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6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7.xml" ContentType="application/vnd.openxmlformats-officedocument.drawing+xml"/>
  <Override PartName="/xl/charts/chart25.xml" ContentType="application/vnd.openxmlformats-officedocument.drawingml.chart+xml"/>
  <Override PartName="/xl/drawings/drawing18.xml" ContentType="application/vnd.openxmlformats-officedocument.drawingml.chartshapes+xml"/>
  <Override PartName="/xl/charts/chart26.xml" ContentType="application/vnd.openxmlformats-officedocument.drawingml.chart+xml"/>
  <Override PartName="/xl/drawings/drawing19.xml" ContentType="application/vnd.openxmlformats-officedocument.drawingml.chartshapes+xml"/>
  <Override PartName="/xl/charts/chart27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28.xml" ContentType="application/vnd.openxmlformats-officedocument.drawingml.chart+xml"/>
  <Override PartName="/xl/drawings/drawing22.xml" ContentType="application/vnd.openxmlformats-officedocument.drawingml.chartshapes+xml"/>
  <Override PartName="/xl/charts/chart29.xml" ContentType="application/vnd.openxmlformats-officedocument.drawingml.chart+xml"/>
  <Override PartName="/xl/drawings/drawing23.xml" ContentType="application/vnd.openxmlformats-officedocument.drawingml.chartshapes+xml"/>
  <Override PartName="/xl/charts/chart30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xl/drawings/drawing26.xml" ContentType="application/vnd.openxmlformats-officedocument.drawingml.chartshapes+xml"/>
  <Override PartName="/xl/charts/chart32.xml" ContentType="application/vnd.openxmlformats-officedocument.drawingml.chart+xml"/>
  <Override PartName="/xl/drawings/drawing27.xml" ContentType="application/vnd.openxmlformats-officedocument.drawingml.chartshapes+xml"/>
  <Override PartName="/xl/charts/chart33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34.xml" ContentType="application/vnd.openxmlformats-officedocument.drawingml.chart+xml"/>
  <Override PartName="/xl/drawings/drawing30.xml" ContentType="application/vnd.openxmlformats-officedocument.drawingml.chartshapes+xml"/>
  <Override PartName="/xl/charts/chart35.xml" ContentType="application/vnd.openxmlformats-officedocument.drawingml.chart+xml"/>
  <Override PartName="/xl/drawings/drawing31.xml" ContentType="application/vnd.openxmlformats-officedocument.drawingml.chartshapes+xml"/>
  <Override PartName="/xl/charts/chart3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37.xml" ContentType="application/vnd.openxmlformats-officedocument.drawingml.chart+xml"/>
  <Override PartName="/xl/drawings/drawing34.xml" ContentType="application/vnd.openxmlformats-officedocument.drawingml.chartshapes+xml"/>
  <Override PartName="/xl/charts/chart38.xml" ContentType="application/vnd.openxmlformats-officedocument.drawingml.chart+xml"/>
  <Override PartName="/xl/drawings/drawing35.xml" ContentType="application/vnd.openxmlformats-officedocument.drawingml.chartshapes+xml"/>
  <Override PartName="/xl/charts/chart39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40.xml" ContentType="application/vnd.openxmlformats-officedocument.drawingml.chart+xml"/>
  <Override PartName="/xl/drawings/drawing38.xml" ContentType="application/vnd.openxmlformats-officedocument.drawingml.chartshapes+xml"/>
  <Override PartName="/xl/charts/chart41.xml" ContentType="application/vnd.openxmlformats-officedocument.drawingml.chart+xml"/>
  <Override PartName="/xl/drawings/drawing39.xml" ContentType="application/vnd.openxmlformats-officedocument.drawingml.chartshapes+xml"/>
  <Override PartName="/xl/charts/chart42.xml" ContentType="application/vnd.openxmlformats-officedocument.drawingml.chart+xml"/>
  <Override PartName="/xl/drawings/drawing4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倉庫協会\webdocs\http\pdf\"/>
    </mc:Choice>
  </mc:AlternateContent>
  <xr:revisionPtr revIDLastSave="0" documentId="8_{E3AA0B3D-29C6-4655-86D9-708FCBC0626B}" xr6:coauthVersionLast="36" xr6:coauthVersionMax="36" xr10:uidLastSave="{00000000-0000-0000-0000-000000000000}"/>
  <bookViews>
    <workbookView xWindow="0" yWindow="0" windowWidth="28800" windowHeight="11985" tabRatio="597" xr2:uid="{00000000-000D-0000-FFFF-FFFF00000000}"/>
  </bookViews>
  <sheets>
    <sheet name="貨物動向目次" sheetId="52" r:id="rId1"/>
    <sheet name="1・面積、会員数" sheetId="61" r:id="rId2"/>
    <sheet name="2・使用状況 " sheetId="41" r:id="rId3"/>
    <sheet name="3・推移  " sheetId="54" r:id="rId4"/>
    <sheet name="4・入庫高" sheetId="7" r:id="rId5"/>
    <sheet name="5・東部・富士" sheetId="8" r:id="rId6"/>
    <sheet name="6・清水・静岡" sheetId="15" r:id="rId7"/>
    <sheet name="7・駿遠・西部" sheetId="62" r:id="rId8"/>
    <sheet name="8・保管高" sheetId="57" r:id="rId9"/>
    <sheet name="9・東部・富士" sheetId="58" r:id="rId10"/>
    <sheet name="10・清水・静岡" sheetId="59" r:id="rId11"/>
    <sheet name="11・駿遠・西部" sheetId="60" r:id="rId12"/>
    <sheet name="12・東部推移 " sheetId="46" r:id="rId13"/>
    <sheet name="13・富士推移" sheetId="47" r:id="rId14"/>
    <sheet name="14・清水推移" sheetId="48" r:id="rId15"/>
    <sheet name="15・静岡推移 " sheetId="49" r:id="rId16"/>
    <sheet name="16・駿遠推移" sheetId="56" r:id="rId17"/>
    <sheet name="17・西部推移 " sheetId="51" r:id="rId18"/>
  </sheets>
  <definedNames>
    <definedName name="_xlnm.Print_Area" localSheetId="1">'1・面積、会員数'!$A$1:$M$38</definedName>
    <definedName name="_xlnm.Print_Area" localSheetId="10">'10・清水・静岡'!$A$1:$G$64</definedName>
    <definedName name="_xlnm.Print_Area" localSheetId="11">'11・駿遠・西部'!$A$1:$G$65</definedName>
    <definedName name="_xlnm.Print_Area" localSheetId="12">'12・東部推移 '!$A$1:$O$70</definedName>
    <definedName name="_xlnm.Print_Area" localSheetId="13">'13・富士推移'!$A$1:$O$79</definedName>
    <definedName name="_xlnm.Print_Area" localSheetId="14">'14・清水推移'!$A$1:$O$92</definedName>
    <definedName name="_xlnm.Print_Area" localSheetId="15">'15・静岡推移 '!$A$1:$O$92</definedName>
    <definedName name="_xlnm.Print_Area" localSheetId="16">'16・駿遠推移'!$A$1:$O$92</definedName>
    <definedName name="_xlnm.Print_Area" localSheetId="17">'17・西部推移 '!$A$1:$O$92</definedName>
    <definedName name="_xlnm.Print_Area" localSheetId="2">'2・使用状況 '!$A$1:$I$62</definedName>
    <definedName name="_xlnm.Print_Area" localSheetId="3">'3・推移  '!$A$1:$O$95</definedName>
    <definedName name="_xlnm.Print_Area" localSheetId="4">'4・入庫高'!$A$1:$G$64</definedName>
    <definedName name="_xlnm.Print_Area" localSheetId="5">'5・東部・富士'!$A$1:$G$64</definedName>
    <definedName name="_xlnm.Print_Area" localSheetId="6">'6・清水・静岡'!$A$1:$G$64</definedName>
    <definedName name="_xlnm.Print_Area" localSheetId="7">'7・駿遠・西部'!$A$1:$G$65</definedName>
    <definedName name="_xlnm.Print_Area" localSheetId="8">'8・保管高'!$A$1:$G$64</definedName>
    <definedName name="_xlnm.Print_Area" localSheetId="9">'9・東部・富士'!$A$1:$G$64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9" i="8" l="1"/>
  <c r="N63" i="58"/>
  <c r="N26" i="51"/>
  <c r="O55" i="48"/>
  <c r="O26" i="48"/>
  <c r="O45" i="47"/>
  <c r="O46" i="47"/>
  <c r="N27" i="54"/>
  <c r="O27" i="54" s="1"/>
  <c r="N28" i="54"/>
  <c r="O28" i="54" s="1"/>
  <c r="N29" i="54"/>
  <c r="O29" i="54"/>
  <c r="N3" i="7"/>
  <c r="N4" i="7"/>
  <c r="N5" i="7"/>
  <c r="N6" i="7"/>
  <c r="N7" i="7"/>
  <c r="N8" i="7"/>
  <c r="N9" i="7"/>
  <c r="N10" i="7"/>
  <c r="N11" i="7"/>
  <c r="N12" i="7"/>
  <c r="H90" i="59"/>
  <c r="N77" i="59" s="1"/>
  <c r="E64" i="59" s="1"/>
  <c r="H44" i="59"/>
  <c r="N29" i="59" s="1"/>
  <c r="E31" i="59" s="1"/>
  <c r="N87" i="51"/>
  <c r="O87" i="51" s="1"/>
  <c r="N86" i="51"/>
  <c r="N85" i="51"/>
  <c r="O85" i="51" s="1"/>
  <c r="N57" i="51"/>
  <c r="N56" i="51"/>
  <c r="O56" i="51" s="1"/>
  <c r="N55" i="51"/>
  <c r="N28" i="51"/>
  <c r="N27" i="51"/>
  <c r="N87" i="56"/>
  <c r="N86" i="56"/>
  <c r="N85" i="56"/>
  <c r="O85" i="56" s="1"/>
  <c r="N57" i="56"/>
  <c r="N56" i="56"/>
  <c r="N55" i="56"/>
  <c r="O56" i="56" s="1"/>
  <c r="N28" i="56"/>
  <c r="O28" i="56" s="1"/>
  <c r="N27" i="56"/>
  <c r="O27" i="56" s="1"/>
  <c r="N26" i="56"/>
  <c r="O26" i="56" s="1"/>
  <c r="N87" i="49"/>
  <c r="N86" i="49"/>
  <c r="O86" i="49" s="1"/>
  <c r="N85" i="49"/>
  <c r="O85" i="49" s="1"/>
  <c r="N57" i="49"/>
  <c r="O57" i="49" s="1"/>
  <c r="N56" i="49"/>
  <c r="N55" i="49"/>
  <c r="N28" i="49"/>
  <c r="N27" i="49"/>
  <c r="O28" i="49" s="1"/>
  <c r="N26" i="49"/>
  <c r="O26" i="49" s="1"/>
  <c r="N87" i="48"/>
  <c r="O87" i="48" s="1"/>
  <c r="N86" i="48"/>
  <c r="N85" i="48"/>
  <c r="O85" i="48" s="1"/>
  <c r="N57" i="48"/>
  <c r="N56" i="48"/>
  <c r="N55" i="48"/>
  <c r="N28" i="48"/>
  <c r="N27" i="48"/>
  <c r="N26" i="48"/>
  <c r="N74" i="47"/>
  <c r="N73" i="47"/>
  <c r="N72" i="47"/>
  <c r="O72" i="47" s="1"/>
  <c r="N46" i="47"/>
  <c r="N45" i="47"/>
  <c r="N44" i="47"/>
  <c r="O44" i="47" s="1"/>
  <c r="N22" i="47"/>
  <c r="N21" i="47"/>
  <c r="N20" i="47"/>
  <c r="O20" i="47" s="1"/>
  <c r="N69" i="46"/>
  <c r="N68" i="46"/>
  <c r="N67" i="46"/>
  <c r="O67" i="46" s="1"/>
  <c r="N45" i="46"/>
  <c r="N44" i="46"/>
  <c r="N43" i="46"/>
  <c r="O43" i="46" s="1"/>
  <c r="N20" i="46"/>
  <c r="O20" i="46" s="1"/>
  <c r="N19" i="46"/>
  <c r="N18" i="46"/>
  <c r="O19" i="46" s="1"/>
  <c r="N89" i="54"/>
  <c r="N88" i="54"/>
  <c r="N87" i="54"/>
  <c r="O87" i="54" s="1"/>
  <c r="N59" i="54"/>
  <c r="N58" i="54"/>
  <c r="N57" i="54"/>
  <c r="O57" i="54" s="1"/>
  <c r="D27" i="59"/>
  <c r="D28" i="59"/>
  <c r="D29" i="59"/>
  <c r="D30" i="59"/>
  <c r="C22" i="62"/>
  <c r="C23" i="62"/>
  <c r="C24" i="62"/>
  <c r="C25" i="62"/>
  <c r="C26" i="62"/>
  <c r="C27" i="62"/>
  <c r="C28" i="62"/>
  <c r="C29" i="62"/>
  <c r="C30" i="62"/>
  <c r="C31" i="62"/>
  <c r="K50" i="60"/>
  <c r="K51" i="60"/>
  <c r="K52" i="60"/>
  <c r="K53" i="60"/>
  <c r="K54" i="60"/>
  <c r="K55" i="60"/>
  <c r="K56" i="60"/>
  <c r="K57" i="60"/>
  <c r="K58" i="60"/>
  <c r="K59" i="60"/>
  <c r="K66" i="60"/>
  <c r="N3" i="57"/>
  <c r="M16" i="57" s="1"/>
  <c r="P16" i="57" s="1"/>
  <c r="N4" i="57"/>
  <c r="M17" i="57" s="1"/>
  <c r="N5" i="57"/>
  <c r="M18" i="57" s="1"/>
  <c r="P18" i="57" s="1"/>
  <c r="N6" i="57"/>
  <c r="M19" i="57" s="1"/>
  <c r="P19" i="57" s="1"/>
  <c r="N7" i="57"/>
  <c r="M20" i="57" s="1"/>
  <c r="P20" i="57" s="1"/>
  <c r="N8" i="57"/>
  <c r="M21" i="57" s="1"/>
  <c r="P21" i="57" s="1"/>
  <c r="N9" i="57"/>
  <c r="M22" i="57" s="1"/>
  <c r="P22" i="57" s="1"/>
  <c r="N10" i="57"/>
  <c r="M23" i="57" s="1"/>
  <c r="P23" i="57" s="1"/>
  <c r="N11" i="57"/>
  <c r="M24" i="57" s="1"/>
  <c r="P24" i="57" s="1"/>
  <c r="N12" i="57"/>
  <c r="M25" i="57" s="1"/>
  <c r="H89" i="58"/>
  <c r="N73" i="58" s="1"/>
  <c r="E64" i="58" s="1"/>
  <c r="H44" i="15"/>
  <c r="H44" i="60"/>
  <c r="N30" i="60" s="1"/>
  <c r="E32" i="60" s="1"/>
  <c r="H90" i="62"/>
  <c r="N76" i="62" s="1"/>
  <c r="E65" i="62" s="1"/>
  <c r="N75" i="62"/>
  <c r="E64" i="62" s="1"/>
  <c r="K75" i="62"/>
  <c r="N74" i="62"/>
  <c r="E63" i="62" s="1"/>
  <c r="K74" i="62"/>
  <c r="N73" i="62"/>
  <c r="E62" i="62" s="1"/>
  <c r="K73" i="62"/>
  <c r="N72" i="62"/>
  <c r="E61" i="62" s="1"/>
  <c r="K72" i="62"/>
  <c r="N71" i="62"/>
  <c r="E60" i="62" s="1"/>
  <c r="K71" i="62"/>
  <c r="N70" i="62"/>
  <c r="E59" i="62" s="1"/>
  <c r="K70" i="62"/>
  <c r="N69" i="62"/>
  <c r="E58" i="62" s="1"/>
  <c r="K69" i="62"/>
  <c r="N68" i="62"/>
  <c r="E57" i="62" s="1"/>
  <c r="K68" i="62"/>
  <c r="N67" i="62"/>
  <c r="E56" i="62" s="1"/>
  <c r="K67" i="62"/>
  <c r="N66" i="62"/>
  <c r="E55" i="62" s="1"/>
  <c r="K66" i="62"/>
  <c r="D65" i="62"/>
  <c r="D64" i="62"/>
  <c r="C64" i="62"/>
  <c r="D63" i="62"/>
  <c r="C63" i="62"/>
  <c r="D62" i="62"/>
  <c r="C62" i="62"/>
  <c r="D61" i="62"/>
  <c r="C61" i="62"/>
  <c r="D60" i="62"/>
  <c r="C60" i="62"/>
  <c r="K59" i="62"/>
  <c r="D59" i="62"/>
  <c r="C59" i="62"/>
  <c r="K58" i="62"/>
  <c r="D58" i="62"/>
  <c r="C58" i="62"/>
  <c r="K57" i="62"/>
  <c r="D57" i="62"/>
  <c r="C57" i="62"/>
  <c r="K56" i="62"/>
  <c r="D56" i="62"/>
  <c r="C56" i="62"/>
  <c r="K55" i="62"/>
  <c r="D55" i="62"/>
  <c r="C55" i="62"/>
  <c r="K54" i="62"/>
  <c r="K53" i="62"/>
  <c r="K52" i="62"/>
  <c r="K51" i="62"/>
  <c r="K50" i="62"/>
  <c r="H44" i="62"/>
  <c r="C32" i="62" s="1"/>
  <c r="D32" i="62"/>
  <c r="D31" i="62"/>
  <c r="D30" i="62"/>
  <c r="N29" i="62"/>
  <c r="E31" i="62" s="1"/>
  <c r="K29" i="62"/>
  <c r="D29" i="62"/>
  <c r="N28" i="62"/>
  <c r="E30" i="62" s="1"/>
  <c r="K28" i="62"/>
  <c r="D28" i="62"/>
  <c r="N27" i="62"/>
  <c r="E29" i="62" s="1"/>
  <c r="K27" i="62"/>
  <c r="D27" i="62"/>
  <c r="N26" i="62"/>
  <c r="E28" i="62" s="1"/>
  <c r="K26" i="62"/>
  <c r="D26" i="62"/>
  <c r="N25" i="62"/>
  <c r="E27" i="62" s="1"/>
  <c r="K25" i="62"/>
  <c r="D25" i="62"/>
  <c r="N24" i="62"/>
  <c r="E26" i="62" s="1"/>
  <c r="K24" i="62"/>
  <c r="D24" i="62"/>
  <c r="N23" i="62"/>
  <c r="E25" i="62" s="1"/>
  <c r="K23" i="62"/>
  <c r="D23" i="62"/>
  <c r="N22" i="62"/>
  <c r="E24" i="62" s="1"/>
  <c r="K22" i="62"/>
  <c r="D22" i="62"/>
  <c r="N21" i="62"/>
  <c r="E23" i="62" s="1"/>
  <c r="K21" i="62"/>
  <c r="N20" i="62"/>
  <c r="E22" i="62" s="1"/>
  <c r="K20" i="62"/>
  <c r="K13" i="62"/>
  <c r="K12" i="62"/>
  <c r="K11" i="62"/>
  <c r="K10" i="62"/>
  <c r="K9" i="62"/>
  <c r="K8" i="62"/>
  <c r="K7" i="62"/>
  <c r="K6" i="62"/>
  <c r="K5" i="62"/>
  <c r="K4" i="62"/>
  <c r="D30" i="15"/>
  <c r="D22" i="15"/>
  <c r="D23" i="15"/>
  <c r="D24" i="15"/>
  <c r="D25" i="15"/>
  <c r="D26" i="15"/>
  <c r="D27" i="15"/>
  <c r="D28" i="15"/>
  <c r="D29" i="15"/>
  <c r="D21" i="15"/>
  <c r="J43" i="57"/>
  <c r="C63" i="57" s="1"/>
  <c r="C54" i="57"/>
  <c r="C55" i="57"/>
  <c r="C56" i="57"/>
  <c r="C57" i="57"/>
  <c r="C58" i="57"/>
  <c r="C59" i="57"/>
  <c r="C60" i="57"/>
  <c r="C61" i="57"/>
  <c r="C62" i="57"/>
  <c r="C53" i="57"/>
  <c r="H90" i="60"/>
  <c r="C65" i="60" s="1"/>
  <c r="N75" i="60"/>
  <c r="E64" i="60" s="1"/>
  <c r="K75" i="60"/>
  <c r="N74" i="60"/>
  <c r="E63" i="60" s="1"/>
  <c r="K74" i="60"/>
  <c r="N73" i="60"/>
  <c r="E62" i="60" s="1"/>
  <c r="K73" i="60"/>
  <c r="N72" i="60"/>
  <c r="E61" i="60" s="1"/>
  <c r="K72" i="60"/>
  <c r="N71" i="60"/>
  <c r="E60" i="60" s="1"/>
  <c r="K71" i="60"/>
  <c r="N70" i="60"/>
  <c r="E59" i="60" s="1"/>
  <c r="K70" i="60"/>
  <c r="N69" i="60"/>
  <c r="E58" i="60" s="1"/>
  <c r="K69" i="60"/>
  <c r="N68" i="60"/>
  <c r="E57" i="60" s="1"/>
  <c r="K68" i="60"/>
  <c r="N67" i="60"/>
  <c r="E56" i="60" s="1"/>
  <c r="K67" i="60"/>
  <c r="N66" i="60"/>
  <c r="E55" i="60" s="1"/>
  <c r="D65" i="60"/>
  <c r="D64" i="60"/>
  <c r="C64" i="60"/>
  <c r="D63" i="60"/>
  <c r="C63" i="60"/>
  <c r="D62" i="60"/>
  <c r="C62" i="60"/>
  <c r="D61" i="60"/>
  <c r="C61" i="60"/>
  <c r="D60" i="60"/>
  <c r="C60" i="60"/>
  <c r="D59" i="60"/>
  <c r="C59" i="60"/>
  <c r="D58" i="60"/>
  <c r="C58" i="60"/>
  <c r="D57" i="60"/>
  <c r="C57" i="60"/>
  <c r="D56" i="60"/>
  <c r="C56" i="60"/>
  <c r="D55" i="60"/>
  <c r="C55" i="60"/>
  <c r="D32" i="60"/>
  <c r="D31" i="60"/>
  <c r="C31" i="60"/>
  <c r="D30" i="60"/>
  <c r="C30" i="60"/>
  <c r="N29" i="60"/>
  <c r="E31" i="60" s="1"/>
  <c r="K29" i="60"/>
  <c r="D29" i="60"/>
  <c r="C29" i="60"/>
  <c r="N28" i="60"/>
  <c r="E30" i="60" s="1"/>
  <c r="K28" i="60"/>
  <c r="D28" i="60"/>
  <c r="C28" i="60"/>
  <c r="N27" i="60"/>
  <c r="E29" i="60" s="1"/>
  <c r="K27" i="60"/>
  <c r="D27" i="60"/>
  <c r="C27" i="60"/>
  <c r="N26" i="60"/>
  <c r="E28" i="60" s="1"/>
  <c r="K26" i="60"/>
  <c r="D26" i="60"/>
  <c r="C26" i="60"/>
  <c r="N25" i="60"/>
  <c r="E27" i="60" s="1"/>
  <c r="K25" i="60"/>
  <c r="D25" i="60"/>
  <c r="C25" i="60"/>
  <c r="N24" i="60"/>
  <c r="E26" i="60" s="1"/>
  <c r="K24" i="60"/>
  <c r="D24" i="60"/>
  <c r="C24" i="60"/>
  <c r="N23" i="60"/>
  <c r="E25" i="60" s="1"/>
  <c r="K23" i="60"/>
  <c r="D23" i="60"/>
  <c r="C23" i="60"/>
  <c r="N22" i="60"/>
  <c r="E24" i="60" s="1"/>
  <c r="K22" i="60"/>
  <c r="D22" i="60"/>
  <c r="C22" i="60"/>
  <c r="N21" i="60"/>
  <c r="E23" i="60" s="1"/>
  <c r="K21" i="60"/>
  <c r="N20" i="60"/>
  <c r="E22" i="60" s="1"/>
  <c r="K20" i="60"/>
  <c r="K13" i="60"/>
  <c r="K12" i="60"/>
  <c r="K11" i="60"/>
  <c r="K10" i="60"/>
  <c r="K9" i="60"/>
  <c r="K8" i="60"/>
  <c r="K7" i="60"/>
  <c r="K6" i="60"/>
  <c r="K5" i="60"/>
  <c r="K4" i="60"/>
  <c r="N76" i="59"/>
  <c r="E63" i="59" s="1"/>
  <c r="K76" i="59"/>
  <c r="N75" i="59"/>
  <c r="E62" i="59" s="1"/>
  <c r="K75" i="59"/>
  <c r="N74" i="59"/>
  <c r="E61" i="59" s="1"/>
  <c r="K74" i="59"/>
  <c r="N73" i="59"/>
  <c r="E60" i="59" s="1"/>
  <c r="K73" i="59"/>
  <c r="N72" i="59"/>
  <c r="E59" i="59" s="1"/>
  <c r="K72" i="59"/>
  <c r="N71" i="59"/>
  <c r="E58" i="59" s="1"/>
  <c r="K71" i="59"/>
  <c r="N70" i="59"/>
  <c r="E57" i="59" s="1"/>
  <c r="K70" i="59"/>
  <c r="N69" i="59"/>
  <c r="E56" i="59" s="1"/>
  <c r="K69" i="59"/>
  <c r="N68" i="59"/>
  <c r="E55" i="59" s="1"/>
  <c r="K68" i="59"/>
  <c r="N67" i="59"/>
  <c r="E54" i="59" s="1"/>
  <c r="K67" i="59"/>
  <c r="D64" i="59"/>
  <c r="D63" i="59"/>
  <c r="C63" i="59"/>
  <c r="D62" i="59"/>
  <c r="C62" i="59"/>
  <c r="D61" i="59"/>
  <c r="C61" i="59"/>
  <c r="D60" i="59"/>
  <c r="C60" i="59"/>
  <c r="K59" i="59"/>
  <c r="D59" i="59"/>
  <c r="C59" i="59"/>
  <c r="K58" i="59"/>
  <c r="D58" i="59"/>
  <c r="C58" i="59"/>
  <c r="K57" i="59"/>
  <c r="D57" i="59"/>
  <c r="C57" i="59"/>
  <c r="K56" i="59"/>
  <c r="D56" i="59"/>
  <c r="C56" i="59"/>
  <c r="K55" i="59"/>
  <c r="D55" i="59"/>
  <c r="C55" i="59"/>
  <c r="K54" i="59"/>
  <c r="D54" i="59"/>
  <c r="C54" i="59"/>
  <c r="K53" i="59"/>
  <c r="K52" i="59"/>
  <c r="K51" i="59"/>
  <c r="K50" i="59"/>
  <c r="D31" i="59"/>
  <c r="C30" i="59"/>
  <c r="C29" i="59"/>
  <c r="N28" i="59"/>
  <c r="E30" i="59" s="1"/>
  <c r="K28" i="59"/>
  <c r="C28" i="59"/>
  <c r="N27" i="59"/>
  <c r="E29" i="59" s="1"/>
  <c r="K27" i="59"/>
  <c r="C27" i="59"/>
  <c r="N26" i="59"/>
  <c r="E28" i="59" s="1"/>
  <c r="K26" i="59"/>
  <c r="D26" i="59"/>
  <c r="C26" i="59"/>
  <c r="N25" i="59"/>
  <c r="E27" i="59" s="1"/>
  <c r="K25" i="59"/>
  <c r="D25" i="59"/>
  <c r="C25" i="59"/>
  <c r="N24" i="59"/>
  <c r="E26" i="59" s="1"/>
  <c r="K24" i="59"/>
  <c r="D24" i="59"/>
  <c r="C24" i="59"/>
  <c r="N23" i="59"/>
  <c r="E25" i="59" s="1"/>
  <c r="K23" i="59"/>
  <c r="D23" i="59"/>
  <c r="C23" i="59"/>
  <c r="N22" i="59"/>
  <c r="E24" i="59" s="1"/>
  <c r="K22" i="59"/>
  <c r="D22" i="59"/>
  <c r="C22" i="59"/>
  <c r="N21" i="59"/>
  <c r="E23" i="59" s="1"/>
  <c r="K21" i="59"/>
  <c r="D21" i="59"/>
  <c r="C21" i="59"/>
  <c r="N20" i="59"/>
  <c r="E22" i="59" s="1"/>
  <c r="K20" i="59"/>
  <c r="N19" i="59"/>
  <c r="E21" i="59" s="1"/>
  <c r="K19" i="59"/>
  <c r="K13" i="59"/>
  <c r="K12" i="59"/>
  <c r="K11" i="59"/>
  <c r="K10" i="59"/>
  <c r="K9" i="59"/>
  <c r="K8" i="59"/>
  <c r="K7" i="59"/>
  <c r="K6" i="59"/>
  <c r="K5" i="59"/>
  <c r="K4" i="59"/>
  <c r="N72" i="58"/>
  <c r="E63" i="58" s="1"/>
  <c r="N71" i="58"/>
  <c r="E62" i="58" s="1"/>
  <c r="N70" i="58"/>
  <c r="E61" i="58" s="1"/>
  <c r="N69" i="58"/>
  <c r="E60" i="58" s="1"/>
  <c r="N68" i="58"/>
  <c r="E59" i="58" s="1"/>
  <c r="N67" i="58"/>
  <c r="E58" i="58" s="1"/>
  <c r="N66" i="58"/>
  <c r="E57" i="58" s="1"/>
  <c r="N65" i="58"/>
  <c r="E56" i="58" s="1"/>
  <c r="N64" i="58"/>
  <c r="E55" i="58" s="1"/>
  <c r="D64" i="58"/>
  <c r="D63" i="58"/>
  <c r="C63" i="58"/>
  <c r="D62" i="58"/>
  <c r="C62" i="58"/>
  <c r="D61" i="58"/>
  <c r="C61" i="58"/>
  <c r="D60" i="58"/>
  <c r="C60" i="58"/>
  <c r="D59" i="58"/>
  <c r="C59" i="58"/>
  <c r="K58" i="58"/>
  <c r="K72" i="58" s="1"/>
  <c r="D58" i="58"/>
  <c r="C58" i="58"/>
  <c r="K57" i="58"/>
  <c r="K71" i="58" s="1"/>
  <c r="D57" i="58"/>
  <c r="C57" i="58"/>
  <c r="K56" i="58"/>
  <c r="K70" i="58" s="1"/>
  <c r="D56" i="58"/>
  <c r="C56" i="58"/>
  <c r="K55" i="58"/>
  <c r="K69" i="58" s="1"/>
  <c r="D55" i="58"/>
  <c r="C55" i="58"/>
  <c r="K54" i="58"/>
  <c r="K68" i="58" s="1"/>
  <c r="D54" i="58"/>
  <c r="C54" i="58"/>
  <c r="K53" i="58"/>
  <c r="K67" i="58" s="1"/>
  <c r="K52" i="58"/>
  <c r="K66" i="58" s="1"/>
  <c r="K51" i="58"/>
  <c r="K65" i="58" s="1"/>
  <c r="K50" i="58"/>
  <c r="K64" i="58" s="1"/>
  <c r="K49" i="58"/>
  <c r="K63" i="58" s="1"/>
  <c r="H44" i="58"/>
  <c r="C32" i="58" s="1"/>
  <c r="D32" i="58"/>
  <c r="D31" i="58"/>
  <c r="C31" i="58"/>
  <c r="D30" i="58"/>
  <c r="C30" i="58"/>
  <c r="D29" i="58"/>
  <c r="C29" i="58"/>
  <c r="D28" i="58"/>
  <c r="C28" i="58"/>
  <c r="D27" i="58"/>
  <c r="C27" i="58"/>
  <c r="D26" i="58"/>
  <c r="C26" i="58"/>
  <c r="N25" i="58"/>
  <c r="E31" i="58" s="1"/>
  <c r="K25" i="58"/>
  <c r="D25" i="58"/>
  <c r="C25" i="58"/>
  <c r="N24" i="58"/>
  <c r="E30" i="58" s="1"/>
  <c r="K24" i="58"/>
  <c r="D24" i="58"/>
  <c r="C24" i="58"/>
  <c r="N23" i="58"/>
  <c r="E29" i="58" s="1"/>
  <c r="K23" i="58"/>
  <c r="D23" i="58"/>
  <c r="C23" i="58"/>
  <c r="N22" i="58"/>
  <c r="E28" i="58" s="1"/>
  <c r="K22" i="58"/>
  <c r="D22" i="58"/>
  <c r="C22" i="58"/>
  <c r="N21" i="58"/>
  <c r="E27" i="58" s="1"/>
  <c r="K21" i="58"/>
  <c r="N20" i="58"/>
  <c r="E26" i="58" s="1"/>
  <c r="K20" i="58"/>
  <c r="N19" i="58"/>
  <c r="E25" i="58" s="1"/>
  <c r="K19" i="58"/>
  <c r="N18" i="58"/>
  <c r="E24" i="58" s="1"/>
  <c r="K18" i="58"/>
  <c r="N17" i="58"/>
  <c r="E23" i="58" s="1"/>
  <c r="K17" i="58"/>
  <c r="N16" i="58"/>
  <c r="E22" i="58" s="1"/>
  <c r="K16" i="58"/>
  <c r="K13" i="58"/>
  <c r="K12" i="58"/>
  <c r="K11" i="58"/>
  <c r="K10" i="58"/>
  <c r="K9" i="58"/>
  <c r="K8" i="58"/>
  <c r="K7" i="58"/>
  <c r="K6" i="58"/>
  <c r="K5" i="58"/>
  <c r="K4" i="58"/>
  <c r="D63" i="57"/>
  <c r="D62" i="57"/>
  <c r="D61" i="57"/>
  <c r="D60" i="57"/>
  <c r="D59" i="57"/>
  <c r="D58" i="57"/>
  <c r="D57" i="57"/>
  <c r="D56" i="57"/>
  <c r="D55" i="57"/>
  <c r="D54" i="57"/>
  <c r="D53" i="57"/>
  <c r="M38" i="57"/>
  <c r="P38" i="57" s="1"/>
  <c r="P37" i="57"/>
  <c r="M37" i="57"/>
  <c r="P36" i="57"/>
  <c r="M36" i="57"/>
  <c r="P35" i="57"/>
  <c r="M35" i="57"/>
  <c r="P34" i="57"/>
  <c r="M34" i="57"/>
  <c r="P33" i="57"/>
  <c r="M33" i="57"/>
  <c r="P32" i="57"/>
  <c r="M32" i="57"/>
  <c r="P31" i="57"/>
  <c r="M31" i="57"/>
  <c r="P30" i="57"/>
  <c r="M30" i="57"/>
  <c r="P29" i="57"/>
  <c r="M29" i="57"/>
  <c r="P28" i="57"/>
  <c r="M28" i="57"/>
  <c r="O12" i="57"/>
  <c r="O25" i="57" s="1"/>
  <c r="L12" i="57"/>
  <c r="O37" i="57" s="1"/>
  <c r="O11" i="57"/>
  <c r="O24" i="57" s="1"/>
  <c r="L11" i="57"/>
  <c r="L24" i="57" s="1"/>
  <c r="O10" i="57"/>
  <c r="O23" i="57" s="1"/>
  <c r="L10" i="57"/>
  <c r="O35" i="57" s="1"/>
  <c r="O9" i="57"/>
  <c r="O22" i="57" s="1"/>
  <c r="L9" i="57"/>
  <c r="L22" i="57" s="1"/>
  <c r="O8" i="57"/>
  <c r="O21" i="57" s="1"/>
  <c r="L8" i="57"/>
  <c r="O33" i="57" s="1"/>
  <c r="O7" i="57"/>
  <c r="O20" i="57" s="1"/>
  <c r="L7" i="57"/>
  <c r="O32" i="57" s="1"/>
  <c r="O6" i="57"/>
  <c r="O19" i="57" s="1"/>
  <c r="L6" i="57"/>
  <c r="O31" i="57" s="1"/>
  <c r="O5" i="57"/>
  <c r="O18" i="57" s="1"/>
  <c r="L5" i="57"/>
  <c r="L18" i="57" s="1"/>
  <c r="O4" i="57"/>
  <c r="O17" i="57" s="1"/>
  <c r="L4" i="57"/>
  <c r="O29" i="57" s="1"/>
  <c r="O3" i="57"/>
  <c r="O16" i="57" s="1"/>
  <c r="L3" i="57"/>
  <c r="O28" i="57" s="1"/>
  <c r="E54" i="58" l="1"/>
  <c r="O56" i="48"/>
  <c r="O27" i="48"/>
  <c r="O74" i="47"/>
  <c r="O21" i="47"/>
  <c r="O69" i="46"/>
  <c r="O68" i="46"/>
  <c r="O45" i="46"/>
  <c r="O44" i="46"/>
  <c r="O86" i="48"/>
  <c r="O89" i="54"/>
  <c r="O58" i="54"/>
  <c r="O87" i="49"/>
  <c r="O56" i="49"/>
  <c r="O86" i="51"/>
  <c r="O27" i="51"/>
  <c r="O28" i="51"/>
  <c r="O86" i="56"/>
  <c r="O57" i="56"/>
  <c r="O28" i="48"/>
  <c r="O73" i="47"/>
  <c r="O22" i="47"/>
  <c r="O88" i="54"/>
  <c r="O59" i="54"/>
  <c r="C65" i="62"/>
  <c r="F65" i="62" s="1"/>
  <c r="F28" i="62"/>
  <c r="F61" i="59"/>
  <c r="O26" i="51"/>
  <c r="O87" i="56"/>
  <c r="O55" i="56"/>
  <c r="O27" i="49"/>
  <c r="O18" i="46"/>
  <c r="F60" i="59"/>
  <c r="F59" i="59"/>
  <c r="F62" i="59"/>
  <c r="N13" i="57"/>
  <c r="F31" i="62"/>
  <c r="F62" i="62"/>
  <c r="F60" i="62"/>
  <c r="F29" i="62"/>
  <c r="F23" i="62"/>
  <c r="F59" i="62"/>
  <c r="F63" i="62"/>
  <c r="F61" i="62"/>
  <c r="F56" i="62"/>
  <c r="F55" i="62"/>
  <c r="F57" i="62"/>
  <c r="F58" i="62"/>
  <c r="F64" i="62"/>
  <c r="F25" i="62"/>
  <c r="F32" i="62"/>
  <c r="F27" i="62"/>
  <c r="F22" i="62"/>
  <c r="F26" i="62"/>
  <c r="F24" i="62"/>
  <c r="F30" i="62"/>
  <c r="N30" i="62"/>
  <c r="E32" i="62" s="1"/>
  <c r="E59" i="57"/>
  <c r="P17" i="57"/>
  <c r="E54" i="57" s="1"/>
  <c r="E60" i="57"/>
  <c r="E56" i="57"/>
  <c r="P25" i="57"/>
  <c r="E62" i="57" s="1"/>
  <c r="E53" i="57"/>
  <c r="E55" i="57"/>
  <c r="E57" i="57"/>
  <c r="E58" i="57"/>
  <c r="E61" i="57"/>
  <c r="F26" i="59"/>
  <c r="F28" i="59"/>
  <c r="F62" i="58"/>
  <c r="F56" i="57"/>
  <c r="F53" i="57"/>
  <c r="F59" i="57"/>
  <c r="F55" i="57"/>
  <c r="F62" i="57"/>
  <c r="L16" i="57"/>
  <c r="L25" i="57"/>
  <c r="F54" i="57"/>
  <c r="F27" i="59"/>
  <c r="F30" i="59"/>
  <c r="F60" i="60"/>
  <c r="F21" i="59"/>
  <c r="F29" i="58"/>
  <c r="F26" i="60"/>
  <c r="F62" i="60"/>
  <c r="F65" i="60"/>
  <c r="F64" i="60"/>
  <c r="F59" i="60"/>
  <c r="N76" i="60"/>
  <c r="E65" i="60" s="1"/>
  <c r="F57" i="60"/>
  <c r="F55" i="60"/>
  <c r="F58" i="60"/>
  <c r="F61" i="60"/>
  <c r="F56" i="60"/>
  <c r="F63" i="60"/>
  <c r="F27" i="60"/>
  <c r="F24" i="60"/>
  <c r="F22" i="60"/>
  <c r="F31" i="60"/>
  <c r="C32" i="60"/>
  <c r="F32" i="60" s="1"/>
  <c r="F29" i="60"/>
  <c r="F25" i="60"/>
  <c r="F30" i="60"/>
  <c r="F23" i="60"/>
  <c r="F28" i="60"/>
  <c r="F63" i="59"/>
  <c r="F57" i="59"/>
  <c r="F55" i="59"/>
  <c r="F56" i="59"/>
  <c r="F58" i="59"/>
  <c r="F54" i="59"/>
  <c r="F24" i="59"/>
  <c r="F22" i="59"/>
  <c r="F29" i="59"/>
  <c r="F25" i="59"/>
  <c r="F23" i="59"/>
  <c r="C31" i="59"/>
  <c r="F31" i="59" s="1"/>
  <c r="C64" i="59"/>
  <c r="F64" i="59" s="1"/>
  <c r="F63" i="58"/>
  <c r="F60" i="58"/>
  <c r="F59" i="58"/>
  <c r="F57" i="58"/>
  <c r="F61" i="58"/>
  <c r="F58" i="58"/>
  <c r="F55" i="58"/>
  <c r="F56" i="58"/>
  <c r="F54" i="58"/>
  <c r="F31" i="58"/>
  <c r="F28" i="58"/>
  <c r="F26" i="58"/>
  <c r="F23" i="58"/>
  <c r="F22" i="58"/>
  <c r="F25" i="58"/>
  <c r="N26" i="58"/>
  <c r="E32" i="58" s="1"/>
  <c r="F24" i="58"/>
  <c r="F32" i="58"/>
  <c r="F27" i="58"/>
  <c r="F30" i="58"/>
  <c r="C64" i="58"/>
  <c r="F64" i="58" s="1"/>
  <c r="F58" i="57"/>
  <c r="F60" i="57"/>
  <c r="F61" i="57"/>
  <c r="F57" i="57"/>
  <c r="L19" i="57"/>
  <c r="F63" i="57"/>
  <c r="E63" i="57"/>
  <c r="O30" i="57"/>
  <c r="O34" i="57"/>
  <c r="L17" i="57"/>
  <c r="L20" i="57"/>
  <c r="L23" i="57"/>
  <c r="M26" i="57"/>
  <c r="P26" i="57" s="1"/>
  <c r="O36" i="57"/>
  <c r="L21" i="57"/>
  <c r="J43" i="7" l="1"/>
  <c r="H44" i="8" l="1"/>
  <c r="D63" i="7" l="1"/>
  <c r="L11" i="41" l="1"/>
  <c r="L12" i="41"/>
  <c r="L13" i="41"/>
  <c r="L14" i="41"/>
  <c r="L15" i="41"/>
  <c r="L16" i="41"/>
  <c r="D23" i="8" l="1"/>
  <c r="D26" i="8" l="1"/>
  <c r="N64" i="8" l="1"/>
  <c r="N65" i="8"/>
  <c r="N66" i="8"/>
  <c r="N67" i="8"/>
  <c r="N68" i="8"/>
  <c r="N69" i="8"/>
  <c r="N70" i="8"/>
  <c r="N71" i="8"/>
  <c r="N72" i="8"/>
  <c r="N63" i="8"/>
  <c r="D61" i="8" l="1"/>
  <c r="D62" i="15"/>
  <c r="M8" i="41"/>
  <c r="L17" i="41" s="1"/>
  <c r="N67" i="15"/>
  <c r="N68" i="15"/>
  <c r="N69" i="15"/>
  <c r="N70" i="15"/>
  <c r="N71" i="15"/>
  <c r="N72" i="15"/>
  <c r="N73" i="15"/>
  <c r="E60" i="15" s="1"/>
  <c r="N74" i="15"/>
  <c r="N75" i="15"/>
  <c r="E62" i="15" s="1"/>
  <c r="N76" i="15"/>
  <c r="N73" i="8"/>
  <c r="D61" i="15"/>
  <c r="C27" i="8" l="1"/>
  <c r="D27" i="8"/>
  <c r="N21" i="8"/>
  <c r="E27" i="8" s="1"/>
  <c r="C30" i="8"/>
  <c r="D30" i="8"/>
  <c r="N26" i="8"/>
  <c r="E32" i="8" s="1"/>
  <c r="C31" i="8"/>
  <c r="D31" i="8"/>
  <c r="N25" i="8"/>
  <c r="E31" i="8" s="1"/>
  <c r="C62" i="8"/>
  <c r="D62" i="8"/>
  <c r="L2" i="41"/>
  <c r="N11" i="41" s="1"/>
  <c r="L3" i="41"/>
  <c r="N12" i="41" s="1"/>
  <c r="O12" i="41" s="1"/>
  <c r="L4" i="41"/>
  <c r="N13" i="41" s="1"/>
  <c r="O13" i="41" s="1"/>
  <c r="L5" i="41"/>
  <c r="N14" i="41" s="1"/>
  <c r="O14" i="41" s="1"/>
  <c r="L6" i="41"/>
  <c r="N15" i="41" s="1"/>
  <c r="O15" i="41" s="1"/>
  <c r="L7" i="41"/>
  <c r="N16" i="41" s="1"/>
  <c r="O16" i="41" s="1"/>
  <c r="J8" i="41"/>
  <c r="C61" i="8"/>
  <c r="F61" i="8" s="1"/>
  <c r="E63" i="8"/>
  <c r="C63" i="8"/>
  <c r="D63" i="8"/>
  <c r="K5" i="15"/>
  <c r="K6" i="15"/>
  <c r="K7" i="15"/>
  <c r="K8" i="15"/>
  <c r="K9" i="15"/>
  <c r="K10" i="15"/>
  <c r="K11" i="15"/>
  <c r="K12" i="15"/>
  <c r="K13" i="15"/>
  <c r="K4" i="15"/>
  <c r="N16" i="8"/>
  <c r="E22" i="8" s="1"/>
  <c r="N17" i="8"/>
  <c r="E23" i="8" s="1"/>
  <c r="N18" i="8"/>
  <c r="E24" i="8" s="1"/>
  <c r="N19" i="8"/>
  <c r="E25" i="8" s="1"/>
  <c r="N20" i="8"/>
  <c r="E26" i="8" s="1"/>
  <c r="N22" i="8"/>
  <c r="E28" i="8" s="1"/>
  <c r="N23" i="8"/>
  <c r="E29" i="8" s="1"/>
  <c r="N24" i="8"/>
  <c r="E30" i="8" s="1"/>
  <c r="C22" i="15"/>
  <c r="C23" i="15"/>
  <c r="C24" i="15"/>
  <c r="C25" i="15"/>
  <c r="C26" i="15"/>
  <c r="F26" i="15" s="1"/>
  <c r="C27" i="15"/>
  <c r="C28" i="15"/>
  <c r="C29" i="15"/>
  <c r="C30" i="15"/>
  <c r="C21" i="15"/>
  <c r="N20" i="15"/>
  <c r="E22" i="15" s="1"/>
  <c r="D32" i="8"/>
  <c r="C61" i="15"/>
  <c r="F61" i="15" s="1"/>
  <c r="E61" i="15"/>
  <c r="K19" i="15"/>
  <c r="N19" i="15"/>
  <c r="E21" i="15" s="1"/>
  <c r="K20" i="15"/>
  <c r="K21" i="15"/>
  <c r="N21" i="15"/>
  <c r="E23" i="15" s="1"/>
  <c r="K22" i="15"/>
  <c r="N22" i="15"/>
  <c r="E24" i="15" s="1"/>
  <c r="K23" i="15"/>
  <c r="N23" i="15"/>
  <c r="E25" i="15" s="1"/>
  <c r="K24" i="15"/>
  <c r="N24" i="15"/>
  <c r="E26" i="15" s="1"/>
  <c r="K25" i="15"/>
  <c r="N25" i="15"/>
  <c r="E27" i="15" s="1"/>
  <c r="K26" i="15"/>
  <c r="N26" i="15"/>
  <c r="E28" i="15" s="1"/>
  <c r="K27" i="15"/>
  <c r="N27" i="15"/>
  <c r="E29" i="15" s="1"/>
  <c r="K28" i="15"/>
  <c r="N28" i="15"/>
  <c r="E30" i="15" s="1"/>
  <c r="N29" i="15"/>
  <c r="E31" i="15" s="1"/>
  <c r="D31" i="15"/>
  <c r="K50" i="15"/>
  <c r="K51" i="15"/>
  <c r="K52" i="15"/>
  <c r="K53" i="15"/>
  <c r="C54" i="15"/>
  <c r="D54" i="15"/>
  <c r="E54" i="15"/>
  <c r="K54" i="15"/>
  <c r="C55" i="15"/>
  <c r="D55" i="15"/>
  <c r="E55" i="15"/>
  <c r="K55" i="15"/>
  <c r="C56" i="15"/>
  <c r="D56" i="15"/>
  <c r="E56" i="15"/>
  <c r="K56" i="15"/>
  <c r="C57" i="15"/>
  <c r="D57" i="15"/>
  <c r="F57" i="15" s="1"/>
  <c r="E57" i="15"/>
  <c r="K57" i="15"/>
  <c r="C58" i="15"/>
  <c r="D58" i="15"/>
  <c r="E58" i="15"/>
  <c r="K58" i="15"/>
  <c r="C59" i="15"/>
  <c r="D59" i="15"/>
  <c r="E59" i="15"/>
  <c r="K59" i="15"/>
  <c r="C60" i="15"/>
  <c r="D60" i="15"/>
  <c r="C62" i="15"/>
  <c r="F62" i="15" s="1"/>
  <c r="C63" i="15"/>
  <c r="D63" i="15"/>
  <c r="E63" i="15"/>
  <c r="H90" i="15"/>
  <c r="D64" i="15"/>
  <c r="K67" i="15"/>
  <c r="K68" i="15"/>
  <c r="K69" i="15"/>
  <c r="K70" i="15"/>
  <c r="K71" i="15"/>
  <c r="K72" i="15"/>
  <c r="K73" i="15"/>
  <c r="K74" i="15"/>
  <c r="K75" i="15"/>
  <c r="K76" i="15"/>
  <c r="K4" i="8"/>
  <c r="K5" i="8"/>
  <c r="K6" i="8"/>
  <c r="K7" i="8"/>
  <c r="K8" i="8"/>
  <c r="K9" i="8"/>
  <c r="K10" i="8"/>
  <c r="K11" i="8"/>
  <c r="K12" i="8"/>
  <c r="K13" i="8"/>
  <c r="K16" i="8"/>
  <c r="K17" i="8"/>
  <c r="K18" i="8"/>
  <c r="K19" i="8"/>
  <c r="K20" i="8"/>
  <c r="K21" i="8"/>
  <c r="C22" i="8"/>
  <c r="D22" i="8"/>
  <c r="K22" i="8"/>
  <c r="C23" i="8"/>
  <c r="K23" i="8"/>
  <c r="C24" i="8"/>
  <c r="D24" i="8"/>
  <c r="K24" i="8"/>
  <c r="C25" i="8"/>
  <c r="D25" i="8"/>
  <c r="K25" i="8"/>
  <c r="C26" i="8"/>
  <c r="C28" i="8"/>
  <c r="D28" i="8"/>
  <c r="C29" i="8"/>
  <c r="D29" i="8"/>
  <c r="K49" i="8"/>
  <c r="K63" i="8" s="1"/>
  <c r="K50" i="8"/>
  <c r="K64" i="8" s="1"/>
  <c r="K51" i="8"/>
  <c r="K65" i="8" s="1"/>
  <c r="K52" i="8"/>
  <c r="K66" i="8" s="1"/>
  <c r="K53" i="8"/>
  <c r="K67" i="8" s="1"/>
  <c r="C54" i="8"/>
  <c r="D54" i="8"/>
  <c r="E54" i="8"/>
  <c r="K54" i="8"/>
  <c r="K68" i="8" s="1"/>
  <c r="C55" i="8"/>
  <c r="D55" i="8"/>
  <c r="E55" i="8"/>
  <c r="K55" i="8"/>
  <c r="K69" i="8" s="1"/>
  <c r="C56" i="8"/>
  <c r="D56" i="8"/>
  <c r="E56" i="8"/>
  <c r="K56" i="8"/>
  <c r="K70" i="8" s="1"/>
  <c r="C57" i="8"/>
  <c r="D57" i="8"/>
  <c r="E57" i="8"/>
  <c r="K57" i="8"/>
  <c r="K71" i="8" s="1"/>
  <c r="C58" i="8"/>
  <c r="D58" i="8"/>
  <c r="E58" i="8"/>
  <c r="K58" i="8"/>
  <c r="K72" i="8" s="1"/>
  <c r="C59" i="8"/>
  <c r="D59" i="8"/>
  <c r="E59" i="8"/>
  <c r="C60" i="8"/>
  <c r="D60" i="8"/>
  <c r="E60" i="8"/>
  <c r="E61" i="8"/>
  <c r="E62" i="8"/>
  <c r="C64" i="8"/>
  <c r="D64" i="8"/>
  <c r="L3" i="7"/>
  <c r="O28" i="7" s="1"/>
  <c r="M16" i="7"/>
  <c r="O3" i="7"/>
  <c r="O16" i="7" s="1"/>
  <c r="L4" i="7"/>
  <c r="O29" i="7" s="1"/>
  <c r="M17" i="7"/>
  <c r="P17" i="7" s="1"/>
  <c r="E54" i="7" s="1"/>
  <c r="O4" i="7"/>
  <c r="O17" i="7" s="1"/>
  <c r="L5" i="7"/>
  <c r="O30" i="7" s="1"/>
  <c r="M18" i="7"/>
  <c r="P18" i="7" s="1"/>
  <c r="E55" i="7" s="1"/>
  <c r="O5" i="7"/>
  <c r="O18" i="7" s="1"/>
  <c r="L6" i="7"/>
  <c r="O31" i="7" s="1"/>
  <c r="M19" i="7"/>
  <c r="P19" i="7" s="1"/>
  <c r="E56" i="7" s="1"/>
  <c r="O6" i="7"/>
  <c r="O19" i="7" s="1"/>
  <c r="L7" i="7"/>
  <c r="O32" i="7" s="1"/>
  <c r="M20" i="7"/>
  <c r="P20" i="7" s="1"/>
  <c r="E57" i="7" s="1"/>
  <c r="O7" i="7"/>
  <c r="O20" i="7" s="1"/>
  <c r="L8" i="7"/>
  <c r="L21" i="7" s="1"/>
  <c r="M21" i="7"/>
  <c r="P21" i="7" s="1"/>
  <c r="E58" i="7" s="1"/>
  <c r="O8" i="7"/>
  <c r="O21" i="7" s="1"/>
  <c r="L9" i="7"/>
  <c r="O34" i="7" s="1"/>
  <c r="M22" i="7"/>
  <c r="P22" i="7" s="1"/>
  <c r="E59" i="7" s="1"/>
  <c r="O9" i="7"/>
  <c r="O22" i="7" s="1"/>
  <c r="L10" i="7"/>
  <c r="O35" i="7" s="1"/>
  <c r="M23" i="7"/>
  <c r="P23" i="7" s="1"/>
  <c r="E60" i="7" s="1"/>
  <c r="O10" i="7"/>
  <c r="O23" i="7" s="1"/>
  <c r="L11" i="7"/>
  <c r="O36" i="7" s="1"/>
  <c r="M24" i="7"/>
  <c r="P24" i="7" s="1"/>
  <c r="E61" i="7" s="1"/>
  <c r="O11" i="7"/>
  <c r="O24" i="7" s="1"/>
  <c r="L12" i="7"/>
  <c r="L25" i="7" s="1"/>
  <c r="M25" i="7"/>
  <c r="P25" i="7" s="1"/>
  <c r="E62" i="7" s="1"/>
  <c r="O12" i="7"/>
  <c r="O25" i="7" s="1"/>
  <c r="M28" i="7"/>
  <c r="P28" i="7"/>
  <c r="M29" i="7"/>
  <c r="P29" i="7"/>
  <c r="M30" i="7"/>
  <c r="P30" i="7"/>
  <c r="M31" i="7"/>
  <c r="P31" i="7"/>
  <c r="M32" i="7"/>
  <c r="P32" i="7"/>
  <c r="M33" i="7"/>
  <c r="P33" i="7"/>
  <c r="M34" i="7"/>
  <c r="P34" i="7"/>
  <c r="M35" i="7"/>
  <c r="P35" i="7"/>
  <c r="M36" i="7"/>
  <c r="P36" i="7"/>
  <c r="M37" i="7"/>
  <c r="P37" i="7"/>
  <c r="M38" i="7"/>
  <c r="P38" i="7" s="1"/>
  <c r="C53" i="7"/>
  <c r="D53" i="7"/>
  <c r="C54" i="7"/>
  <c r="D54" i="7"/>
  <c r="C55" i="7"/>
  <c r="D55" i="7"/>
  <c r="C56" i="7"/>
  <c r="D56" i="7"/>
  <c r="C57" i="7"/>
  <c r="D57" i="7"/>
  <c r="C58" i="7"/>
  <c r="D58" i="7"/>
  <c r="C59" i="7"/>
  <c r="D59" i="7"/>
  <c r="C60" i="7"/>
  <c r="D60" i="7"/>
  <c r="C61" i="7"/>
  <c r="D61" i="7"/>
  <c r="C62" i="7"/>
  <c r="D62" i="7"/>
  <c r="F59" i="15" l="1"/>
  <c r="F60" i="15"/>
  <c r="F31" i="8"/>
  <c r="F63" i="15"/>
  <c r="O11" i="41"/>
  <c r="O33" i="7"/>
  <c r="L17" i="7"/>
  <c r="L16" i="7"/>
  <c r="F62" i="8"/>
  <c r="C63" i="7"/>
  <c r="E63" i="7" s="1"/>
  <c r="F25" i="8"/>
  <c r="F60" i="8"/>
  <c r="L23" i="7"/>
  <c r="L19" i="7"/>
  <c r="F63" i="8"/>
  <c r="F26" i="8"/>
  <c r="F28" i="8"/>
  <c r="F21" i="15"/>
  <c r="C64" i="15"/>
  <c r="F64" i="15" s="1"/>
  <c r="N77" i="15"/>
  <c r="E64" i="15" s="1"/>
  <c r="F23" i="15"/>
  <c r="F29" i="15"/>
  <c r="F27" i="15"/>
  <c r="F25" i="15"/>
  <c r="F56" i="8"/>
  <c r="C32" i="8"/>
  <c r="F32" i="8" s="1"/>
  <c r="L20" i="7"/>
  <c r="F58" i="8"/>
  <c r="F27" i="8"/>
  <c r="O37" i="7"/>
  <c r="E64" i="8"/>
  <c r="L18" i="7"/>
  <c r="F62" i="7"/>
  <c r="F57" i="7"/>
  <c r="F60" i="7"/>
  <c r="F59" i="8"/>
  <c r="F57" i="8"/>
  <c r="F54" i="8"/>
  <c r="F64" i="8"/>
  <c r="F55" i="8"/>
  <c r="F22" i="8"/>
  <c r="F30" i="8"/>
  <c r="F29" i="8"/>
  <c r="F24" i="8"/>
  <c r="F23" i="8"/>
  <c r="F58" i="7"/>
  <c r="F53" i="7"/>
  <c r="F59" i="7"/>
  <c r="F56" i="7"/>
  <c r="F55" i="7"/>
  <c r="F54" i="7"/>
  <c r="L24" i="7"/>
  <c r="F61" i="7"/>
  <c r="M15" i="41"/>
  <c r="M13" i="41"/>
  <c r="M16" i="41"/>
  <c r="M14" i="41"/>
  <c r="M12" i="41"/>
  <c r="M11" i="41"/>
  <c r="F58" i="15"/>
  <c r="F56" i="15"/>
  <c r="F55" i="15"/>
  <c r="F54" i="15"/>
  <c r="F30" i="15"/>
  <c r="F28" i="15"/>
  <c r="F24" i="15"/>
  <c r="F22" i="15"/>
  <c r="C31" i="15"/>
  <c r="F31" i="15" s="1"/>
  <c r="P16" i="7"/>
  <c r="E53" i="7" s="1"/>
  <c r="M26" i="7"/>
  <c r="P26" i="7" s="1"/>
  <c r="L8" i="41"/>
  <c r="N17" i="41" s="1"/>
  <c r="O17" i="41" s="1"/>
  <c r="L22" i="7"/>
  <c r="F63" i="7" l="1"/>
  <c r="M17" i="41"/>
</calcChain>
</file>

<file path=xl/sharedStrings.xml><?xml version="1.0" encoding="utf-8"?>
<sst xmlns="http://schemas.openxmlformats.org/spreadsheetml/2006/main" count="1666" uniqueCount="209">
  <si>
    <t>飲料</t>
  </si>
  <si>
    <t>その他の食料工業品</t>
  </si>
  <si>
    <t>雑品</t>
  </si>
  <si>
    <t>電気機械</t>
  </si>
  <si>
    <t>米</t>
  </si>
  <si>
    <t>その他の日用品</t>
  </si>
  <si>
    <t>麦</t>
  </si>
  <si>
    <t>鉄鋼</t>
  </si>
  <si>
    <t>合計</t>
    <rPh sb="0" eb="2">
      <t>ゴウケイ</t>
    </rPh>
    <phoneticPr fontId="2"/>
  </si>
  <si>
    <t>品目</t>
  </si>
  <si>
    <t>雑穀</t>
  </si>
  <si>
    <t>豆</t>
  </si>
  <si>
    <t>畜産品</t>
  </si>
  <si>
    <t>水産品</t>
  </si>
  <si>
    <t>油脂用作物</t>
  </si>
  <si>
    <t>葉たばこ</t>
  </si>
  <si>
    <t>天然ゴム</t>
  </si>
  <si>
    <t>木材</t>
  </si>
  <si>
    <t>非金属鉱物</t>
  </si>
  <si>
    <t>非鉄金属</t>
  </si>
  <si>
    <t>金属製品</t>
  </si>
  <si>
    <t>その他の機械</t>
  </si>
  <si>
    <t>板ガラス・同製品</t>
  </si>
  <si>
    <t>その他の窯業品</t>
  </si>
  <si>
    <t>石油製品</t>
  </si>
  <si>
    <t>科学薬品</t>
  </si>
  <si>
    <t>化学肥料</t>
  </si>
  <si>
    <t>染・顔・塗料</t>
  </si>
  <si>
    <t>合成樹脂</t>
  </si>
  <si>
    <t>その他の化学工業品</t>
  </si>
  <si>
    <t>紙・パルプ</t>
  </si>
  <si>
    <t>化学繊維糸</t>
  </si>
  <si>
    <t>その他の糸</t>
  </si>
  <si>
    <t>その他の織物</t>
  </si>
  <si>
    <t>缶詰・ビン詰</t>
  </si>
  <si>
    <t>砂糖</t>
  </si>
  <si>
    <t>織物製品</t>
  </si>
  <si>
    <t>ゴム製品</t>
  </si>
  <si>
    <t>その他の製造工業品</t>
  </si>
  <si>
    <t>動植物性飼・肥料</t>
  </si>
  <si>
    <t>備考</t>
  </si>
  <si>
    <t>前月比％</t>
    <rPh sb="0" eb="3">
      <t>ゼンゲツヒ</t>
    </rPh>
    <phoneticPr fontId="2"/>
  </si>
  <si>
    <t>前年同月比％</t>
  </si>
  <si>
    <t>前月比％</t>
  </si>
  <si>
    <t>順位</t>
  </si>
  <si>
    <t>その他</t>
    <rPh sb="0" eb="3">
      <t>ソノタ</t>
    </rPh>
    <phoneticPr fontId="2"/>
  </si>
  <si>
    <t>順位</t>
    <rPh sb="0" eb="2">
      <t>ジュンイ</t>
    </rPh>
    <phoneticPr fontId="2"/>
  </si>
  <si>
    <t>品目</t>
    <rPh sb="0" eb="2">
      <t>ヒンモク</t>
    </rPh>
    <phoneticPr fontId="2"/>
  </si>
  <si>
    <t>合計</t>
    <rPh sb="0" eb="2">
      <t>ゴウケイ</t>
    </rPh>
    <phoneticPr fontId="13"/>
  </si>
  <si>
    <t>支部別入庫高</t>
    <rPh sb="0" eb="2">
      <t>シブ</t>
    </rPh>
    <rPh sb="2" eb="3">
      <t>ベツ</t>
    </rPh>
    <rPh sb="3" eb="5">
      <t>ニュウコ</t>
    </rPh>
    <rPh sb="5" eb="6">
      <t>ダカ</t>
    </rPh>
    <phoneticPr fontId="2"/>
  </si>
  <si>
    <t>前年同月比％</t>
    <rPh sb="0" eb="2">
      <t>ゼンネン</t>
    </rPh>
    <rPh sb="2" eb="4">
      <t>ドウゲツ</t>
    </rPh>
    <rPh sb="4" eb="5">
      <t>ヒ</t>
    </rPh>
    <phoneticPr fontId="2"/>
  </si>
  <si>
    <t>前月比％</t>
    <rPh sb="0" eb="3">
      <t>ゼンゲツヒ</t>
    </rPh>
    <phoneticPr fontId="2"/>
  </si>
  <si>
    <t>備考</t>
    <rPh sb="0" eb="2">
      <t>ビコウ</t>
    </rPh>
    <phoneticPr fontId="2"/>
  </si>
  <si>
    <t>品目</t>
    <rPh sb="0" eb="2">
      <t>ヒンモク</t>
    </rPh>
    <phoneticPr fontId="2"/>
  </si>
  <si>
    <t>化学繊維織物</t>
    <rPh sb="0" eb="2">
      <t>カガク</t>
    </rPh>
    <rPh sb="2" eb="4">
      <t>センイ</t>
    </rPh>
    <rPh sb="4" eb="6">
      <t>オリモノ</t>
    </rPh>
    <phoneticPr fontId="13"/>
  </si>
  <si>
    <t>40品目合計</t>
    <rPh sb="2" eb="4">
      <t>ヒンモク</t>
    </rPh>
    <rPh sb="4" eb="6">
      <t>ゴウケイ</t>
    </rPh>
    <phoneticPr fontId="2"/>
  </si>
  <si>
    <t>40品目合計</t>
    <rPh sb="2" eb="3">
      <t>ヒン</t>
    </rPh>
    <rPh sb="3" eb="4">
      <t>モク</t>
    </rPh>
    <rPh sb="4" eb="6">
      <t>ゴウケイ</t>
    </rPh>
    <phoneticPr fontId="2"/>
  </si>
  <si>
    <t>４０品目合計</t>
    <rPh sb="0" eb="3">
      <t>４０ヒン</t>
    </rPh>
    <rPh sb="3" eb="4">
      <t>モク</t>
    </rPh>
    <rPh sb="4" eb="6">
      <t>ゴウケイ</t>
    </rPh>
    <phoneticPr fontId="2"/>
  </si>
  <si>
    <t>４０品目合計</t>
    <rPh sb="0" eb="3">
      <t>４０ヒン</t>
    </rPh>
    <rPh sb="3" eb="4">
      <t>モク</t>
    </rPh>
    <rPh sb="4" eb="6">
      <t>ゴウケイ</t>
    </rPh>
    <phoneticPr fontId="2"/>
  </si>
  <si>
    <t>グラフ関連数字</t>
    <rPh sb="3" eb="5">
      <t>カンレン</t>
    </rPh>
    <rPh sb="5" eb="7">
      <t>スウジ</t>
    </rPh>
    <phoneticPr fontId="2"/>
  </si>
  <si>
    <t>東部</t>
    <rPh sb="0" eb="2">
      <t>トウブ</t>
    </rPh>
    <phoneticPr fontId="2"/>
  </si>
  <si>
    <t>富士</t>
    <rPh sb="0" eb="2">
      <t>フジ</t>
    </rPh>
    <phoneticPr fontId="2"/>
  </si>
  <si>
    <t>40品目合計</t>
    <rPh sb="2" eb="3">
      <t>ヒン</t>
    </rPh>
    <rPh sb="3" eb="4">
      <t>モク</t>
    </rPh>
    <rPh sb="4" eb="6">
      <t>ゴウケイ</t>
    </rPh>
    <phoneticPr fontId="2"/>
  </si>
  <si>
    <t>前月</t>
    <rPh sb="0" eb="2">
      <t>ゼンゲツ</t>
    </rPh>
    <phoneticPr fontId="2"/>
  </si>
  <si>
    <t>缶詰・びん詰</t>
    <phoneticPr fontId="2"/>
  </si>
  <si>
    <t>入庫高</t>
    <rPh sb="0" eb="2">
      <t>ニュウコ</t>
    </rPh>
    <rPh sb="2" eb="3">
      <t>ダカ</t>
    </rPh>
    <phoneticPr fontId="2"/>
  </si>
  <si>
    <t>入庫高</t>
    <rPh sb="0" eb="2">
      <t>ニュウコ</t>
    </rPh>
    <rPh sb="2" eb="3">
      <t>ダカ</t>
    </rPh>
    <phoneticPr fontId="2"/>
  </si>
  <si>
    <t>計</t>
    <rPh sb="0" eb="1">
      <t>ケイ</t>
    </rPh>
    <phoneticPr fontId="2"/>
  </si>
  <si>
    <t>トン</t>
    <phoneticPr fontId="2"/>
  </si>
  <si>
    <t>前月</t>
    <rPh sb="0" eb="2">
      <t>ゼンゲツ</t>
    </rPh>
    <phoneticPr fontId="2"/>
  </si>
  <si>
    <t>駿遠支部</t>
    <rPh sb="0" eb="1">
      <t>スルガ</t>
    </rPh>
    <rPh sb="1" eb="2">
      <t>エン</t>
    </rPh>
    <rPh sb="2" eb="4">
      <t>シブ</t>
    </rPh>
    <phoneticPr fontId="2"/>
  </si>
  <si>
    <t>富士支部</t>
    <rPh sb="0" eb="2">
      <t>フジ</t>
    </rPh>
    <rPh sb="2" eb="4">
      <t>シブ</t>
    </rPh>
    <phoneticPr fontId="2"/>
  </si>
  <si>
    <t>化学薬品</t>
    <rPh sb="0" eb="2">
      <t>カガク</t>
    </rPh>
    <rPh sb="2" eb="4">
      <t>ヤクヒン</t>
    </rPh>
    <phoneticPr fontId="2"/>
  </si>
  <si>
    <t>前月合計</t>
    <rPh sb="0" eb="2">
      <t>ゼンゲツ</t>
    </rPh>
    <rPh sb="2" eb="4">
      <t>ゴウケイ</t>
    </rPh>
    <phoneticPr fontId="2"/>
  </si>
  <si>
    <t>４０品目合計</t>
    <rPh sb="2" eb="3">
      <t>ヒン</t>
    </rPh>
    <rPh sb="3" eb="4">
      <t>モク</t>
    </rPh>
    <rPh sb="4" eb="6">
      <t>ゴウケイ</t>
    </rPh>
    <phoneticPr fontId="2"/>
  </si>
  <si>
    <t>当月</t>
    <rPh sb="0" eb="2">
      <t>トウゲツ</t>
    </rPh>
    <phoneticPr fontId="2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</si>
  <si>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</si>
  <si>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</si>
  <si>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</si>
  <si>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</si>
  <si>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</si>
  <si>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</si>
  <si>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</si>
  <si>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</si>
  <si>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</si>
  <si>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</si>
  <si>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</si>
  <si>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</si>
  <si>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  <rPh sb="0" eb="2">
      <t>１ガツ</t>
    </rPh>
    <phoneticPr fontId="2"/>
  </si>
  <si>
    <t>２月</t>
    <rPh sb="0" eb="2">
      <t>２ガツ</t>
    </rPh>
    <phoneticPr fontId="2"/>
  </si>
  <si>
    <t>３月</t>
    <rPh sb="0" eb="2">
      <t>３ガツ</t>
    </rPh>
    <phoneticPr fontId="2"/>
  </si>
  <si>
    <t>静岡支部</t>
    <rPh sb="0" eb="2">
      <t>シズオカ</t>
    </rPh>
    <rPh sb="2" eb="4">
      <t>シブ</t>
    </rPh>
    <phoneticPr fontId="2"/>
  </si>
  <si>
    <t>４０品目合計</t>
    <rPh sb="2" eb="4">
      <t>ヒンモク</t>
    </rPh>
    <rPh sb="4" eb="6">
      <t>ゴウケイ</t>
    </rPh>
    <phoneticPr fontId="2"/>
  </si>
  <si>
    <t>合計</t>
    <rPh sb="0" eb="2">
      <t>ゴウケイ</t>
    </rPh>
    <phoneticPr fontId="2"/>
  </si>
  <si>
    <t>前月</t>
    <rPh sb="0" eb="1">
      <t>マエ</t>
    </rPh>
    <rPh sb="1" eb="2">
      <t>８ガツ</t>
    </rPh>
    <phoneticPr fontId="2"/>
  </si>
  <si>
    <t>化学繊維織物</t>
    <rPh sb="0" eb="2">
      <t>カガク</t>
    </rPh>
    <rPh sb="2" eb="4">
      <t>センイ</t>
    </rPh>
    <rPh sb="4" eb="6">
      <t>オリモノ</t>
    </rPh>
    <phoneticPr fontId="13"/>
  </si>
  <si>
    <t>缶詰・びん詰</t>
    <phoneticPr fontId="2"/>
  </si>
  <si>
    <t>合　　　　計</t>
    <rPh sb="0" eb="1">
      <t>ゴウ</t>
    </rPh>
    <rPh sb="5" eb="6">
      <t>ケイ</t>
    </rPh>
    <phoneticPr fontId="2"/>
  </si>
  <si>
    <t>その他の織物</t>
    <rPh sb="0" eb="3">
      <t>ソノタ</t>
    </rPh>
    <rPh sb="4" eb="6">
      <t>オリモノ</t>
    </rPh>
    <phoneticPr fontId="2"/>
  </si>
  <si>
    <t>トン数</t>
    <rPh sb="2" eb="3">
      <t>スウ</t>
    </rPh>
    <phoneticPr fontId="2"/>
  </si>
  <si>
    <t>品目</t>
    <rPh sb="0" eb="2">
      <t>ヒンモク</t>
    </rPh>
    <phoneticPr fontId="2"/>
  </si>
  <si>
    <t>駿遠支部</t>
    <rPh sb="0" eb="1">
      <t>スルガ</t>
    </rPh>
    <rPh sb="1" eb="2">
      <t>エン</t>
    </rPh>
    <rPh sb="2" eb="4">
      <t>シブ</t>
    </rPh>
    <phoneticPr fontId="2"/>
  </si>
  <si>
    <t>東部支部</t>
    <rPh sb="0" eb="2">
      <t>トウブ</t>
    </rPh>
    <rPh sb="2" eb="4">
      <t>シブ</t>
    </rPh>
    <phoneticPr fontId="2"/>
  </si>
  <si>
    <t>清水支部</t>
    <rPh sb="0" eb="2">
      <t>シミズ</t>
    </rPh>
    <rPh sb="2" eb="4">
      <t>シブ</t>
    </rPh>
    <phoneticPr fontId="2"/>
  </si>
  <si>
    <t>西部支部</t>
    <rPh sb="0" eb="2">
      <t>セイブ</t>
    </rPh>
    <rPh sb="2" eb="4">
      <t>シブ</t>
    </rPh>
    <phoneticPr fontId="2"/>
  </si>
  <si>
    <t>缶詰・びん詰</t>
    <phoneticPr fontId="2"/>
  </si>
  <si>
    <t>缶詰・びん詰</t>
    <phoneticPr fontId="2"/>
  </si>
  <si>
    <r>
      <t>4</t>
    </r>
    <r>
      <rPr>
        <sz val="11"/>
        <rFont val="ＭＳ Ｐゴシック"/>
        <family val="3"/>
        <charset val="128"/>
      </rPr>
      <t>0品目合計</t>
    </r>
    <rPh sb="2" eb="4">
      <t>ヒンモク</t>
    </rPh>
    <rPh sb="4" eb="6">
      <t>ゴウケイ</t>
    </rPh>
    <phoneticPr fontId="2"/>
  </si>
  <si>
    <r>
      <t>平均保管残高</t>
    </r>
    <r>
      <rPr>
        <sz val="8"/>
        <rFont val="ＭＳ Ｐゴシック"/>
        <family val="3"/>
        <charset val="128"/>
      </rPr>
      <t>（万ﾄﾝ）</t>
    </r>
    <rPh sb="0" eb="2">
      <t>ヘイキン</t>
    </rPh>
    <rPh sb="2" eb="4">
      <t>ホカン</t>
    </rPh>
    <rPh sb="4" eb="6">
      <t>ザンダカ</t>
    </rPh>
    <rPh sb="7" eb="8">
      <t>マン</t>
    </rPh>
    <phoneticPr fontId="2"/>
  </si>
  <si>
    <t>所管面積</t>
    <rPh sb="0" eb="2">
      <t>ショカン</t>
    </rPh>
    <rPh sb="2" eb="4">
      <t>メンセキ</t>
    </rPh>
    <phoneticPr fontId="2"/>
  </si>
  <si>
    <t>在庫面積</t>
    <rPh sb="0" eb="2">
      <t>ザイコ</t>
    </rPh>
    <rPh sb="2" eb="4">
      <t>メンセキ</t>
    </rPh>
    <phoneticPr fontId="2"/>
  </si>
  <si>
    <t>東部支部</t>
    <rPh sb="2" eb="4">
      <t>シブ</t>
    </rPh>
    <phoneticPr fontId="2"/>
  </si>
  <si>
    <t>富士支部</t>
    <rPh sb="0" eb="2">
      <t>フジ</t>
    </rPh>
    <rPh sb="2" eb="4">
      <t>シブ</t>
    </rPh>
    <phoneticPr fontId="2"/>
  </si>
  <si>
    <t>空面積</t>
    <rPh sb="0" eb="1">
      <t>カラ</t>
    </rPh>
    <rPh sb="1" eb="3">
      <t>メンセキ</t>
    </rPh>
    <phoneticPr fontId="2"/>
  </si>
  <si>
    <t>　　　　　　　　　区分</t>
    <rPh sb="9" eb="11">
      <t>クブン</t>
    </rPh>
    <phoneticPr fontId="2"/>
  </si>
  <si>
    <t>利用率％</t>
    <rPh sb="0" eb="3">
      <t>リヨウリツ</t>
    </rPh>
    <phoneticPr fontId="2"/>
  </si>
  <si>
    <t>備考</t>
    <rPh sb="0" eb="2">
      <t>ビコウ</t>
    </rPh>
    <phoneticPr fontId="2"/>
  </si>
  <si>
    <t>倉庫別</t>
    <rPh sb="0" eb="2">
      <t>ソウコ</t>
    </rPh>
    <rPh sb="2" eb="3">
      <t>ベツ</t>
    </rPh>
    <phoneticPr fontId="2"/>
  </si>
  <si>
    <t>野積倉庫</t>
    <rPh sb="0" eb="1">
      <t>ノ</t>
    </rPh>
    <rPh sb="1" eb="2">
      <t>ヅ</t>
    </rPh>
    <rPh sb="2" eb="4">
      <t>ソウコ</t>
    </rPh>
    <phoneticPr fontId="2"/>
  </si>
  <si>
    <t>サイロ</t>
    <phoneticPr fontId="2"/>
  </si>
  <si>
    <t>危険品倉庫</t>
    <rPh sb="0" eb="2">
      <t>キケン</t>
    </rPh>
    <rPh sb="2" eb="3">
      <t>ヒン</t>
    </rPh>
    <rPh sb="3" eb="5">
      <t>ソウコ</t>
    </rPh>
    <phoneticPr fontId="2"/>
  </si>
  <si>
    <t>年間合計</t>
    <rPh sb="0" eb="1">
      <t>ネン</t>
    </rPh>
    <rPh sb="1" eb="2">
      <t>カン</t>
    </rPh>
    <rPh sb="2" eb="4">
      <t>ゴウケイ</t>
    </rPh>
    <phoneticPr fontId="2"/>
  </si>
  <si>
    <t>年間平均</t>
    <rPh sb="0" eb="1">
      <t>ネン</t>
    </rPh>
    <rPh sb="1" eb="2">
      <t>カン</t>
    </rPh>
    <rPh sb="2" eb="4">
      <t>ヘイキン</t>
    </rPh>
    <phoneticPr fontId="2"/>
  </si>
  <si>
    <t>前年比　％</t>
    <rPh sb="0" eb="3">
      <t>ゼンネンヒ</t>
    </rPh>
    <phoneticPr fontId="2"/>
  </si>
  <si>
    <t>前年比　％</t>
    <rPh sb="0" eb="2">
      <t>ゼンネン</t>
    </rPh>
    <rPh sb="2" eb="3">
      <t>ヒ</t>
    </rPh>
    <phoneticPr fontId="2"/>
  </si>
  <si>
    <t>年合計</t>
    <rPh sb="0" eb="1">
      <t>ネン</t>
    </rPh>
    <rPh sb="1" eb="3">
      <t>ゴウケイ</t>
    </rPh>
    <phoneticPr fontId="2"/>
  </si>
  <si>
    <t>年平均</t>
    <rPh sb="0" eb="1">
      <t>ネン</t>
    </rPh>
    <rPh sb="1" eb="3">
      <t>ヘイキン</t>
    </rPh>
    <phoneticPr fontId="2"/>
  </si>
  <si>
    <t>-1-</t>
    <phoneticPr fontId="2"/>
  </si>
  <si>
    <t>静岡県倉庫協会</t>
    <rPh sb="0" eb="3">
      <t>シズオカケン</t>
    </rPh>
    <rPh sb="3" eb="5">
      <t>ソウコ</t>
    </rPh>
    <rPh sb="5" eb="7">
      <t>キョウカイ</t>
    </rPh>
    <phoneticPr fontId="2"/>
  </si>
  <si>
    <t>利用率（%）</t>
    <rPh sb="0" eb="3">
      <t>リヨウリツ</t>
    </rPh>
    <phoneticPr fontId="2"/>
  </si>
  <si>
    <t>会員数(社）</t>
    <rPh sb="0" eb="3">
      <t>カイインスウ</t>
    </rPh>
    <rPh sb="4" eb="5">
      <t>シャ</t>
    </rPh>
    <phoneticPr fontId="2"/>
  </si>
  <si>
    <t>静　岡　県　内　の　貨　物　動　向</t>
    <rPh sb="0" eb="3">
      <t>シズオカ</t>
    </rPh>
    <rPh sb="4" eb="7">
      <t>ケンナイ</t>
    </rPh>
    <rPh sb="10" eb="13">
      <t>カモツ</t>
    </rPh>
    <rPh sb="14" eb="17">
      <t>ドウコウ</t>
    </rPh>
    <phoneticPr fontId="2"/>
  </si>
  <si>
    <t>シートＮＯ</t>
    <phoneticPr fontId="2"/>
  </si>
  <si>
    <t>シ　ー　ト　名　称</t>
    <rPh sb="6" eb="7">
      <t>メイ</t>
    </rPh>
    <rPh sb="8" eb="9">
      <t>ショウ</t>
    </rPh>
    <phoneticPr fontId="2"/>
  </si>
  <si>
    <t>所管面積（1～3類）と保管残高の推移</t>
    <rPh sb="0" eb="2">
      <t>ショカン</t>
    </rPh>
    <rPh sb="2" eb="4">
      <t>メンセキ</t>
    </rPh>
    <rPh sb="8" eb="9">
      <t>ルイ</t>
    </rPh>
    <rPh sb="11" eb="13">
      <t>ホカン</t>
    </rPh>
    <rPh sb="13" eb="15">
      <t>ザンダカ</t>
    </rPh>
    <rPh sb="16" eb="18">
      <t>スイイ</t>
    </rPh>
    <phoneticPr fontId="2"/>
  </si>
  <si>
    <t>倉庫使用状況</t>
    <rPh sb="0" eb="2">
      <t>ソウコ</t>
    </rPh>
    <rPh sb="2" eb="4">
      <t>シヨウ</t>
    </rPh>
    <rPh sb="4" eb="6">
      <t>ジョウキョウ</t>
    </rPh>
    <phoneticPr fontId="2"/>
  </si>
  <si>
    <t>入庫高、保管残高、回転率の推移</t>
    <rPh sb="0" eb="2">
      <t>ニュウコ</t>
    </rPh>
    <rPh sb="2" eb="3">
      <t>ダカ</t>
    </rPh>
    <rPh sb="4" eb="6">
      <t>ホカン</t>
    </rPh>
    <rPh sb="6" eb="8">
      <t>ザンダカ</t>
    </rPh>
    <rPh sb="9" eb="11">
      <t>カイテン</t>
    </rPh>
    <rPh sb="11" eb="12">
      <t>リツ</t>
    </rPh>
    <rPh sb="13" eb="15">
      <t>スイイ</t>
    </rPh>
    <phoneticPr fontId="2"/>
  </si>
  <si>
    <t>入庫高上位１０品目</t>
    <rPh sb="0" eb="2">
      <t>ニュウコ</t>
    </rPh>
    <rPh sb="2" eb="3">
      <t>ダカ</t>
    </rPh>
    <rPh sb="3" eb="5">
      <t>ジョウイ</t>
    </rPh>
    <rPh sb="7" eb="9">
      <t>ヒンモク</t>
    </rPh>
    <phoneticPr fontId="2"/>
  </si>
  <si>
    <t>　</t>
    <phoneticPr fontId="2"/>
  </si>
  <si>
    <t>東部、富士支部　　　入庫高上位10品目</t>
    <rPh sb="0" eb="2">
      <t>トウブ</t>
    </rPh>
    <rPh sb="3" eb="5">
      <t>フジ</t>
    </rPh>
    <rPh sb="5" eb="7">
      <t>シブ</t>
    </rPh>
    <rPh sb="10" eb="12">
      <t>ニュウコ</t>
    </rPh>
    <rPh sb="12" eb="13">
      <t>ダカ</t>
    </rPh>
    <rPh sb="13" eb="15">
      <t>ジョウイ</t>
    </rPh>
    <rPh sb="17" eb="19">
      <t>ヒンモク</t>
    </rPh>
    <phoneticPr fontId="2"/>
  </si>
  <si>
    <t>清水、静岡支部　　　入庫高上位10品目</t>
    <rPh sb="0" eb="2">
      <t>シミズ</t>
    </rPh>
    <rPh sb="3" eb="5">
      <t>シズオカ</t>
    </rPh>
    <rPh sb="5" eb="7">
      <t>シブ</t>
    </rPh>
    <rPh sb="10" eb="12">
      <t>ニュウコ</t>
    </rPh>
    <rPh sb="12" eb="13">
      <t>ダカ</t>
    </rPh>
    <rPh sb="13" eb="15">
      <t>ジョウイ</t>
    </rPh>
    <rPh sb="17" eb="19">
      <t>ヒンモク</t>
    </rPh>
    <phoneticPr fontId="2"/>
  </si>
  <si>
    <t>駿遠、西部支部　　　入庫高上位10品目</t>
    <rPh sb="0" eb="2">
      <t>スンエン</t>
    </rPh>
    <rPh sb="3" eb="5">
      <t>セイブ</t>
    </rPh>
    <rPh sb="5" eb="7">
      <t>シブ</t>
    </rPh>
    <rPh sb="10" eb="12">
      <t>ニュウコ</t>
    </rPh>
    <rPh sb="12" eb="13">
      <t>ダカ</t>
    </rPh>
    <rPh sb="13" eb="15">
      <t>ジョウイ</t>
    </rPh>
    <rPh sb="17" eb="19">
      <t>ヒンモク</t>
    </rPh>
    <phoneticPr fontId="2"/>
  </si>
  <si>
    <t>保管残高上位10品目</t>
    <rPh sb="0" eb="2">
      <t>ホカン</t>
    </rPh>
    <rPh sb="2" eb="4">
      <t>ザンダカ</t>
    </rPh>
    <rPh sb="4" eb="6">
      <t>ジョウイ</t>
    </rPh>
    <rPh sb="8" eb="10">
      <t>ヒンモク</t>
    </rPh>
    <phoneticPr fontId="2"/>
  </si>
  <si>
    <t>東部、富士支部　　　保管残高上位10品目</t>
    <rPh sb="0" eb="2">
      <t>トウブ</t>
    </rPh>
    <rPh sb="3" eb="5">
      <t>フジ</t>
    </rPh>
    <rPh sb="5" eb="7">
      <t>シブ</t>
    </rPh>
    <rPh sb="10" eb="12">
      <t>ホカン</t>
    </rPh>
    <rPh sb="12" eb="14">
      <t>ザンダカ</t>
    </rPh>
    <rPh sb="14" eb="16">
      <t>ジョウイ</t>
    </rPh>
    <rPh sb="18" eb="20">
      <t>ヒンモク</t>
    </rPh>
    <phoneticPr fontId="2"/>
  </si>
  <si>
    <t>清水、静岡支部　　　保管残高上位10品目</t>
    <rPh sb="0" eb="2">
      <t>シミズ</t>
    </rPh>
    <rPh sb="3" eb="5">
      <t>シズオカ</t>
    </rPh>
    <rPh sb="5" eb="7">
      <t>シブ</t>
    </rPh>
    <rPh sb="10" eb="12">
      <t>ホカン</t>
    </rPh>
    <rPh sb="12" eb="14">
      <t>ザンダカ</t>
    </rPh>
    <rPh sb="14" eb="16">
      <t>ジョウイ</t>
    </rPh>
    <rPh sb="18" eb="20">
      <t>ヒンモク</t>
    </rPh>
    <phoneticPr fontId="2"/>
  </si>
  <si>
    <t>駿遠、西部支部　　　保管残高上位10品目</t>
    <rPh sb="0" eb="2">
      <t>スンエン</t>
    </rPh>
    <rPh sb="3" eb="5">
      <t>セイブ</t>
    </rPh>
    <rPh sb="5" eb="7">
      <t>シブ</t>
    </rPh>
    <rPh sb="10" eb="12">
      <t>ホカン</t>
    </rPh>
    <rPh sb="12" eb="14">
      <t>ザンダカ</t>
    </rPh>
    <rPh sb="14" eb="16">
      <t>ジョウイ</t>
    </rPh>
    <rPh sb="18" eb="20">
      <t>ヒンモク</t>
    </rPh>
    <phoneticPr fontId="2"/>
  </si>
  <si>
    <t>東部支部　　　　　　　入庫、残高、回転率の推移</t>
    <rPh sb="0" eb="2">
      <t>トウブ</t>
    </rPh>
    <rPh sb="2" eb="4">
      <t>シブ</t>
    </rPh>
    <rPh sb="11" eb="13">
      <t>ニュウコ</t>
    </rPh>
    <rPh sb="14" eb="16">
      <t>ザンダカ</t>
    </rPh>
    <rPh sb="17" eb="19">
      <t>カイテン</t>
    </rPh>
    <rPh sb="19" eb="20">
      <t>リツ</t>
    </rPh>
    <rPh sb="21" eb="23">
      <t>スイイ</t>
    </rPh>
    <phoneticPr fontId="2"/>
  </si>
  <si>
    <t>富士支部　　　　　　　入庫、残高、回転率の推移　　</t>
    <rPh sb="0" eb="2">
      <t>フジ</t>
    </rPh>
    <rPh sb="2" eb="4">
      <t>シブ</t>
    </rPh>
    <rPh sb="11" eb="13">
      <t>ニュウコ</t>
    </rPh>
    <rPh sb="14" eb="16">
      <t>ザンダカ</t>
    </rPh>
    <rPh sb="17" eb="19">
      <t>カイテン</t>
    </rPh>
    <rPh sb="19" eb="20">
      <t>リツ</t>
    </rPh>
    <rPh sb="21" eb="23">
      <t>スイイ</t>
    </rPh>
    <phoneticPr fontId="2"/>
  </si>
  <si>
    <t>清水支部　　　　　　　入庫、残高、回転率の推移</t>
    <rPh sb="0" eb="2">
      <t>シミズ</t>
    </rPh>
    <rPh sb="2" eb="4">
      <t>シブ</t>
    </rPh>
    <rPh sb="11" eb="13">
      <t>ニュウコ</t>
    </rPh>
    <rPh sb="14" eb="16">
      <t>ザンダカ</t>
    </rPh>
    <rPh sb="17" eb="19">
      <t>カイテン</t>
    </rPh>
    <rPh sb="19" eb="20">
      <t>リツ</t>
    </rPh>
    <rPh sb="21" eb="23">
      <t>スイイ</t>
    </rPh>
    <phoneticPr fontId="2"/>
  </si>
  <si>
    <t>　　　　　　入庫、残高、回転率の推移</t>
    <rPh sb="6" eb="8">
      <t>ニュウコ</t>
    </rPh>
    <rPh sb="9" eb="11">
      <t>ザンダカ</t>
    </rPh>
    <rPh sb="12" eb="14">
      <t>カイテン</t>
    </rPh>
    <rPh sb="14" eb="15">
      <t>リツ</t>
    </rPh>
    <rPh sb="16" eb="18">
      <t>スイイ</t>
    </rPh>
    <phoneticPr fontId="2"/>
  </si>
  <si>
    <t>駿遠支部　　　　　　　入庫、残高、回転率の推移</t>
    <rPh sb="0" eb="2">
      <t>スンエン</t>
    </rPh>
    <rPh sb="2" eb="4">
      <t>シブ</t>
    </rPh>
    <rPh sb="11" eb="13">
      <t>ニュウコ</t>
    </rPh>
    <rPh sb="14" eb="16">
      <t>ザンダカ</t>
    </rPh>
    <rPh sb="17" eb="19">
      <t>カイテン</t>
    </rPh>
    <rPh sb="19" eb="20">
      <t>リツ</t>
    </rPh>
    <rPh sb="21" eb="23">
      <t>スイイ</t>
    </rPh>
    <phoneticPr fontId="2"/>
  </si>
  <si>
    <t>西部支部　　　　　　　入庫、残高、回転率の推移</t>
    <rPh sb="0" eb="2">
      <t>セイブ</t>
    </rPh>
    <rPh sb="2" eb="4">
      <t>シブ</t>
    </rPh>
    <rPh sb="11" eb="13">
      <t>ニュウコ</t>
    </rPh>
    <rPh sb="14" eb="16">
      <t>ザンダカ</t>
    </rPh>
    <rPh sb="17" eb="19">
      <t>カイテン</t>
    </rPh>
    <rPh sb="19" eb="20">
      <t>リツ</t>
    </rPh>
    <rPh sb="21" eb="23">
      <t>スイイ</t>
    </rPh>
    <phoneticPr fontId="2"/>
  </si>
  <si>
    <t>静　　岡　　県　　倉　　庫　　協　　会</t>
    <rPh sb="0" eb="1">
      <t>セイ</t>
    </rPh>
    <rPh sb="3" eb="4">
      <t>オカ</t>
    </rPh>
    <rPh sb="6" eb="7">
      <t>ケン</t>
    </rPh>
    <rPh sb="9" eb="10">
      <t>クラ</t>
    </rPh>
    <rPh sb="12" eb="13">
      <t>コ</t>
    </rPh>
    <rPh sb="15" eb="16">
      <t>キョウ</t>
    </rPh>
    <rPh sb="18" eb="19">
      <t>カイ</t>
    </rPh>
    <phoneticPr fontId="2"/>
  </si>
  <si>
    <t>合計</t>
    <rPh sb="0" eb="2">
      <t>ゴウケイ</t>
    </rPh>
    <phoneticPr fontId="2"/>
  </si>
  <si>
    <r>
      <t>318，786 m</t>
    </r>
    <r>
      <rPr>
        <sz val="8"/>
        <rFont val="ＭＳ Ｐゴシック"/>
        <family val="3"/>
        <charset val="128"/>
      </rPr>
      <t>3</t>
    </r>
    <phoneticPr fontId="2"/>
  </si>
  <si>
    <t>化学薬品</t>
    <rPh sb="0" eb="2">
      <t>カガク</t>
    </rPh>
    <phoneticPr fontId="2"/>
  </si>
  <si>
    <t>平成27年</t>
    <rPh sb="0" eb="2">
      <t>ヘイセイ</t>
    </rPh>
    <rPh sb="4" eb="5">
      <t>ネン</t>
    </rPh>
    <phoneticPr fontId="2"/>
  </si>
  <si>
    <t>合計</t>
    <rPh sb="0" eb="2">
      <t>ゴウケイ</t>
    </rPh>
    <phoneticPr fontId="2"/>
  </si>
  <si>
    <t>化学薬品</t>
    <rPh sb="0" eb="2">
      <t>カガク</t>
    </rPh>
    <phoneticPr fontId="2"/>
  </si>
  <si>
    <t>平成28年</t>
    <rPh sb="0" eb="2">
      <t>ヘイセイ</t>
    </rPh>
    <rPh sb="4" eb="5">
      <t>ネン</t>
    </rPh>
    <phoneticPr fontId="2"/>
  </si>
  <si>
    <t>在庫面積</t>
    <rPh sb="0" eb="1">
      <t>ザイ</t>
    </rPh>
    <rPh sb="1" eb="2">
      <t>コ</t>
    </rPh>
    <rPh sb="2" eb="4">
      <t>メンセキ</t>
    </rPh>
    <phoneticPr fontId="2"/>
  </si>
  <si>
    <t>その他の農作物</t>
    <rPh sb="5" eb="6">
      <t>サク</t>
    </rPh>
    <phoneticPr fontId="2"/>
  </si>
  <si>
    <t>その他の農作物</t>
    <rPh sb="5" eb="6">
      <t>サク</t>
    </rPh>
    <phoneticPr fontId="2"/>
  </si>
  <si>
    <t>その他の農作物</t>
    <rPh sb="5" eb="6">
      <t>サク</t>
    </rPh>
    <phoneticPr fontId="2"/>
  </si>
  <si>
    <t>平成29年</t>
    <rPh sb="0" eb="2">
      <t>ヘイセイ</t>
    </rPh>
    <rPh sb="4" eb="5">
      <t>ネン</t>
    </rPh>
    <phoneticPr fontId="2"/>
  </si>
  <si>
    <t>(12月実績）</t>
    <rPh sb="3" eb="4">
      <t>ガツ</t>
    </rPh>
    <rPh sb="4" eb="6">
      <t>ジッセキ</t>
    </rPh>
    <phoneticPr fontId="2"/>
  </si>
  <si>
    <t>40品目合計</t>
    <rPh sb="2" eb="4">
      <t>ヒンモク</t>
    </rPh>
    <rPh sb="4" eb="6">
      <t>ゴウケイ</t>
    </rPh>
    <phoneticPr fontId="2"/>
  </si>
  <si>
    <t>平成30年</t>
    <rPh sb="0" eb="2">
      <t>ヘイセイ</t>
    </rPh>
    <rPh sb="4" eb="5">
      <t>ネン</t>
    </rPh>
    <phoneticPr fontId="2"/>
  </si>
  <si>
    <t>令和元年</t>
    <rPh sb="0" eb="1">
      <t>レイ</t>
    </rPh>
    <rPh sb="1" eb="2">
      <t>ワ</t>
    </rPh>
    <rPh sb="2" eb="4">
      <t>ガンネン</t>
    </rPh>
    <phoneticPr fontId="2"/>
  </si>
  <si>
    <t>令和2年</t>
    <rPh sb="0" eb="1">
      <t>レイ</t>
    </rPh>
    <rPh sb="1" eb="2">
      <t>ワ</t>
    </rPh>
    <rPh sb="3" eb="4">
      <t>ネン</t>
    </rPh>
    <phoneticPr fontId="2"/>
  </si>
  <si>
    <t>トン数</t>
    <rPh sb="2" eb="3">
      <t>スウ</t>
    </rPh>
    <phoneticPr fontId="2"/>
  </si>
  <si>
    <t>回転率（％）</t>
    <rPh sb="0" eb="3">
      <t>カイテンリツ</t>
    </rPh>
    <phoneticPr fontId="2"/>
  </si>
  <si>
    <t>合計</t>
    <rPh sb="0" eb="2">
      <t>ゴウケイ</t>
    </rPh>
    <phoneticPr fontId="2"/>
  </si>
  <si>
    <t>前月保管残高</t>
    <rPh sb="0" eb="2">
      <t>ゼンゲツ</t>
    </rPh>
    <rPh sb="2" eb="6">
      <t>ホカンザンダカ</t>
    </rPh>
    <phoneticPr fontId="2"/>
  </si>
  <si>
    <t>在貨面積</t>
    <rPh sb="0" eb="1">
      <t>ザイ</t>
    </rPh>
    <rPh sb="1" eb="2">
      <t>カ</t>
    </rPh>
    <rPh sb="2" eb="4">
      <t>メンセキ</t>
    </rPh>
    <phoneticPr fontId="2"/>
  </si>
  <si>
    <t>令和4年</t>
    <rPh sb="0" eb="1">
      <t>レイ</t>
    </rPh>
    <rPh sb="1" eb="2">
      <t>ワ</t>
    </rPh>
    <rPh sb="3" eb="4">
      <t>ネン</t>
    </rPh>
    <phoneticPr fontId="2"/>
  </si>
  <si>
    <t>その他</t>
    <rPh sb="2" eb="3">
      <t>タ</t>
    </rPh>
    <phoneticPr fontId="2"/>
  </si>
  <si>
    <t>令和3年</t>
    <phoneticPr fontId="2"/>
  </si>
  <si>
    <t>前月</t>
    <rPh sb="0" eb="2">
      <t>ゼンゲツ</t>
    </rPh>
    <phoneticPr fontId="2"/>
  </si>
  <si>
    <t>令和5年</t>
    <rPh sb="0" eb="1">
      <t>レイ</t>
    </rPh>
    <rPh sb="1" eb="2">
      <t>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</si>
  <si>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</si>
  <si>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前月</t>
    <rPh sb="0" eb="2">
      <t>ゼンゲツ</t>
    </rPh>
    <phoneticPr fontId="2"/>
  </si>
  <si>
    <t>令和4年</t>
    <phoneticPr fontId="2"/>
  </si>
  <si>
    <t xml:space="preserve"> </t>
    <phoneticPr fontId="2"/>
  </si>
  <si>
    <t>令和6年</t>
    <rPh sb="0" eb="1">
      <t>レイ</t>
    </rPh>
    <rPh sb="1" eb="2">
      <t>ワ</t>
    </rPh>
    <rPh sb="3" eb="4">
      <t>ネン</t>
    </rPh>
    <phoneticPr fontId="2"/>
  </si>
  <si>
    <r>
      <rPr>
        <sz val="9"/>
        <rFont val="ＭＳ Ｐゴシック"/>
        <family val="3"/>
        <charset val="128"/>
      </rPr>
      <t>1～３類</t>
    </r>
    <r>
      <rPr>
        <sz val="10"/>
        <rFont val="ＭＳ Ｐゴシック"/>
        <family val="3"/>
        <charset val="128"/>
      </rPr>
      <t>所管面積　    (万㎡）</t>
    </r>
    <rPh sb="3" eb="4">
      <t>ルイ</t>
    </rPh>
    <rPh sb="4" eb="6">
      <t>ショカン</t>
    </rPh>
    <rPh sb="6" eb="8">
      <t>メンセキ</t>
    </rPh>
    <rPh sb="14" eb="15">
      <t>マン</t>
    </rPh>
    <phoneticPr fontId="2"/>
  </si>
  <si>
    <t>令和6年</t>
    <phoneticPr fontId="2"/>
  </si>
  <si>
    <t>令和7年</t>
    <rPh sb="0" eb="1">
      <t>レイ</t>
    </rPh>
    <rPh sb="1" eb="2">
      <t>ワ</t>
    </rPh>
    <rPh sb="3" eb="4">
      <t>ネン</t>
    </rPh>
    <phoneticPr fontId="2"/>
  </si>
  <si>
    <t>7年（値）</t>
    <rPh sb="1" eb="2">
      <t>ネン</t>
    </rPh>
    <rPh sb="3" eb="4">
      <t>アタイ</t>
    </rPh>
    <phoneticPr fontId="2"/>
  </si>
  <si>
    <t>7年（％）</t>
    <rPh sb="1" eb="2">
      <t>ネン</t>
    </rPh>
    <phoneticPr fontId="2"/>
  </si>
  <si>
    <t>令和7年</t>
    <rPh sb="0" eb="2">
      <t>レイワ</t>
    </rPh>
    <rPh sb="3" eb="4">
      <t>ネン</t>
    </rPh>
    <phoneticPr fontId="2"/>
  </si>
  <si>
    <t>令和7年</t>
    <rPh sb="0" eb="2">
      <t>レイワ</t>
    </rPh>
    <rPh sb="3" eb="4">
      <t>ネン</t>
    </rPh>
    <phoneticPr fontId="13"/>
  </si>
  <si>
    <t>令和7年</t>
    <rPh sb="0" eb="1">
      <t>レイ</t>
    </rPh>
    <rPh sb="1" eb="2">
      <t>ワ</t>
    </rPh>
    <rPh sb="3" eb="4">
      <t>ネン</t>
    </rPh>
    <phoneticPr fontId="13"/>
  </si>
  <si>
    <t>前月</t>
    <rPh sb="0" eb="2">
      <t>ゼンゲツ</t>
    </rPh>
    <phoneticPr fontId="2"/>
  </si>
  <si>
    <t>29，777 ㎡</t>
    <phoneticPr fontId="2"/>
  </si>
  <si>
    <t>令和8年</t>
    <rPh sb="0" eb="1">
      <t>レイ</t>
    </rPh>
    <rPh sb="1" eb="2">
      <t>ワ</t>
    </rPh>
    <rPh sb="3" eb="4">
      <t>ネン</t>
    </rPh>
    <phoneticPr fontId="2"/>
  </si>
  <si>
    <t>8年（値）</t>
    <rPh sb="1" eb="2">
      <t>ネン</t>
    </rPh>
    <rPh sb="3" eb="4">
      <t>アタイ</t>
    </rPh>
    <phoneticPr fontId="2"/>
  </si>
  <si>
    <t>8年（％）</t>
    <rPh sb="1" eb="2">
      <t>ネン</t>
    </rPh>
    <phoneticPr fontId="2"/>
  </si>
  <si>
    <t>令和8年</t>
    <rPh sb="0" eb="2">
      <t>レイワ</t>
    </rPh>
    <rPh sb="3" eb="4">
      <t>ネン</t>
    </rPh>
    <phoneticPr fontId="2"/>
  </si>
  <si>
    <t>令和8年</t>
    <rPh sb="0" eb="1">
      <t>レイ</t>
    </rPh>
    <rPh sb="1" eb="2">
      <t>ワ</t>
    </rPh>
    <rPh sb="3" eb="4">
      <t>ネン</t>
    </rPh>
    <phoneticPr fontId="13"/>
  </si>
  <si>
    <t>令和8年</t>
    <rPh sb="0" eb="2">
      <t>レイワ</t>
    </rPh>
    <rPh sb="3" eb="4">
      <t>ネン</t>
    </rPh>
    <phoneticPr fontId="13"/>
  </si>
  <si>
    <t>19，200 ㎡</t>
    <phoneticPr fontId="2"/>
  </si>
  <si>
    <t>令和8年5月</t>
    <rPh sb="5" eb="6">
      <t>ガツ</t>
    </rPh>
    <phoneticPr fontId="2"/>
  </si>
  <si>
    <t xml:space="preserve">                       令和8年5月所管面（1～3類）</t>
    <rPh sb="23" eb="24">
      <t>レイ</t>
    </rPh>
    <rPh sb="24" eb="25">
      <t>ワ</t>
    </rPh>
    <rPh sb="26" eb="27">
      <t>ネン</t>
    </rPh>
    <rPh sb="28" eb="29">
      <t>ガツ</t>
    </rPh>
    <rPh sb="29" eb="31">
      <t>ショカン</t>
    </rPh>
    <rPh sb="31" eb="32">
      <t>メン</t>
    </rPh>
    <rPh sb="36" eb="37">
      <t>ルイ</t>
    </rPh>
    <phoneticPr fontId="2"/>
  </si>
  <si>
    <t>9，145　㎡</t>
    <phoneticPr fontId="2"/>
  </si>
  <si>
    <r>
      <t>86，833  m</t>
    </r>
    <r>
      <rPr>
        <sz val="8"/>
        <rFont val="ＭＳ Ｐゴシック"/>
        <family val="3"/>
        <charset val="128"/>
      </rPr>
      <t>3</t>
    </r>
    <phoneticPr fontId="2"/>
  </si>
  <si>
    <t>13，657　㎡</t>
    <phoneticPr fontId="2"/>
  </si>
  <si>
    <t>　　　　　　　　　　　　　　　　令和8年5月末上位10品目入庫高(県合計）      　　　　　　　　静岡県倉庫協会</t>
    <rPh sb="16" eb="17">
      <t>レイ</t>
    </rPh>
    <rPh sb="17" eb="18">
      <t>ワ</t>
    </rPh>
    <rPh sb="19" eb="20">
      <t>ネン</t>
    </rPh>
    <rPh sb="33" eb="34">
      <t>ケン</t>
    </rPh>
    <rPh sb="34" eb="36">
      <t>ゴウケイ</t>
    </rPh>
    <rPh sb="51" eb="54">
      <t>シズオカケン</t>
    </rPh>
    <rPh sb="54" eb="56">
      <t>ソウコ</t>
    </rPh>
    <rPh sb="56" eb="57">
      <t>キョウ</t>
    </rPh>
    <rPh sb="57" eb="58">
      <t>カイ</t>
    </rPh>
    <phoneticPr fontId="2"/>
  </si>
  <si>
    <t>　　　　　　　　　　　　　　　　令和8年5月末上位10品目保管残高(県合計）      　　　　　　　　静岡県倉庫協会</t>
    <rPh sb="16" eb="17">
      <t>レイ</t>
    </rPh>
    <rPh sb="17" eb="18">
      <t>ワ</t>
    </rPh>
    <rPh sb="19" eb="20">
      <t>ネン</t>
    </rPh>
    <rPh sb="29" eb="33">
      <t>ホカンザンダカ</t>
    </rPh>
    <rPh sb="34" eb="35">
      <t>ケン</t>
    </rPh>
    <rPh sb="35" eb="37">
      <t>ゴウケイ</t>
    </rPh>
    <rPh sb="52" eb="55">
      <t>シズオカケン</t>
    </rPh>
    <rPh sb="55" eb="57">
      <t>ソウコ</t>
    </rPh>
    <rPh sb="57" eb="58">
      <t>キョウ</t>
    </rPh>
    <rPh sb="58" eb="59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</si>
</sst>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.0;[Red]\-#,##0.0"/>
    <numFmt numFmtId="177" formatCode="0.0_ "/>
    <numFmt numFmtId="178" formatCode="#,##0.0_ ;[Red]\-#,##0.0\ "/>
    <numFmt numFmtId="179" formatCode="#,##0_ ;[Red]\-#,##0\ "/>
    <numFmt numFmtId="180" formatCode="0.0_);[Red]\(0.0\)"/>
    <numFmt numFmtId="181" formatCode="0_ "/>
    <numFmt numFmtId="182" formatCode="[&lt;=99999999]####\-####;\(00\)\ ####\-####"/>
    <numFmt numFmtId="183" formatCode="0.0%"/>
    <numFmt numFmtId="184" formatCode="0.000_ "/>
    <numFmt numFmtId="185" formatCode="0.0;[Red]0.0"/>
  </numFmts>
  <fonts count="4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10"/>
      <name val="HG正楷書体-PRO"/>
      <family val="4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HGｺﾞｼｯｸE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4"/>
      <name val="ＭＳ Ｐゴシック"/>
      <family val="3"/>
      <charset val="128"/>
    </font>
    <font>
      <sz val="11"/>
      <color indexed="14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7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  <font>
      <sz val="11"/>
      <color indexed="57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indexed="17"/>
      <name val="ＭＳ Ｐゴシック"/>
      <family val="3"/>
      <charset val="128"/>
    </font>
    <font>
      <b/>
      <sz val="11"/>
      <color indexed="14"/>
      <name val="ＭＳ Ｐゴシック"/>
      <family val="3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16"/>
      <name val="ＭＳ Ｐ明朝"/>
      <family val="1"/>
      <charset val="128"/>
    </font>
    <font>
      <b/>
      <sz val="14"/>
      <name val="ＭＳ Ｐ明朝"/>
      <family val="1"/>
      <charset val="128"/>
    </font>
    <font>
      <b/>
      <u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9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6" tint="-0.499984740745262"/>
      <name val="ＭＳ Ｐゴシック"/>
      <family val="3"/>
      <charset val="128"/>
    </font>
    <font>
      <sz val="11"/>
      <color rgb="FFFC08F0"/>
      <name val="ＭＳ Ｐゴシック"/>
      <family val="3"/>
      <charset val="128"/>
    </font>
    <font>
      <sz val="18"/>
      <color rgb="FFFC08F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20"/>
      <color rgb="FFFC08F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6"/>
      <name val="ＤＨＰ平成明朝体W7"/>
      <family val="3"/>
      <charset val="128"/>
    </font>
    <font>
      <sz val="14"/>
      <name val="ＤＨＰ平成明朝体W7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DashDot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971F9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C00000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FF99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/>
  </cellStyleXfs>
  <cellXfs count="485">
    <xf numFmtId="0" fontId="0" fillId="0" borderId="0" xfId="0"/>
    <xf numFmtId="38" fontId="0" fillId="0" borderId="0" xfId="1" applyFont="1" applyBorder="1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38" fontId="1" fillId="0" borderId="1" xfId="1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38" fontId="0" fillId="0" borderId="0" xfId="1" applyFont="1"/>
    <xf numFmtId="0" fontId="5" fillId="0" borderId="1" xfId="0" applyFont="1" applyBorder="1"/>
    <xf numFmtId="0" fontId="6" fillId="0" borderId="1" xfId="0" applyFont="1" applyBorder="1"/>
    <xf numFmtId="179" fontId="1" fillId="0" borderId="1" xfId="1" applyNumberFormat="1" applyBorder="1"/>
    <xf numFmtId="0" fontId="0" fillId="0" borderId="2" xfId="0" applyBorder="1"/>
    <xf numFmtId="179" fontId="1" fillId="0" borderId="0" xfId="1" applyNumberFormat="1" applyBorder="1"/>
    <xf numFmtId="0" fontId="8" fillId="0" borderId="0" xfId="0" applyFont="1"/>
    <xf numFmtId="177" fontId="0" fillId="0" borderId="0" xfId="0" applyNumberFormat="1"/>
    <xf numFmtId="0" fontId="6" fillId="0" borderId="0" xfId="0" applyFont="1"/>
    <xf numFmtId="0" fontId="0" fillId="0" borderId="0" xfId="0" applyAlignment="1">
      <alignment horizontal="left"/>
    </xf>
    <xf numFmtId="178" fontId="3" fillId="0" borderId="1" xfId="0" applyNumberFormat="1" applyFont="1" applyBorder="1"/>
    <xf numFmtId="0" fontId="3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9" fontId="1" fillId="0" borderId="1" xfId="1" applyNumberFormat="1" applyFont="1" applyBorder="1" applyAlignment="1">
      <alignment horizontal="center"/>
    </xf>
    <xf numFmtId="38" fontId="1" fillId="0" borderId="0" xfId="1"/>
    <xf numFmtId="38" fontId="1" fillId="0" borderId="0" xfId="1" applyBorder="1"/>
    <xf numFmtId="38" fontId="1" fillId="0" borderId="0" xfId="1" applyFont="1" applyBorder="1"/>
    <xf numFmtId="179" fontId="0" fillId="0" borderId="0" xfId="0" applyNumberFormat="1"/>
    <xf numFmtId="0" fontId="10" fillId="0" borderId="0" xfId="0" applyFont="1"/>
    <xf numFmtId="38" fontId="0" fillId="0" borderId="0" xfId="0" applyNumberFormat="1"/>
    <xf numFmtId="0" fontId="9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vertical="top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distributed"/>
    </xf>
    <xf numFmtId="0" fontId="0" fillId="0" borderId="0" xfId="0" applyAlignment="1">
      <alignment horizontal="center"/>
    </xf>
    <xf numFmtId="38" fontId="1" fillId="0" borderId="1" xfId="1" applyBorder="1"/>
    <xf numFmtId="38" fontId="1" fillId="0" borderId="10" xfId="1" applyBorder="1"/>
    <xf numFmtId="38" fontId="1" fillId="0" borderId="12" xfId="1" applyBorder="1"/>
    <xf numFmtId="0" fontId="1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13" xfId="0" applyBorder="1"/>
    <xf numFmtId="0" fontId="14" fillId="0" borderId="0" xfId="0" applyFont="1"/>
    <xf numFmtId="0" fontId="1" fillId="0" borderId="0" xfId="0" applyFont="1" applyAlignment="1">
      <alignment horizontal="distributed"/>
    </xf>
    <xf numFmtId="177" fontId="0" fillId="0" borderId="1" xfId="0" applyNumberFormat="1" applyBorder="1"/>
    <xf numFmtId="0" fontId="17" fillId="0" borderId="0" xfId="0" applyFont="1"/>
    <xf numFmtId="38" fontId="0" fillId="0" borderId="12" xfId="0" applyNumberFormat="1" applyBorder="1"/>
    <xf numFmtId="180" fontId="0" fillId="0" borderId="1" xfId="0" applyNumberFormat="1" applyBorder="1"/>
    <xf numFmtId="180" fontId="0" fillId="0" borderId="2" xfId="0" applyNumberFormat="1" applyBorder="1"/>
    <xf numFmtId="177" fontId="0" fillId="0" borderId="2" xfId="0" applyNumberForma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177" fontId="0" fillId="0" borderId="14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 applyAlignment="1">
      <alignment horizontal="center"/>
    </xf>
    <xf numFmtId="38" fontId="0" fillId="0" borderId="22" xfId="1" applyFont="1" applyBorder="1"/>
    <xf numFmtId="180" fontId="0" fillId="0" borderId="22" xfId="0" applyNumberFormat="1" applyBorder="1"/>
    <xf numFmtId="0" fontId="0" fillId="0" borderId="22" xfId="0" applyBorder="1"/>
    <xf numFmtId="177" fontId="0" fillId="0" borderId="22" xfId="0" applyNumberFormat="1" applyBorder="1"/>
    <xf numFmtId="0" fontId="0" fillId="0" borderId="23" xfId="0" applyBorder="1"/>
    <xf numFmtId="0" fontId="6" fillId="0" borderId="19" xfId="0" applyFont="1" applyBorder="1"/>
    <xf numFmtId="0" fontId="5" fillId="0" borderId="19" xfId="0" applyFont="1" applyBorder="1"/>
    <xf numFmtId="0" fontId="0" fillId="0" borderId="24" xfId="0" applyBorder="1" applyAlignment="1">
      <alignment horizontal="center"/>
    </xf>
    <xf numFmtId="0" fontId="6" fillId="0" borderId="25" xfId="0" applyFont="1" applyBorder="1"/>
    <xf numFmtId="0" fontId="0" fillId="0" borderId="19" xfId="0" applyBorder="1" applyAlignment="1">
      <alignment horizontal="center"/>
    </xf>
    <xf numFmtId="0" fontId="1" fillId="0" borderId="2" xfId="0" applyFont="1" applyBorder="1"/>
    <xf numFmtId="0" fontId="0" fillId="0" borderId="4" xfId="0" applyBorder="1"/>
    <xf numFmtId="0" fontId="0" fillId="0" borderId="12" xfId="0" applyBorder="1"/>
    <xf numFmtId="177" fontId="3" fillId="0" borderId="1" xfId="0" applyNumberFormat="1" applyFont="1" applyBorder="1"/>
    <xf numFmtId="0" fontId="14" fillId="0" borderId="1" xfId="0" applyFont="1" applyBorder="1"/>
    <xf numFmtId="0" fontId="4" fillId="0" borderId="12" xfId="0" applyFont="1" applyBorder="1" applyAlignment="1">
      <alignment horizontal="center"/>
    </xf>
    <xf numFmtId="177" fontId="0" fillId="0" borderId="23" xfId="0" applyNumberFormat="1" applyBorder="1" applyAlignment="1">
      <alignment horizontal="center"/>
    </xf>
    <xf numFmtId="177" fontId="3" fillId="0" borderId="1" xfId="0" applyNumberFormat="1" applyFont="1" applyBorder="1" applyAlignment="1">
      <alignment horizontal="right"/>
    </xf>
    <xf numFmtId="0" fontId="0" fillId="2" borderId="0" xfId="0" applyFill="1"/>
    <xf numFmtId="179" fontId="1" fillId="3" borderId="1" xfId="1" applyNumberFormat="1" applyFill="1" applyBorder="1"/>
    <xf numFmtId="179" fontId="1" fillId="0" borderId="1" xfId="1" applyNumberFormat="1" applyFill="1" applyBorder="1"/>
    <xf numFmtId="38" fontId="1" fillId="0" borderId="10" xfId="1" applyFill="1" applyBorder="1"/>
    <xf numFmtId="38" fontId="1" fillId="0" borderId="1" xfId="1" applyFill="1" applyBorder="1"/>
    <xf numFmtId="38" fontId="1" fillId="0" borderId="0" xfId="1" applyFill="1" applyBorder="1"/>
    <xf numFmtId="38" fontId="1" fillId="0" borderId="8" xfId="1" applyBorder="1"/>
    <xf numFmtId="0" fontId="6" fillId="0" borderId="2" xfId="0" applyFont="1" applyBorder="1"/>
    <xf numFmtId="0" fontId="20" fillId="0" borderId="0" xfId="0" applyFont="1"/>
    <xf numFmtId="0" fontId="19" fillId="0" borderId="1" xfId="0" applyFont="1" applyBorder="1" applyAlignment="1">
      <alignment horizontal="center"/>
    </xf>
    <xf numFmtId="0" fontId="1" fillId="0" borderId="12" xfId="0" applyFont="1" applyBorder="1"/>
    <xf numFmtId="38" fontId="20" fillId="0" borderId="0" xfId="1" applyFont="1" applyFill="1" applyBorder="1"/>
    <xf numFmtId="38" fontId="1" fillId="0" borderId="1" xfId="1" applyFont="1" applyFill="1" applyBorder="1"/>
    <xf numFmtId="0" fontId="19" fillId="0" borderId="1" xfId="0" applyFont="1" applyBorder="1"/>
    <xf numFmtId="0" fontId="9" fillId="0" borderId="12" xfId="0" applyFont="1" applyBorder="1"/>
    <xf numFmtId="38" fontId="1" fillId="0" borderId="22" xfId="1" applyBorder="1"/>
    <xf numFmtId="0" fontId="21" fillId="0" borderId="0" xfId="0" applyFont="1"/>
    <xf numFmtId="0" fontId="22" fillId="0" borderId="0" xfId="0" applyFont="1"/>
    <xf numFmtId="0" fontId="7" fillId="0" borderId="0" xfId="0" applyFont="1"/>
    <xf numFmtId="0" fontId="15" fillId="0" borderId="0" xfId="0" applyFont="1"/>
    <xf numFmtId="0" fontId="6" fillId="0" borderId="0" xfId="0" applyFont="1" applyAlignment="1">
      <alignment horizontal="center"/>
    </xf>
    <xf numFmtId="0" fontId="18" fillId="0" borderId="0" xfId="0" applyFont="1"/>
    <xf numFmtId="0" fontId="14" fillId="0" borderId="26" xfId="0" applyFont="1" applyBorder="1"/>
    <xf numFmtId="0" fontId="16" fillId="0" borderId="0" xfId="0" applyFont="1"/>
    <xf numFmtId="0" fontId="17" fillId="0" borderId="0" xfId="0" applyFont="1" applyAlignment="1">
      <alignment horizontal="center"/>
    </xf>
    <xf numFmtId="38" fontId="1" fillId="0" borderId="0" xfId="1" applyFill="1"/>
    <xf numFmtId="179" fontId="0" fillId="0" borderId="0" xfId="0" applyNumberFormat="1" applyAlignment="1">
      <alignment horizontal="center"/>
    </xf>
    <xf numFmtId="179" fontId="1" fillId="3" borderId="2" xfId="1" applyNumberFormat="1" applyFill="1" applyBorder="1"/>
    <xf numFmtId="179" fontId="1" fillId="0" borderId="2" xfId="1" applyNumberFormat="1" applyBorder="1"/>
    <xf numFmtId="0" fontId="0" fillId="0" borderId="27" xfId="0" applyBorder="1"/>
    <xf numFmtId="38" fontId="1" fillId="0" borderId="27" xfId="1" applyBorder="1"/>
    <xf numFmtId="0" fontId="0" fillId="2" borderId="1" xfId="0" applyFill="1" applyBorder="1"/>
    <xf numFmtId="38" fontId="0" fillId="5" borderId="1" xfId="0" applyNumberFormat="1" applyFill="1" applyBorder="1"/>
    <xf numFmtId="38" fontId="0" fillId="5" borderId="10" xfId="0" applyNumberFormat="1" applyFill="1" applyBorder="1"/>
    <xf numFmtId="38" fontId="0" fillId="6" borderId="1" xfId="0" applyNumberFormat="1" applyFill="1" applyBorder="1"/>
    <xf numFmtId="0" fontId="24" fillId="2" borderId="1" xfId="0" applyFont="1" applyFill="1" applyBorder="1"/>
    <xf numFmtId="0" fontId="0" fillId="0" borderId="10" xfId="0" applyBorder="1"/>
    <xf numFmtId="38" fontId="1" fillId="0" borderId="11" xfId="1" applyFill="1" applyBorder="1"/>
    <xf numFmtId="0" fontId="19" fillId="2" borderId="1" xfId="0" applyFont="1" applyFill="1" applyBorder="1"/>
    <xf numFmtId="179" fontId="0" fillId="0" borderId="0" xfId="0" applyNumberFormat="1" applyAlignment="1">
      <alignment horizontal="right"/>
    </xf>
    <xf numFmtId="38" fontId="1" fillId="0" borderId="8" xfId="1" applyFill="1" applyBorder="1"/>
    <xf numFmtId="0" fontId="0" fillId="2" borderId="12" xfId="0" applyFill="1" applyBorder="1"/>
    <xf numFmtId="0" fontId="3" fillId="0" borderId="2" xfId="0" applyFont="1" applyBorder="1" applyAlignment="1">
      <alignment horizontal="center"/>
    </xf>
    <xf numFmtId="179" fontId="1" fillId="0" borderId="2" xfId="1" applyNumberFormat="1" applyFill="1" applyBorder="1"/>
    <xf numFmtId="177" fontId="3" fillId="0" borderId="2" xfId="0" applyNumberFormat="1" applyFont="1" applyBorder="1"/>
    <xf numFmtId="178" fontId="3" fillId="0" borderId="2" xfId="0" applyNumberFormat="1" applyFont="1" applyBorder="1"/>
    <xf numFmtId="0" fontId="3" fillId="0" borderId="2" xfId="0" applyFont="1" applyBorder="1"/>
    <xf numFmtId="0" fontId="1" fillId="0" borderId="27" xfId="0" applyFont="1" applyBorder="1"/>
    <xf numFmtId="38" fontId="0" fillId="0" borderId="27" xfId="1" applyFont="1" applyBorder="1"/>
    <xf numFmtId="177" fontId="3" fillId="0" borderId="27" xfId="0" applyNumberFormat="1" applyFont="1" applyBorder="1"/>
    <xf numFmtId="178" fontId="3" fillId="0" borderId="27" xfId="0" applyNumberFormat="1" applyFont="1" applyBorder="1"/>
    <xf numFmtId="179" fontId="1" fillId="0" borderId="1" xfId="1" applyNumberFormat="1" applyFont="1" applyBorder="1"/>
    <xf numFmtId="38" fontId="1" fillId="0" borderId="2" xfId="1" applyFont="1" applyFill="1" applyBorder="1"/>
    <xf numFmtId="38" fontId="1" fillId="0" borderId="22" xfId="1" applyFont="1" applyFill="1" applyBorder="1"/>
    <xf numFmtId="0" fontId="0" fillId="0" borderId="7" xfId="0" applyBorder="1"/>
    <xf numFmtId="177" fontId="0" fillId="0" borderId="27" xfId="0" applyNumberFormat="1" applyBorder="1" applyAlignment="1">
      <alignment horizontal="center"/>
    </xf>
    <xf numFmtId="0" fontId="26" fillId="0" borderId="0" xfId="0" applyFont="1"/>
    <xf numFmtId="38" fontId="6" fillId="0" borderId="0" xfId="1" applyFont="1" applyBorder="1"/>
    <xf numFmtId="0" fontId="11" fillId="0" borderId="0" xfId="0" applyFont="1"/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77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76" fontId="4" fillId="0" borderId="0" xfId="1" applyNumberFormat="1" applyFont="1" applyBorder="1"/>
    <xf numFmtId="176" fontId="5" fillId="0" borderId="1" xfId="1" applyNumberFormat="1" applyFont="1" applyBorder="1" applyAlignment="1">
      <alignment horizontal="center"/>
    </xf>
    <xf numFmtId="181" fontId="5" fillId="0" borderId="0" xfId="0" applyNumberFormat="1" applyFont="1"/>
    <xf numFmtId="38" fontId="4" fillId="0" borderId="0" xfId="1" applyFont="1" applyBorder="1"/>
    <xf numFmtId="176" fontId="4" fillId="0" borderId="4" xfId="1" applyNumberFormat="1" applyFont="1" applyBorder="1"/>
    <xf numFmtId="176" fontId="5" fillId="0" borderId="1" xfId="1" applyNumberFormat="1" applyFont="1" applyBorder="1"/>
    <xf numFmtId="0" fontId="5" fillId="0" borderId="0" xfId="0" applyFont="1" applyAlignment="1">
      <alignment horizontal="center"/>
    </xf>
    <xf numFmtId="38" fontId="5" fillId="0" borderId="0" xfId="1" applyFont="1" applyBorder="1"/>
    <xf numFmtId="38" fontId="10" fillId="0" borderId="0" xfId="1" applyFont="1"/>
    <xf numFmtId="0" fontId="10" fillId="0" borderId="1" xfId="0" applyFont="1" applyBorder="1"/>
    <xf numFmtId="179" fontId="0" fillId="7" borderId="27" xfId="0" applyNumberFormat="1" applyFill="1" applyBorder="1"/>
    <xf numFmtId="0" fontId="10" fillId="0" borderId="2" xfId="0" applyFont="1" applyBorder="1"/>
    <xf numFmtId="0" fontId="10" fillId="0" borderId="14" xfId="0" applyFont="1" applyBorder="1"/>
    <xf numFmtId="181" fontId="3" fillId="0" borderId="0" xfId="0" applyNumberFormat="1" applyFont="1" applyAlignment="1">
      <alignment horizontal="center" vertical="center" textRotation="255"/>
    </xf>
    <xf numFmtId="38" fontId="10" fillId="0" borderId="1" xfId="0" applyNumberFormat="1" applyFont="1" applyBorder="1"/>
    <xf numFmtId="38" fontId="1" fillId="0" borderId="2" xfId="1" applyFill="1" applyBorder="1"/>
    <xf numFmtId="38" fontId="0" fillId="0" borderId="27" xfId="1" applyFont="1" applyFill="1" applyBorder="1"/>
    <xf numFmtId="38" fontId="0" fillId="2" borderId="28" xfId="1" applyFont="1" applyFill="1" applyBorder="1"/>
    <xf numFmtId="38" fontId="10" fillId="2" borderId="1" xfId="1" applyFont="1" applyFill="1" applyBorder="1"/>
    <xf numFmtId="38" fontId="10" fillId="2" borderId="2" xfId="1" applyFont="1" applyFill="1" applyBorder="1"/>
    <xf numFmtId="38" fontId="0" fillId="0" borderId="27" xfId="0" applyNumberFormat="1" applyBorder="1"/>
    <xf numFmtId="0" fontId="0" fillId="0" borderId="1" xfId="0" applyBorder="1" applyAlignment="1">
      <alignment horizontal="distributed"/>
    </xf>
    <xf numFmtId="0" fontId="0" fillId="0" borderId="3" xfId="0" applyBorder="1"/>
    <xf numFmtId="0" fontId="10" fillId="0" borderId="10" xfId="0" applyFont="1" applyBorder="1"/>
    <xf numFmtId="38" fontId="0" fillId="2" borderId="27" xfId="1" applyFont="1" applyFill="1" applyBorder="1"/>
    <xf numFmtId="0" fontId="10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8" fillId="7" borderId="1" xfId="0" applyFont="1" applyFill="1" applyBorder="1"/>
    <xf numFmtId="0" fontId="20" fillId="5" borderId="1" xfId="0" applyFont="1" applyFill="1" applyBorder="1" applyAlignment="1">
      <alignment horizontal="center"/>
    </xf>
    <xf numFmtId="0" fontId="0" fillId="2" borderId="2" xfId="0" applyFill="1" applyBorder="1"/>
    <xf numFmtId="0" fontId="24" fillId="2" borderId="2" xfId="0" applyFont="1" applyFill="1" applyBorder="1"/>
    <xf numFmtId="0" fontId="8" fillId="9" borderId="1" xfId="0" applyFont="1" applyFill="1" applyBorder="1"/>
    <xf numFmtId="0" fontId="0" fillId="8" borderId="1" xfId="0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9" borderId="29" xfId="0" applyFont="1" applyFill="1" applyBorder="1"/>
    <xf numFmtId="0" fontId="8" fillId="9" borderId="0" xfId="0" applyFont="1" applyFill="1"/>
    <xf numFmtId="0" fontId="0" fillId="2" borderId="1" xfId="0" applyFill="1" applyBorder="1" applyAlignment="1">
      <alignment horizontal="center"/>
    </xf>
    <xf numFmtId="0" fontId="8" fillId="10" borderId="1" xfId="0" applyFont="1" applyFill="1" applyBorder="1"/>
    <xf numFmtId="0" fontId="8" fillId="10" borderId="0" xfId="0" applyFont="1" applyFill="1"/>
    <xf numFmtId="0" fontId="8" fillId="7" borderId="0" xfId="0" applyFont="1" applyFill="1"/>
    <xf numFmtId="38" fontId="1" fillId="0" borderId="16" xfId="1" applyFill="1" applyBorder="1"/>
    <xf numFmtId="176" fontId="5" fillId="0" borderId="0" xfId="1" applyNumberFormat="1" applyFont="1" applyFill="1" applyBorder="1" applyAlignment="1">
      <alignment horizontal="center"/>
    </xf>
    <xf numFmtId="38" fontId="1" fillId="0" borderId="10" xfId="1" applyFont="1" applyFill="1" applyBorder="1"/>
    <xf numFmtId="0" fontId="7" fillId="0" borderId="3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79" fontId="1" fillId="3" borderId="1" xfId="1" applyNumberFormat="1" applyFont="1" applyFill="1" applyBorder="1"/>
    <xf numFmtId="179" fontId="1" fillId="3" borderId="14" xfId="1" applyNumberFormat="1" applyFill="1" applyBorder="1"/>
    <xf numFmtId="179" fontId="1" fillId="3" borderId="10" xfId="1" applyNumberFormat="1" applyFont="1" applyFill="1" applyBorder="1"/>
    <xf numFmtId="38" fontId="1" fillId="0" borderId="1" xfId="0" applyNumberFormat="1" applyFont="1" applyBorder="1"/>
    <xf numFmtId="38" fontId="0" fillId="2" borderId="1" xfId="0" applyNumberFormat="1" applyFill="1" applyBorder="1"/>
    <xf numFmtId="0" fontId="6" fillId="0" borderId="3" xfId="0" applyFont="1" applyBorder="1" applyAlignment="1">
      <alignment horizontal="center"/>
    </xf>
    <xf numFmtId="176" fontId="5" fillId="0" borderId="3" xfId="1" applyNumberFormat="1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178" fontId="5" fillId="0" borderId="1" xfId="1" applyNumberFormat="1" applyFont="1" applyBorder="1" applyAlignment="1">
      <alignment horizontal="center"/>
    </xf>
    <xf numFmtId="176" fontId="5" fillId="0" borderId="31" xfId="1" applyNumberFormat="1" applyFont="1" applyBorder="1" applyAlignment="1">
      <alignment horizontal="center"/>
    </xf>
    <xf numFmtId="183" fontId="5" fillId="0" borderId="0" xfId="1" applyNumberFormat="1" applyFont="1" applyBorder="1"/>
    <xf numFmtId="178" fontId="5" fillId="0" borderId="0" xfId="1" applyNumberFormat="1" applyFont="1" applyBorder="1"/>
    <xf numFmtId="177" fontId="5" fillId="0" borderId="31" xfId="0" applyNumberFormat="1" applyFont="1" applyBorder="1" applyAlignment="1">
      <alignment horizontal="center"/>
    </xf>
    <xf numFmtId="176" fontId="5" fillId="0" borderId="31" xfId="0" applyNumberFormat="1" applyFont="1" applyBorder="1" applyAlignment="1">
      <alignment horizontal="center"/>
    </xf>
    <xf numFmtId="180" fontId="4" fillId="0" borderId="0" xfId="0" applyNumberFormat="1" applyFont="1"/>
    <xf numFmtId="180" fontId="0" fillId="0" borderId="0" xfId="0" applyNumberFormat="1"/>
    <xf numFmtId="178" fontId="4" fillId="0" borderId="0" xfId="1" applyNumberFormat="1" applyFont="1" applyBorder="1"/>
    <xf numFmtId="177" fontId="5" fillId="0" borderId="1" xfId="0" applyNumberFormat="1" applyFont="1" applyBorder="1"/>
    <xf numFmtId="177" fontId="4" fillId="0" borderId="0" xfId="0" applyNumberFormat="1" applyFont="1" applyAlignment="1">
      <alignment horizontal="center"/>
    </xf>
    <xf numFmtId="0" fontId="10" fillId="0" borderId="4" xfId="0" applyFont="1" applyBorder="1"/>
    <xf numFmtId="56" fontId="0" fillId="0" borderId="0" xfId="0" applyNumberFormat="1"/>
    <xf numFmtId="179" fontId="0" fillId="0" borderId="1" xfId="1" applyNumberFormat="1" applyFont="1" applyBorder="1"/>
    <xf numFmtId="0" fontId="0" fillId="7" borderId="27" xfId="0" applyFill="1" applyBorder="1" applyAlignment="1">
      <alignment horizontal="center" vertical="center"/>
    </xf>
    <xf numFmtId="0" fontId="0" fillId="0" borderId="34" xfId="0" applyBorder="1"/>
    <xf numFmtId="0" fontId="10" fillId="0" borderId="34" xfId="0" applyFont="1" applyBorder="1"/>
    <xf numFmtId="0" fontId="0" fillId="0" borderId="9" xfId="0" applyBorder="1"/>
    <xf numFmtId="38" fontId="1" fillId="0" borderId="0" xfId="1" applyFont="1"/>
    <xf numFmtId="0" fontId="9" fillId="0" borderId="5" xfId="0" applyFont="1" applyBorder="1"/>
    <xf numFmtId="0" fontId="28" fillId="0" borderId="4" xfId="0" applyFont="1" applyBorder="1" applyAlignment="1">
      <alignment horizontal="center"/>
    </xf>
    <xf numFmtId="0" fontId="28" fillId="0" borderId="4" xfId="0" applyFont="1" applyBorder="1" applyAlignment="1">
      <alignment horizontal="left"/>
    </xf>
    <xf numFmtId="0" fontId="9" fillId="0" borderId="4" xfId="0" applyFont="1" applyBorder="1"/>
    <xf numFmtId="0" fontId="9" fillId="0" borderId="6" xfId="0" applyFont="1" applyBorder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9" fillId="0" borderId="32" xfId="0" applyFont="1" applyBorder="1"/>
    <xf numFmtId="0" fontId="31" fillId="0" borderId="12" xfId="0" applyFont="1" applyBorder="1"/>
    <xf numFmtId="0" fontId="0" fillId="0" borderId="32" xfId="0" applyBorder="1"/>
    <xf numFmtId="0" fontId="9" fillId="0" borderId="12" xfId="0" applyFont="1" applyBorder="1" applyAlignment="1">
      <alignment vertical="top"/>
    </xf>
    <xf numFmtId="0" fontId="32" fillId="0" borderId="0" xfId="0" applyFont="1" applyAlignment="1">
      <alignment horizontal="center" vertical="top"/>
    </xf>
    <xf numFmtId="0" fontId="28" fillId="0" borderId="0" xfId="0" applyFont="1" applyAlignment="1">
      <alignment horizontal="left" vertical="top"/>
    </xf>
    <xf numFmtId="0" fontId="32" fillId="0" borderId="0" xfId="0" applyFont="1" applyAlignment="1">
      <alignment vertical="top"/>
    </xf>
    <xf numFmtId="0" fontId="33" fillId="0" borderId="0" xfId="0" applyFont="1"/>
    <xf numFmtId="0" fontId="33" fillId="0" borderId="12" xfId="0" applyFont="1" applyBorder="1"/>
    <xf numFmtId="0" fontId="33" fillId="7" borderId="0" xfId="0" applyFont="1" applyFill="1" applyAlignment="1">
      <alignment horizontal="center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distributed"/>
    </xf>
    <xf numFmtId="0" fontId="33" fillId="0" borderId="32" xfId="0" applyFont="1" applyBorder="1"/>
    <xf numFmtId="0" fontId="33" fillId="0" borderId="0" xfId="0" applyFont="1" applyAlignment="1">
      <alignment horizontal="center"/>
    </xf>
    <xf numFmtId="0" fontId="33" fillId="5" borderId="0" xfId="0" applyFont="1" applyFill="1" applyAlignment="1">
      <alignment horizontal="center"/>
    </xf>
    <xf numFmtId="0" fontId="33" fillId="3" borderId="0" xfId="0" applyFont="1" applyFill="1" applyAlignment="1">
      <alignment horizontal="center"/>
    </xf>
    <xf numFmtId="0" fontId="33" fillId="2" borderId="0" xfId="0" applyFont="1" applyFill="1" applyAlignment="1">
      <alignment horizontal="center"/>
    </xf>
    <xf numFmtId="0" fontId="33" fillId="12" borderId="0" xfId="0" applyFont="1" applyFill="1" applyAlignment="1">
      <alignment horizontal="center"/>
    </xf>
    <xf numFmtId="0" fontId="33" fillId="10" borderId="0" xfId="0" applyFont="1" applyFill="1" applyAlignment="1">
      <alignment horizontal="center"/>
    </xf>
    <xf numFmtId="0" fontId="33" fillId="13" borderId="0" xfId="0" applyFont="1" applyFill="1" applyAlignment="1">
      <alignment horizontal="center"/>
    </xf>
    <xf numFmtId="0" fontId="33" fillId="1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3" fillId="15" borderId="0" xfId="0" applyFont="1" applyFill="1" applyAlignment="1">
      <alignment horizontal="center"/>
    </xf>
    <xf numFmtId="58" fontId="35" fillId="0" borderId="12" xfId="0" applyNumberFormat="1" applyFont="1" applyBorder="1"/>
    <xf numFmtId="58" fontId="35" fillId="0" borderId="0" xfId="0" applyNumberFormat="1" applyFont="1" applyAlignment="1">
      <alignment horizontal="center"/>
    </xf>
    <xf numFmtId="58" fontId="35" fillId="0" borderId="0" xfId="0" applyNumberFormat="1" applyFont="1"/>
    <xf numFmtId="58" fontId="35" fillId="0" borderId="32" xfId="0" applyNumberFormat="1" applyFont="1" applyBorder="1"/>
    <xf numFmtId="0" fontId="34" fillId="0" borderId="0" xfId="0" applyFont="1" applyAlignment="1">
      <alignment horizontal="left"/>
    </xf>
    <xf numFmtId="0" fontId="35" fillId="0" borderId="12" xfId="0" applyFont="1" applyBorder="1"/>
    <xf numFmtId="0" fontId="35" fillId="0" borderId="0" xfId="0" applyFont="1"/>
    <xf numFmtId="0" fontId="35" fillId="0" borderId="32" xfId="0" applyFont="1" applyBorder="1"/>
    <xf numFmtId="0" fontId="35" fillId="0" borderId="0" xfId="0" applyFont="1" applyAlignment="1">
      <alignment horizontal="center"/>
    </xf>
    <xf numFmtId="0" fontId="33" fillId="0" borderId="7" xfId="0" applyFont="1" applyBorder="1"/>
    <xf numFmtId="0" fontId="33" fillId="0" borderId="36" xfId="0" applyFont="1" applyBorder="1" applyAlignment="1">
      <alignment horizontal="center"/>
    </xf>
    <xf numFmtId="0" fontId="33" fillId="0" borderId="36" xfId="0" applyFont="1" applyBorder="1" applyAlignment="1">
      <alignment horizontal="left"/>
    </xf>
    <xf numFmtId="0" fontId="33" fillId="0" borderId="36" xfId="0" applyFont="1" applyBorder="1"/>
    <xf numFmtId="0" fontId="33" fillId="0" borderId="8" xfId="0" applyFont="1" applyBorder="1"/>
    <xf numFmtId="0" fontId="28" fillId="0" borderId="0" xfId="0" applyFont="1"/>
    <xf numFmtId="0" fontId="33" fillId="16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37" xfId="0" applyBorder="1"/>
    <xf numFmtId="38" fontId="1" fillId="11" borderId="1" xfId="1" applyFont="1" applyFill="1" applyBorder="1" applyAlignment="1">
      <alignment horizontal="right"/>
    </xf>
    <xf numFmtId="38" fontId="1" fillId="11" borderId="2" xfId="1" applyFont="1" applyFill="1" applyBorder="1" applyAlignment="1">
      <alignment horizontal="right"/>
    </xf>
    <xf numFmtId="38" fontId="1" fillId="11" borderId="28" xfId="1" applyFont="1" applyFill="1" applyBorder="1" applyAlignment="1">
      <alignment horizontal="right"/>
    </xf>
    <xf numFmtId="179" fontId="1" fillId="17" borderId="1" xfId="1" applyNumberFormat="1" applyFont="1" applyFill="1" applyBorder="1"/>
    <xf numFmtId="179" fontId="1" fillId="17" borderId="1" xfId="1" applyNumberFormat="1" applyFill="1" applyBorder="1"/>
    <xf numFmtId="179" fontId="1" fillId="17" borderId="14" xfId="1" applyNumberFormat="1" applyFill="1" applyBorder="1"/>
    <xf numFmtId="177" fontId="5" fillId="0" borderId="0" xfId="0" applyNumberFormat="1" applyFont="1" applyAlignment="1">
      <alignment horizontal="center"/>
    </xf>
    <xf numFmtId="38" fontId="0" fillId="0" borderId="0" xfId="1" applyFont="1" applyFill="1"/>
    <xf numFmtId="0" fontId="0" fillId="7" borderId="3" xfId="0" applyFill="1" applyBorder="1"/>
    <xf numFmtId="180" fontId="5" fillId="0" borderId="0" xfId="1" applyNumberFormat="1" applyFont="1" applyBorder="1"/>
    <xf numFmtId="178" fontId="5" fillId="0" borderId="9" xfId="1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80" fontId="1" fillId="0" borderId="0" xfId="1" applyNumberFormat="1" applyFont="1" applyBorder="1"/>
    <xf numFmtId="177" fontId="5" fillId="0" borderId="0" xfId="0" applyNumberFormat="1" applyFont="1"/>
    <xf numFmtId="180" fontId="5" fillId="0" borderId="1" xfId="1" applyNumberFormat="1" applyFont="1" applyBorder="1" applyAlignment="1">
      <alignment horizontal="center"/>
    </xf>
    <xf numFmtId="180" fontId="4" fillId="0" borderId="0" xfId="1" applyNumberFormat="1" applyFont="1" applyBorder="1"/>
    <xf numFmtId="178" fontId="1" fillId="0" borderId="0" xfId="1" applyNumberFormat="1" applyFont="1" applyBorder="1"/>
    <xf numFmtId="38" fontId="0" fillId="0" borderId="10" xfId="1" applyFont="1" applyFill="1" applyBorder="1"/>
    <xf numFmtId="0" fontId="0" fillId="9" borderId="1" xfId="0" applyFill="1" applyBorder="1" applyAlignment="1">
      <alignment horizontal="center"/>
    </xf>
    <xf numFmtId="0" fontId="27" fillId="0" borderId="27" xfId="0" applyFont="1" applyBorder="1"/>
    <xf numFmtId="179" fontId="27" fillId="0" borderId="27" xfId="0" applyNumberFormat="1" applyFont="1" applyBorder="1"/>
    <xf numFmtId="0" fontId="0" fillId="11" borderId="1" xfId="0" applyFill="1" applyBorder="1" applyAlignment="1">
      <alignment horizontal="center"/>
    </xf>
    <xf numFmtId="38" fontId="1" fillId="2" borderId="27" xfId="1" applyFont="1" applyFill="1" applyBorder="1"/>
    <xf numFmtId="38" fontId="19" fillId="19" borderId="2" xfId="1" applyFont="1" applyFill="1" applyBorder="1"/>
    <xf numFmtId="0" fontId="19" fillId="19" borderId="1" xfId="0" applyFont="1" applyFill="1" applyBorder="1" applyAlignment="1">
      <alignment horizontal="center"/>
    </xf>
    <xf numFmtId="38" fontId="19" fillId="19" borderId="10" xfId="1" applyFont="1" applyFill="1" applyBorder="1"/>
    <xf numFmtId="0" fontId="19" fillId="11" borderId="1" xfId="0" applyFont="1" applyFill="1" applyBorder="1" applyAlignment="1">
      <alignment horizontal="center"/>
    </xf>
    <xf numFmtId="38" fontId="1" fillId="19" borderId="1" xfId="1" applyFill="1" applyBorder="1"/>
    <xf numFmtId="177" fontId="5" fillId="0" borderId="3" xfId="0" applyNumberFormat="1" applyFont="1" applyBorder="1" applyAlignment="1">
      <alignment horizontal="center"/>
    </xf>
    <xf numFmtId="0" fontId="5" fillId="0" borderId="31" xfId="0" applyFont="1" applyBorder="1" applyAlignment="1">
      <alignment horizontal="center"/>
    </xf>
    <xf numFmtId="0" fontId="19" fillId="11" borderId="10" xfId="0" applyFont="1" applyFill="1" applyBorder="1" applyAlignment="1">
      <alignment horizontal="center"/>
    </xf>
    <xf numFmtId="38" fontId="10" fillId="11" borderId="1" xfId="1" applyFont="1" applyFill="1" applyBorder="1"/>
    <xf numFmtId="38" fontId="10" fillId="11" borderId="2" xfId="1" applyFont="1" applyFill="1" applyBorder="1"/>
    <xf numFmtId="38" fontId="0" fillId="11" borderId="28" xfId="1" applyFont="1" applyFill="1" applyBorder="1"/>
    <xf numFmtId="38" fontId="25" fillId="17" borderId="7" xfId="1" applyFont="1" applyFill="1" applyBorder="1"/>
    <xf numFmtId="38" fontId="25" fillId="17" borderId="4" xfId="1" applyFont="1" applyFill="1" applyBorder="1"/>
    <xf numFmtId="38" fontId="25" fillId="17" borderId="1" xfId="1" applyFont="1" applyFill="1" applyBorder="1"/>
    <xf numFmtId="38" fontId="37" fillId="11" borderId="1" xfId="1" applyFont="1" applyFill="1" applyBorder="1"/>
    <xf numFmtId="38" fontId="37" fillId="11" borderId="10" xfId="1" applyFont="1" applyFill="1" applyBorder="1"/>
    <xf numFmtId="38" fontId="37" fillId="11" borderId="28" xfId="1" applyFont="1" applyFill="1" applyBorder="1"/>
    <xf numFmtId="38" fontId="37" fillId="20" borderId="1" xfId="1" applyFont="1" applyFill="1" applyBorder="1"/>
    <xf numFmtId="38" fontId="37" fillId="20" borderId="10" xfId="1" applyFont="1" applyFill="1" applyBorder="1"/>
    <xf numFmtId="38" fontId="37" fillId="20" borderId="11" xfId="1" applyFont="1" applyFill="1" applyBorder="1"/>
    <xf numFmtId="38" fontId="37" fillId="20" borderId="39" xfId="1" applyFont="1" applyFill="1" applyBorder="1"/>
    <xf numFmtId="0" fontId="37" fillId="11" borderId="1" xfId="0" applyFont="1" applyFill="1" applyBorder="1" applyAlignment="1">
      <alignment horizontal="center"/>
    </xf>
    <xf numFmtId="0" fontId="37" fillId="0" borderId="1" xfId="0" applyFont="1" applyBorder="1" applyAlignment="1">
      <alignment horizontal="center"/>
    </xf>
    <xf numFmtId="38" fontId="37" fillId="11" borderId="2" xfId="1" applyFont="1" applyFill="1" applyBorder="1"/>
    <xf numFmtId="38" fontId="37" fillId="11" borderId="27" xfId="1" applyFont="1" applyFill="1" applyBorder="1"/>
    <xf numFmtId="38" fontId="37" fillId="2" borderId="1" xfId="1" applyFont="1" applyFill="1" applyBorder="1"/>
    <xf numFmtId="38" fontId="37" fillId="2" borderId="10" xfId="1" applyFont="1" applyFill="1" applyBorder="1"/>
    <xf numFmtId="38" fontId="37" fillId="2" borderId="2" xfId="1" applyFont="1" applyFill="1" applyBorder="1"/>
    <xf numFmtId="38" fontId="37" fillId="2" borderId="27" xfId="0" applyNumberFormat="1" applyFont="1" applyFill="1" applyBorder="1"/>
    <xf numFmtId="0" fontId="19" fillId="11" borderId="1" xfId="0" applyFont="1" applyFill="1" applyBorder="1"/>
    <xf numFmtId="0" fontId="19" fillId="11" borderId="2" xfId="0" applyFont="1" applyFill="1" applyBorder="1"/>
    <xf numFmtId="0" fontId="37" fillId="18" borderId="1" xfId="0" applyFont="1" applyFill="1" applyBorder="1" applyAlignment="1">
      <alignment horizontal="center"/>
    </xf>
    <xf numFmtId="38" fontId="37" fillId="18" borderId="1" xfId="1" applyFont="1" applyFill="1" applyBorder="1"/>
    <xf numFmtId="38" fontId="37" fillId="18" borderId="10" xfId="1" applyFont="1" applyFill="1" applyBorder="1"/>
    <xf numFmtId="38" fontId="37" fillId="18" borderId="11" xfId="1" applyFont="1" applyFill="1" applyBorder="1"/>
    <xf numFmtId="38" fontId="1" fillId="0" borderId="2" xfId="1" applyBorder="1"/>
    <xf numFmtId="176" fontId="5" fillId="0" borderId="40" xfId="1" applyNumberFormat="1" applyFont="1" applyBorder="1" applyAlignment="1">
      <alignment horizontal="center"/>
    </xf>
    <xf numFmtId="0" fontId="10" fillId="0" borderId="27" xfId="0" applyFont="1" applyBorder="1"/>
    <xf numFmtId="38" fontId="0" fillId="0" borderId="10" xfId="1" applyFont="1" applyBorder="1"/>
    <xf numFmtId="176" fontId="5" fillId="0" borderId="11" xfId="1" applyNumberFormat="1" applyFont="1" applyFill="1" applyBorder="1" applyAlignment="1">
      <alignment horizontal="center"/>
    </xf>
    <xf numFmtId="0" fontId="0" fillId="0" borderId="41" xfId="0" applyBorder="1"/>
    <xf numFmtId="179" fontId="1" fillId="0" borderId="43" xfId="1" applyNumberFormat="1" applyBorder="1"/>
    <xf numFmtId="38" fontId="25" fillId="17" borderId="27" xfId="1" applyFont="1" applyFill="1" applyBorder="1"/>
    <xf numFmtId="38" fontId="10" fillId="22" borderId="1" xfId="1" applyFont="1" applyFill="1" applyBorder="1"/>
    <xf numFmtId="183" fontId="0" fillId="22" borderId="1" xfId="0" applyNumberFormat="1" applyFill="1" applyBorder="1"/>
    <xf numFmtId="0" fontId="23" fillId="0" borderId="0" xfId="0" applyFont="1" applyAlignment="1">
      <alignment horizontal="center"/>
    </xf>
    <xf numFmtId="0" fontId="33" fillId="23" borderId="0" xfId="0" applyFont="1" applyFill="1" applyAlignment="1">
      <alignment horizontal="center"/>
    </xf>
    <xf numFmtId="179" fontId="0" fillId="17" borderId="27" xfId="0" applyNumberFormat="1" applyFill="1" applyBorder="1"/>
    <xf numFmtId="38" fontId="1" fillId="17" borderId="27" xfId="1" applyFill="1" applyBorder="1"/>
    <xf numFmtId="38" fontId="0" fillId="17" borderId="27" xfId="1" applyFont="1" applyFill="1" applyBorder="1"/>
    <xf numFmtId="14" fontId="0" fillId="0" borderId="0" xfId="0" applyNumberFormat="1"/>
    <xf numFmtId="38" fontId="1" fillId="0" borderId="11" xfId="1" applyBorder="1"/>
    <xf numFmtId="180" fontId="0" fillId="0" borderId="0" xfId="0" applyNumberFormat="1" applyAlignment="1">
      <alignment horizontal="center"/>
    </xf>
    <xf numFmtId="177" fontId="4" fillId="0" borderId="0" xfId="0" applyNumberFormat="1" applyFont="1"/>
    <xf numFmtId="176" fontId="5" fillId="0" borderId="0" xfId="1" applyNumberFormat="1" applyFont="1" applyBorder="1"/>
    <xf numFmtId="184" fontId="0" fillId="0" borderId="0" xfId="0" applyNumberFormat="1"/>
    <xf numFmtId="176" fontId="5" fillId="0" borderId="1" xfId="1" applyNumberFormat="1" applyFont="1" applyFill="1" applyBorder="1" applyAlignment="1">
      <alignment horizontal="center"/>
    </xf>
    <xf numFmtId="178" fontId="5" fillId="0" borderId="1" xfId="1" applyNumberFormat="1" applyFont="1" applyFill="1" applyBorder="1" applyAlignment="1">
      <alignment horizontal="center"/>
    </xf>
    <xf numFmtId="38" fontId="5" fillId="0" borderId="0" xfId="1" applyFont="1" applyFill="1" applyBorder="1"/>
    <xf numFmtId="180" fontId="5" fillId="0" borderId="0" xfId="1" applyNumberFormat="1" applyFont="1" applyFill="1" applyBorder="1"/>
    <xf numFmtId="38" fontId="4" fillId="0" borderId="0" xfId="1" applyFont="1" applyFill="1" applyBorder="1"/>
    <xf numFmtId="180" fontId="1" fillId="0" borderId="0" xfId="1" applyNumberFormat="1" applyFont="1" applyFill="1" applyBorder="1"/>
    <xf numFmtId="178" fontId="4" fillId="0" borderId="0" xfId="1" applyNumberFormat="1" applyFont="1" applyFill="1" applyBorder="1"/>
    <xf numFmtId="38" fontId="0" fillId="0" borderId="0" xfId="1" applyFont="1" applyFill="1" applyBorder="1"/>
    <xf numFmtId="0" fontId="4" fillId="0" borderId="1" xfId="0" applyFont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0" fontId="0" fillId="0" borderId="44" xfId="0" applyBorder="1"/>
    <xf numFmtId="0" fontId="19" fillId="0" borderId="27" xfId="0" applyFont="1" applyBorder="1"/>
    <xf numFmtId="0" fontId="5" fillId="0" borderId="4" xfId="0" applyFont="1" applyBorder="1"/>
    <xf numFmtId="177" fontId="5" fillId="0" borderId="4" xfId="0" applyNumberFormat="1" applyFont="1" applyBorder="1" applyAlignment="1">
      <alignment horizontal="center"/>
    </xf>
    <xf numFmtId="38" fontId="37" fillId="21" borderId="1" xfId="1" applyFont="1" applyFill="1" applyBorder="1"/>
    <xf numFmtId="38" fontId="37" fillId="21" borderId="10" xfId="1" applyFont="1" applyFill="1" applyBorder="1"/>
    <xf numFmtId="38" fontId="37" fillId="21" borderId="11" xfId="1" applyFont="1" applyFill="1" applyBorder="1"/>
    <xf numFmtId="38" fontId="37" fillId="21" borderId="2" xfId="1" applyFont="1" applyFill="1" applyBorder="1"/>
    <xf numFmtId="38" fontId="37" fillId="21" borderId="27" xfId="1" applyFont="1" applyFill="1" applyBorder="1"/>
    <xf numFmtId="38" fontId="10" fillId="0" borderId="1" xfId="1" applyFont="1" applyFill="1" applyBorder="1"/>
    <xf numFmtId="38" fontId="37" fillId="18" borderId="27" xfId="1" applyFont="1" applyFill="1" applyBorder="1"/>
    <xf numFmtId="38" fontId="1" fillId="0" borderId="34" xfId="1" applyFill="1" applyBorder="1"/>
    <xf numFmtId="38" fontId="1" fillId="0" borderId="20" xfId="1" applyFill="1" applyBorder="1"/>
    <xf numFmtId="0" fontId="10" fillId="0" borderId="37" xfId="0" applyFont="1" applyBorder="1"/>
    <xf numFmtId="0" fontId="5" fillId="0" borderId="4" xfId="0" applyFont="1" applyBorder="1" applyAlignment="1">
      <alignment horizontal="center"/>
    </xf>
    <xf numFmtId="0" fontId="1" fillId="0" borderId="34" xfId="0" applyFont="1" applyBorder="1"/>
    <xf numFmtId="0" fontId="0" fillId="0" borderId="33" xfId="0" applyBorder="1"/>
    <xf numFmtId="0" fontId="10" fillId="0" borderId="33" xfId="0" applyFont="1" applyBorder="1"/>
    <xf numFmtId="0" fontId="38" fillId="0" borderId="0" xfId="0" applyFont="1"/>
    <xf numFmtId="0" fontId="39" fillId="0" borderId="0" xfId="0" applyFont="1"/>
    <xf numFmtId="0" fontId="0" fillId="0" borderId="0" xfId="0" applyAlignment="1">
      <alignment horizontal="right"/>
    </xf>
    <xf numFmtId="178" fontId="0" fillId="0" borderId="0" xfId="0" applyNumberFormat="1"/>
    <xf numFmtId="178" fontId="1" fillId="0" borderId="0" xfId="1" applyNumberFormat="1" applyBorder="1"/>
    <xf numFmtId="178" fontId="0" fillId="0" borderId="22" xfId="0" applyNumberFormat="1" applyBorder="1" applyAlignment="1">
      <alignment horizontal="center"/>
    </xf>
    <xf numFmtId="178" fontId="0" fillId="0" borderId="23" xfId="0" applyNumberFormat="1" applyBorder="1" applyAlignment="1">
      <alignment horizontal="center"/>
    </xf>
    <xf numFmtId="0" fontId="39" fillId="0" borderId="0" xfId="0" applyFont="1" applyAlignment="1">
      <alignment horizontal="center"/>
    </xf>
    <xf numFmtId="38" fontId="40" fillId="2" borderId="1" xfId="1" applyFont="1" applyFill="1" applyBorder="1"/>
    <xf numFmtId="38" fontId="40" fillId="2" borderId="10" xfId="1" applyFont="1" applyFill="1" applyBorder="1"/>
    <xf numFmtId="38" fontId="40" fillId="2" borderId="11" xfId="1" applyFont="1" applyFill="1" applyBorder="1"/>
    <xf numFmtId="38" fontId="41" fillId="0" borderId="12" xfId="1" applyFont="1" applyBorder="1"/>
    <xf numFmtId="0" fontId="4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8" fontId="45" fillId="0" borderId="1" xfId="0" applyNumberFormat="1" applyFont="1" applyBorder="1"/>
    <xf numFmtId="38" fontId="41" fillId="0" borderId="0" xfId="1" applyFont="1" applyBorder="1"/>
    <xf numFmtId="38" fontId="42" fillId="0" borderId="12" xfId="1" applyFont="1" applyBorder="1" applyAlignment="1">
      <alignment vertical="center"/>
    </xf>
    <xf numFmtId="0" fontId="44" fillId="0" borderId="12" xfId="0" applyFont="1" applyBorder="1" applyAlignment="1">
      <alignment vertical="center"/>
    </xf>
    <xf numFmtId="0" fontId="44" fillId="0" borderId="0" xfId="0" applyFont="1" applyAlignment="1">
      <alignment vertical="center"/>
    </xf>
    <xf numFmtId="38" fontId="39" fillId="0" borderId="0" xfId="1" applyFont="1" applyFill="1" applyAlignment="1">
      <alignment vertical="center"/>
    </xf>
    <xf numFmtId="38" fontId="39" fillId="0" borderId="1" xfId="1" applyFon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41" fillId="0" borderId="0" xfId="0" applyFont="1" applyAlignment="1">
      <alignment horizontal="center" vertical="top"/>
    </xf>
    <xf numFmtId="0" fontId="41" fillId="0" borderId="0" xfId="0" applyFont="1" applyAlignment="1">
      <alignment vertical="center"/>
    </xf>
    <xf numFmtId="185" fontId="5" fillId="0" borderId="1" xfId="0" applyNumberFormat="1" applyFont="1" applyBorder="1" applyAlignment="1">
      <alignment horizontal="center"/>
    </xf>
    <xf numFmtId="38" fontId="0" fillId="22" borderId="1" xfId="0" applyNumberFormat="1" applyFill="1" applyBorder="1"/>
    <xf numFmtId="38" fontId="0" fillId="19" borderId="1" xfId="1" applyFont="1" applyFill="1" applyBorder="1"/>
    <xf numFmtId="0" fontId="0" fillId="24" borderId="27" xfId="0" applyFill="1" applyBorder="1" applyAlignment="1">
      <alignment horizontal="center"/>
    </xf>
    <xf numFmtId="179" fontId="0" fillId="0" borderId="1" xfId="1" applyNumberFormat="1" applyFont="1" applyFill="1" applyBorder="1"/>
    <xf numFmtId="179" fontId="10" fillId="0" borderId="1" xfId="0" applyNumberFormat="1" applyFont="1" applyBorder="1"/>
    <xf numFmtId="0" fontId="0" fillId="7" borderId="3" xfId="0" applyFill="1" applyBorder="1" applyAlignment="1">
      <alignment horizontal="center"/>
    </xf>
    <xf numFmtId="179" fontId="1" fillId="0" borderId="37" xfId="1" applyNumberFormat="1" applyBorder="1"/>
    <xf numFmtId="0" fontId="1" fillId="0" borderId="1" xfId="0" applyFont="1" applyBorder="1" applyAlignment="1">
      <alignment horizontal="distributed"/>
    </xf>
    <xf numFmtId="179" fontId="1" fillId="0" borderId="10" xfId="1" applyNumberFormat="1" applyBorder="1"/>
    <xf numFmtId="38" fontId="0" fillId="0" borderId="1" xfId="1" applyFont="1" applyBorder="1"/>
    <xf numFmtId="38" fontId="0" fillId="0" borderId="11" xfId="1" applyFont="1" applyFill="1" applyBorder="1"/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38" fontId="1" fillId="0" borderId="35" xfId="1" applyFill="1" applyBorder="1"/>
    <xf numFmtId="179" fontId="1" fillId="0" borderId="2" xfId="1" applyNumberFormat="1" applyFont="1" applyBorder="1"/>
    <xf numFmtId="178" fontId="1" fillId="0" borderId="0" xfId="1" applyNumberFormat="1" applyFill="1" applyBorder="1"/>
    <xf numFmtId="38" fontId="0" fillId="0" borderId="1" xfId="1" applyFont="1" applyFill="1" applyBorder="1"/>
    <xf numFmtId="0" fontId="5" fillId="0" borderId="1" xfId="0" applyFont="1" applyBorder="1" applyAlignment="1">
      <alignment horizontal="distributed" wrapText="1"/>
    </xf>
    <xf numFmtId="38" fontId="1" fillId="0" borderId="42" xfId="1" applyFill="1" applyBorder="1"/>
    <xf numFmtId="178" fontId="5" fillId="0" borderId="31" xfId="0" applyNumberFormat="1" applyFont="1" applyBorder="1" applyAlignment="1">
      <alignment horizontal="center"/>
    </xf>
    <xf numFmtId="38" fontId="37" fillId="19" borderId="1" xfId="1" applyFont="1" applyFill="1" applyBorder="1"/>
    <xf numFmtId="38" fontId="37" fillId="19" borderId="10" xfId="1" applyFont="1" applyFill="1" applyBorder="1"/>
    <xf numFmtId="38" fontId="37" fillId="19" borderId="11" xfId="1" applyFont="1" applyFill="1" applyBorder="1"/>
    <xf numFmtId="38" fontId="37" fillId="19" borderId="39" xfId="1" applyFont="1" applyFill="1" applyBorder="1"/>
    <xf numFmtId="38" fontId="0" fillId="11" borderId="1" xfId="1" applyFont="1" applyFill="1" applyBorder="1"/>
    <xf numFmtId="0" fontId="5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38" fontId="1" fillId="0" borderId="8" xfId="1" applyFont="1" applyFill="1" applyBorder="1"/>
    <xf numFmtId="179" fontId="1" fillId="25" borderId="1" xfId="1" applyNumberFormat="1" applyFont="1" applyFill="1" applyBorder="1"/>
    <xf numFmtId="179" fontId="1" fillId="25" borderId="1" xfId="1" applyNumberFormat="1" applyFill="1" applyBorder="1"/>
    <xf numFmtId="179" fontId="1" fillId="25" borderId="14" xfId="1" applyNumberFormat="1" applyFill="1" applyBorder="1"/>
    <xf numFmtId="179" fontId="1" fillId="25" borderId="10" xfId="1" applyNumberFormat="1" applyFont="1" applyFill="1" applyBorder="1"/>
    <xf numFmtId="38" fontId="0" fillId="0" borderId="8" xfId="1" applyFont="1" applyBorder="1"/>
    <xf numFmtId="38" fontId="0" fillId="2" borderId="1" xfId="1" applyFont="1" applyFill="1" applyBorder="1"/>
    <xf numFmtId="38" fontId="1" fillId="18" borderId="27" xfId="1" applyFont="1" applyFill="1" applyBorder="1"/>
    <xf numFmtId="38" fontId="1" fillId="0" borderId="11" xfId="1" applyFont="1" applyFill="1" applyBorder="1"/>
    <xf numFmtId="0" fontId="37" fillId="17" borderId="1" xfId="0" applyFont="1" applyFill="1" applyBorder="1" applyAlignment="1">
      <alignment horizontal="center"/>
    </xf>
    <xf numFmtId="38" fontId="37" fillId="17" borderId="1" xfId="1" applyFont="1" applyFill="1" applyBorder="1"/>
    <xf numFmtId="38" fontId="37" fillId="17" borderId="10" xfId="1" applyFont="1" applyFill="1" applyBorder="1"/>
    <xf numFmtId="38" fontId="37" fillId="17" borderId="11" xfId="1" applyFont="1" applyFill="1" applyBorder="1"/>
    <xf numFmtId="38" fontId="37" fillId="17" borderId="27" xfId="1" applyFont="1" applyFill="1" applyBorder="1"/>
    <xf numFmtId="38" fontId="1" fillId="0" borderId="35" xfId="1" applyBorder="1"/>
    <xf numFmtId="38" fontId="1" fillId="0" borderId="38" xfId="1" applyFill="1" applyBorder="1"/>
    <xf numFmtId="38" fontId="1" fillId="0" borderId="9" xfId="1" applyFill="1" applyBorder="1"/>
    <xf numFmtId="38" fontId="1" fillId="0" borderId="20" xfId="1" applyBorder="1"/>
    <xf numFmtId="38" fontId="0" fillId="0" borderId="8" xfId="1" applyFont="1" applyFill="1" applyBorder="1"/>
    <xf numFmtId="38" fontId="1" fillId="0" borderId="33" xfId="1" applyBorder="1"/>
    <xf numFmtId="38" fontId="0" fillId="0" borderId="9" xfId="1" applyFont="1" applyBorder="1"/>
    <xf numFmtId="38" fontId="1" fillId="0" borderId="33" xfId="1" applyFont="1" applyFill="1" applyBorder="1"/>
    <xf numFmtId="38" fontId="1" fillId="0" borderId="10" xfId="1" applyFont="1" applyBorder="1"/>
    <xf numFmtId="38" fontId="0" fillId="0" borderId="34" xfId="1" applyFont="1" applyFill="1" applyBorder="1"/>
    <xf numFmtId="179" fontId="0" fillId="0" borderId="37" xfId="1" applyNumberFormat="1" applyFont="1" applyBorder="1"/>
    <xf numFmtId="38" fontId="1" fillId="0" borderId="34" xfId="1" applyBorder="1"/>
    <xf numFmtId="38" fontId="1" fillId="0" borderId="42" xfId="1" applyBorder="1"/>
    <xf numFmtId="38" fontId="0" fillId="0" borderId="20" xfId="1" applyFont="1" applyFill="1" applyBorder="1"/>
    <xf numFmtId="0" fontId="29" fillId="0" borderId="12" xfId="0" applyFont="1" applyBorder="1" applyAlignment="1">
      <alignment horizontal="center"/>
    </xf>
    <xf numFmtId="0" fontId="0" fillId="0" borderId="0" xfId="0"/>
    <xf numFmtId="0" fontId="0" fillId="0" borderId="32" xfId="0" applyBorder="1"/>
    <xf numFmtId="0" fontId="30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0" xfId="0" applyFont="1" applyAlignment="1">
      <alignment horizontal="center"/>
    </xf>
    <xf numFmtId="0" fontId="36" fillId="0" borderId="32" xfId="0" applyFont="1" applyBorder="1" applyAlignment="1">
      <alignment horizontal="center"/>
    </xf>
    <xf numFmtId="182" fontId="3" fillId="0" borderId="0" xfId="0" quotePrefix="1" applyNumberFormat="1" applyFont="1" applyAlignment="1">
      <alignment vertical="center" textRotation="180"/>
    </xf>
    <xf numFmtId="0" fontId="3" fillId="0" borderId="3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38" fontId="3" fillId="0" borderId="3" xfId="1" applyFont="1" applyBorder="1" applyAlignment="1">
      <alignment horizontal="right"/>
    </xf>
    <xf numFmtId="0" fontId="0" fillId="0" borderId="9" xfId="0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38" fontId="0" fillId="0" borderId="0" xfId="1" applyFon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9" defaultPivotStyle="PivotStyleLight16"/>
  <colors>
    <mruColors>
      <color rgb="FFFFCCFF"/>
      <color rgb="FFFFFFCC"/>
      <color rgb="FFFC08F0"/>
      <color rgb="FFFF99FF"/>
      <color rgb="FF00CC66"/>
      <color rgb="FFCC99FF"/>
      <color rgb="FFFFFF00"/>
      <color rgb="FFCC0000"/>
      <color rgb="FFC000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所管面積（</a:t>
            </a:r>
            <a:r>
              <a:rPr lang="en-US" altLang="ja-JP" sz="1100"/>
              <a:t>1</a:t>
            </a:r>
            <a:r>
              <a:rPr lang="ja-JP" altLang="en-US" sz="1100"/>
              <a:t>～</a:t>
            </a:r>
            <a:r>
              <a:rPr lang="en-US" altLang="ja-JP" sz="1100"/>
              <a:t>3</a:t>
            </a:r>
            <a:r>
              <a:rPr lang="ja-JP" altLang="en-US" sz="1100"/>
              <a:t>類）と平均保管残高・会員数の推移　　　　　　　　　　　　　　静岡県倉庫協会</a:t>
            </a:r>
          </a:p>
        </c:rich>
      </c:tx>
      <c:layout>
        <c:manualLayout>
          <c:xMode val="edge"/>
          <c:yMode val="edge"/>
          <c:x val="0.35010693576515162"/>
          <c:y val="2.51636245306204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9197462901515351E-2"/>
          <c:y val="0.14443179920617591"/>
          <c:w val="0.95159337036672154"/>
          <c:h val="0.7940655868261165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'1・面積、会員数'!$B$38</c:f>
              <c:strCache>
                <c:ptCount val="1"/>
                <c:pt idx="0">
                  <c:v>会員数(社）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 w="12700">
              <a:solidFill>
                <a:srgbClr val="0000FF"/>
              </a:solidFill>
            </a:ln>
          </c:spPr>
          <c:invertIfNegative val="0"/>
          <c:dLbls>
            <c:spPr>
              <a:solidFill>
                <a:schemeClr val="tx2">
                  <a:lumMod val="20000"/>
                  <a:lumOff val="80000"/>
                </a:schemeClr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'1・面積、会員数'!$C$35:$M$35</c:f>
              <c:strCache>
                <c:ptCount val="11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令和2年</c:v>
                </c:pt>
                <c:pt idx="6">
                  <c:v>令和3年</c:v>
                </c:pt>
                <c:pt idx="7">
                  <c:v>令和4年</c:v>
                </c:pt>
                <c:pt idx="8">
                  <c:v>令和5年</c:v>
                </c:pt>
                <c:pt idx="9">
                  <c:v>令和6年</c:v>
                </c:pt>
                <c:pt idx="10">
                  <c:v>令和8年5月</c:v>
                </c:pt>
              </c:strCache>
            </c:strRef>
          </c:cat>
          <c:val>
            <c:numRef>
              <c:f>'1・面積、会員数'!$C$38:$M$38</c:f>
              <c:numCache>
                <c:formatCode>General</c:formatCode>
                <c:ptCount val="11"/>
                <c:pt idx="0">
                  <c:v>171</c:v>
                </c:pt>
                <c:pt idx="1">
                  <c:v>171</c:v>
                </c:pt>
                <c:pt idx="2">
                  <c:v>171</c:v>
                </c:pt>
                <c:pt idx="3">
                  <c:v>170</c:v>
                </c:pt>
                <c:pt idx="4">
                  <c:v>171</c:v>
                </c:pt>
                <c:pt idx="5">
                  <c:v>169</c:v>
                </c:pt>
                <c:pt idx="6">
                  <c:v>171</c:v>
                </c:pt>
                <c:pt idx="7">
                  <c:v>169</c:v>
                </c:pt>
                <c:pt idx="8">
                  <c:v>170</c:v>
                </c:pt>
                <c:pt idx="9">
                  <c:v>172</c:v>
                </c:pt>
                <c:pt idx="10">
                  <c:v>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15-466A-9492-2FF9264C8A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82996760"/>
        <c:axId val="182575472"/>
      </c:barChart>
      <c:lineChart>
        <c:grouping val="standard"/>
        <c:varyColors val="0"/>
        <c:ser>
          <c:idx val="0"/>
          <c:order val="0"/>
          <c:tx>
            <c:strRef>
              <c:f>'1・面積、会員数'!$B$36</c:f>
              <c:strCache>
                <c:ptCount val="1"/>
                <c:pt idx="0">
                  <c:v>平均保管残高（万ﾄﾝ）</c:v>
                </c:pt>
              </c:strCache>
            </c:strRef>
          </c:tx>
          <c:spPr>
            <a:ln>
              <a:solidFill>
                <a:srgbClr val="00CC66"/>
              </a:solidFill>
            </a:ln>
          </c:spPr>
          <c:marker>
            <c:spPr>
              <a:solidFill>
                <a:srgbClr val="FC08F0"/>
              </a:solidFill>
              <a:ln w="9525"/>
            </c:spPr>
          </c:marker>
          <c:dLbls>
            <c:spPr>
              <a:solidFill>
                <a:srgbClr val="FFFFCC"/>
              </a:solidFill>
              <a:ln w="9525">
                <a:solidFill>
                  <a:srgbClr val="7030A0"/>
                </a:solidFill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'1・面積、会員数'!$C$35:$M$35</c:f>
              <c:strCache>
                <c:ptCount val="11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令和2年</c:v>
                </c:pt>
                <c:pt idx="6">
                  <c:v>令和3年</c:v>
                </c:pt>
                <c:pt idx="7">
                  <c:v>令和4年</c:v>
                </c:pt>
                <c:pt idx="8">
                  <c:v>令和5年</c:v>
                </c:pt>
                <c:pt idx="9">
                  <c:v>令和6年</c:v>
                </c:pt>
                <c:pt idx="10">
                  <c:v>令和8年5月</c:v>
                </c:pt>
              </c:strCache>
            </c:strRef>
          </c:cat>
          <c:val>
            <c:numRef>
              <c:f>'1・面積、会員数'!$C$36:$M$36</c:f>
              <c:numCache>
                <c:formatCode>General</c:formatCode>
                <c:ptCount val="11"/>
                <c:pt idx="0">
                  <c:v>100.7</c:v>
                </c:pt>
                <c:pt idx="1">
                  <c:v>106.9</c:v>
                </c:pt>
                <c:pt idx="2">
                  <c:v>108.5</c:v>
                </c:pt>
                <c:pt idx="3">
                  <c:v>114.8</c:v>
                </c:pt>
                <c:pt idx="4">
                  <c:v>122.6</c:v>
                </c:pt>
                <c:pt idx="5">
                  <c:v>120.5</c:v>
                </c:pt>
                <c:pt idx="6">
                  <c:v>125.7</c:v>
                </c:pt>
                <c:pt idx="7">
                  <c:v>141.4</c:v>
                </c:pt>
                <c:pt idx="8">
                  <c:v>149.5</c:v>
                </c:pt>
                <c:pt idx="9">
                  <c:v>149.6</c:v>
                </c:pt>
                <c:pt idx="10">
                  <c:v>128.30000000000001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5-466A-9492-2FF9264C8A50}"/>
            </c:ext>
          </c:extLst>
        </c:ser>
        <c:ser>
          <c:idx val="1"/>
          <c:order val="1"/>
          <c:tx>
            <c:strRef>
              <c:f>'1・面積、会員数'!$B$37</c:f>
              <c:strCache>
                <c:ptCount val="1"/>
                <c:pt idx="0">
                  <c:v>1～３類所管面積　    (万㎡）</c:v>
                </c:pt>
              </c:strCache>
            </c:strRef>
          </c:tx>
          <c:dLbls>
            <c:spPr>
              <a:solidFill>
                <a:schemeClr val="accent3">
                  <a:lumMod val="60000"/>
                  <a:lumOff val="40000"/>
                </a:schemeClr>
              </a:solidFill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'1・面積、会員数'!$C$35:$M$35</c:f>
              <c:strCache>
                <c:ptCount val="11"/>
                <c:pt idx="0">
                  <c:v>平成27年</c:v>
                </c:pt>
                <c:pt idx="1">
                  <c:v>平成28年</c:v>
                </c:pt>
                <c:pt idx="2">
                  <c:v>平成29年</c:v>
                </c:pt>
                <c:pt idx="3">
                  <c:v>平成30年</c:v>
                </c:pt>
                <c:pt idx="4">
                  <c:v>令和元年</c:v>
                </c:pt>
                <c:pt idx="5">
                  <c:v>令和2年</c:v>
                </c:pt>
                <c:pt idx="6">
                  <c:v>令和3年</c:v>
                </c:pt>
                <c:pt idx="7">
                  <c:v>令和4年</c:v>
                </c:pt>
                <c:pt idx="8">
                  <c:v>令和5年</c:v>
                </c:pt>
                <c:pt idx="9">
                  <c:v>令和6年</c:v>
                </c:pt>
                <c:pt idx="10">
                  <c:v>令和8年5月</c:v>
                </c:pt>
              </c:strCache>
            </c:strRef>
          </c:cat>
          <c:val>
            <c:numRef>
              <c:f>'1・面積、会員数'!$C$37:$M$37</c:f>
              <c:numCache>
                <c:formatCode>General</c:formatCode>
                <c:ptCount val="11"/>
                <c:pt idx="0">
                  <c:v>226.3</c:v>
                </c:pt>
                <c:pt idx="1">
                  <c:v>228.9</c:v>
                </c:pt>
                <c:pt idx="2">
                  <c:v>231.8</c:v>
                </c:pt>
                <c:pt idx="3">
                  <c:v>234.9</c:v>
                </c:pt>
                <c:pt idx="4">
                  <c:v>240.8</c:v>
                </c:pt>
                <c:pt idx="5">
                  <c:v>233.6</c:v>
                </c:pt>
                <c:pt idx="6">
                  <c:v>240.2</c:v>
                </c:pt>
                <c:pt idx="7">
                  <c:v>239.9</c:v>
                </c:pt>
                <c:pt idx="8">
                  <c:v>246.5</c:v>
                </c:pt>
                <c:pt idx="9">
                  <c:v>247.6</c:v>
                </c:pt>
                <c:pt idx="10">
                  <c:v>257.3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15-466A-9492-2FF9264C8A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2996760"/>
        <c:axId val="182575472"/>
      </c:lineChart>
      <c:catAx>
        <c:axId val="18299676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82575472"/>
        <c:crosses val="autoZero"/>
        <c:auto val="1"/>
        <c:lblAlgn val="ctr"/>
        <c:lblOffset val="100"/>
        <c:tickLblSkip val="1"/>
        <c:noMultiLvlLbl val="0"/>
      </c:catAx>
      <c:valAx>
        <c:axId val="182575472"/>
        <c:scaling>
          <c:orientation val="minMax"/>
          <c:min val="9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2996760"/>
        <c:crosses val="autoZero"/>
        <c:crossBetween val="between"/>
        <c:majorUnit val="10"/>
      </c:valAx>
      <c:spPr>
        <a:noFill/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sz="1100"/>
              <a:t>東部支部</a:t>
            </a:r>
            <a:r>
              <a:rPr lang="en-US" altLang="ja-JP" sz="1100"/>
              <a:t>         </a:t>
            </a:r>
            <a:r>
              <a:rPr lang="ja-JP" altLang="en-US" sz="1100"/>
              <a:t>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sz="1100"/>
              <a:t>月入庫高上位</a:t>
            </a:r>
            <a:r>
              <a:rPr lang="en-US" sz="1100"/>
              <a:t>10</a:t>
            </a:r>
            <a:r>
              <a:rPr lang="ja-JP" sz="1100"/>
              <a:t>品目　　　　　　　　　　　静岡県倉庫協会</a:t>
            </a:r>
          </a:p>
        </c:rich>
      </c:tx>
      <c:layout>
        <c:manualLayout>
          <c:xMode val="edge"/>
          <c:yMode val="edge"/>
          <c:x val="0.29650043744531929"/>
          <c:y val="2.9795158286778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070228819308933E-2"/>
          <c:y val="0.10205780143403848"/>
          <c:w val="0.93592977118069165"/>
          <c:h val="0.62843766037625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'5・東部・富士'!$C$21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6.9717590784180777E-3"/>
                  <c:y val="3.81704475524956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58-472F-A1A8-8ACD5F1CE35C}"/>
                </c:ext>
              </c:extLst>
            </c:dLbl>
            <c:dLbl>
              <c:idx val="1"/>
              <c:layout>
                <c:manualLayout>
                  <c:x val="-1.0507870589283388E-2"/>
                  <c:y val="-3.72427239129347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58-472F-A1A8-8ACD5F1CE35C}"/>
                </c:ext>
              </c:extLst>
            </c:dLbl>
            <c:dLbl>
              <c:idx val="2"/>
              <c:layout>
                <c:manualLayout>
                  <c:x val="-5.1947945149154002E-3"/>
                  <c:y val="-3.69344521079400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58-472F-A1A8-8ACD5F1CE35C}"/>
                </c:ext>
              </c:extLst>
            </c:dLbl>
            <c:dLbl>
              <c:idx val="3"/>
              <c:layout>
                <c:manualLayout>
                  <c:x val="-6.9991707955565606E-3"/>
                  <c:y val="7.44883560504442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58-472F-A1A8-8ACD5F1CE35C}"/>
                </c:ext>
              </c:extLst>
            </c:dLbl>
            <c:dLbl>
              <c:idx val="4"/>
              <c:layout>
                <c:manualLayout>
                  <c:x val="-8.7488607005064313E-3"/>
                  <c:y val="1.2389036691324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58-472F-A1A8-8ACD5F1CE35C}"/>
                </c:ext>
              </c:extLst>
            </c:dLbl>
            <c:dLbl>
              <c:idx val="5"/>
              <c:layout>
                <c:manualLayout>
                  <c:x val="-1.0489504738800601E-2"/>
                  <c:y val="1.0987563268425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58-472F-A1A8-8ACD5F1CE35C}"/>
                </c:ext>
              </c:extLst>
            </c:dLbl>
            <c:dLbl>
              <c:idx val="6"/>
              <c:layout>
                <c:manualLayout>
                  <c:x val="-6.9899878703151659E-3"/>
                  <c:y val="9.277236395616258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58-472F-A1A8-8ACD5F1CE35C}"/>
                </c:ext>
              </c:extLst>
            </c:dLbl>
            <c:dLbl>
              <c:idx val="7"/>
              <c:layout>
                <c:manualLayout>
                  <c:x val="-6.9991707955566881E-3"/>
                  <c:y val="3.8481627582065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58-472F-A1A8-8ACD5F1CE35C}"/>
                </c:ext>
              </c:extLst>
            </c:dLbl>
            <c:dLbl>
              <c:idx val="8"/>
              <c:layout>
                <c:manualLayout>
                  <c:x val="-6.9991251093613352E-3"/>
                  <c:y val="1.4897579143389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58-472F-A1A8-8ACD5F1CE35C}"/>
                </c:ext>
              </c:extLst>
            </c:dLbl>
            <c:dLbl>
              <c:idx val="9"/>
              <c:layout>
                <c:manualLayout>
                  <c:x val="-6.9991251093616917E-3"/>
                  <c:y val="1.4897579143389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58-472F-A1A8-8ACD5F1CE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'5・東部・富士'!$B$22:$B$31</c:f>
              <c:strCache>
                <c:ptCount val="10"/>
                <c:pt idx="0">
                  <c:v>電気機械</c:v>
                </c:pt>
                <c:pt idx="1">
                  <c:v>飲料</c:v>
                </c:pt>
                <c:pt idx="2">
                  <c:v>紙・パルプ</c:v>
                </c:pt>
                <c:pt idx="3">
                  <c:v>非鉄金属</c:v>
                </c:pt>
                <c:pt idx="4">
                  <c:v>その他の製造工業品</c:v>
                </c:pt>
                <c:pt idx="5">
                  <c:v>金属製品</c:v>
                </c:pt>
                <c:pt idx="6">
                  <c:v>合成樹脂</c:v>
                </c:pt>
                <c:pt idx="7">
                  <c:v>その他の食料工業品</c:v>
                </c:pt>
                <c:pt idx="8">
                  <c:v>ゴム製品</c:v>
                </c:pt>
                <c:pt idx="9">
                  <c:v>その他の機械</c:v>
                </c:pt>
              </c:strCache>
            </c:strRef>
          </c:cat>
          <c:val>
            <c:numRef>
              <c:f>'5・東部・富士'!$C$22:$C$31</c:f>
              <c:numCache>
                <c:formatCode>#,##0_);[Red]\(#,##0\)</c:formatCode>
                <c:ptCount val="10"/>
                <c:pt idx="0">
                  <c:v>25540</c:v>
                </c:pt>
                <c:pt idx="1">
                  <c:v>11201</c:v>
                </c:pt>
                <c:pt idx="2">
                  <c:v>9128</c:v>
                </c:pt>
                <c:pt idx="3">
                  <c:v>8251</c:v>
                </c:pt>
                <c:pt idx="4">
                  <c:v>4068</c:v>
                </c:pt>
                <c:pt idx="5">
                  <c:v>2564</c:v>
                </c:pt>
                <c:pt idx="6">
                  <c:v>2005</c:v>
                </c:pt>
                <c:pt idx="7">
                  <c:v>1616</c:v>
                </c:pt>
                <c:pt idx="8">
                  <c:v>1270</c:v>
                </c:pt>
                <c:pt idx="9">
                  <c:v>1244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58-472F-A1A8-8ACD5F1CE35C}"/>
            </c:ext>
          </c:extLst>
        </c:ser>
        <c:ser>
          <c:idx val="1"/>
          <c:order val="1"/>
          <c:tx>
            <c:strRef>
              <c:f>'5・東部・富士'!$D$21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270656442096173E-3"/>
                  <c:y val="7.3865995991303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58-472F-A1A8-8ACD5F1CE35C}"/>
                </c:ext>
              </c:extLst>
            </c:dLbl>
            <c:dLbl>
              <c:idx val="1"/>
              <c:layout>
                <c:manualLayout>
                  <c:x val="-1.096468685539953E-4"/>
                  <c:y val="1.4711544837261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58-472F-A1A8-8ACD5F1CE35C}"/>
                </c:ext>
              </c:extLst>
            </c:dLbl>
            <c:dLbl>
              <c:idx val="2"/>
              <c:layout>
                <c:manualLayout>
                  <c:x val="6.9899878703151659E-3"/>
                  <c:y val="3.6626180302943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58-472F-A1A8-8ACD5F1CE35C}"/>
                </c:ext>
              </c:extLst>
            </c:dLbl>
            <c:dLbl>
              <c:idx val="3"/>
              <c:layout>
                <c:manualLayout>
                  <c:x val="8.6483967571938623E-3"/>
                  <c:y val="1.1049508451882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58-472F-A1A8-8ACD5F1CE35C}"/>
                </c:ext>
              </c:extLst>
            </c:dLbl>
            <c:dLbl>
              <c:idx val="4"/>
              <c:layout>
                <c:manualLayout>
                  <c:x val="1.6400430363959074E-3"/>
                  <c:y val="3.6623272078368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58-472F-A1A8-8ACD5F1CE35C}"/>
                </c:ext>
              </c:extLst>
            </c:dLbl>
            <c:dLbl>
              <c:idx val="5"/>
              <c:layout>
                <c:manualLayout>
                  <c:x val="3.4903339432440397E-3"/>
                  <c:y val="-3.600963669295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58-472F-A1A8-8ACD5F1CE35C}"/>
                </c:ext>
              </c:extLst>
            </c:dLbl>
            <c:dLbl>
              <c:idx val="6"/>
              <c:layout>
                <c:manualLayout>
                  <c:x val="-5.2127491896411119E-3"/>
                  <c:y val="1.48043172012175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58-472F-A1A8-8ACD5F1CE35C}"/>
                </c:ext>
              </c:extLst>
            </c:dLbl>
            <c:dLbl>
              <c:idx val="7"/>
              <c:layout>
                <c:manualLayout>
                  <c:x val="1.7498269635355633E-3"/>
                  <c:y val="-1.855999841792583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58-472F-A1A8-8ACD5F1CE35C}"/>
                </c:ext>
              </c:extLst>
            </c:dLbl>
            <c:dLbl>
              <c:idx val="8"/>
              <c:layout>
                <c:manualLayout>
                  <c:x val="3.499562554680665E-3"/>
                  <c:y val="-2.932594320247618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958-472F-A1A8-8ACD5F1CE35C}"/>
                </c:ext>
              </c:extLst>
            </c:dLbl>
            <c:dLbl>
              <c:idx val="9"/>
              <c:layout>
                <c:manualLayout>
                  <c:x val="5.1945203977438884E-3"/>
                  <c:y val="3.75509957179301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958-472F-A1A8-8ACD5F1CE3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'5・東部・富士'!$B$22:$B$31</c:f>
              <c:strCache>
                <c:ptCount val="10"/>
                <c:pt idx="0">
                  <c:v>電気機械</c:v>
                </c:pt>
                <c:pt idx="1">
                  <c:v>飲料</c:v>
                </c:pt>
                <c:pt idx="2">
                  <c:v>紙・パルプ</c:v>
                </c:pt>
                <c:pt idx="3">
                  <c:v>非鉄金属</c:v>
                </c:pt>
                <c:pt idx="4">
                  <c:v>その他の製造工業品</c:v>
                </c:pt>
                <c:pt idx="5">
                  <c:v>金属製品</c:v>
                </c:pt>
                <c:pt idx="6">
                  <c:v>合成樹脂</c:v>
                </c:pt>
                <c:pt idx="7">
                  <c:v>その他の食料工業品</c:v>
                </c:pt>
                <c:pt idx="8">
                  <c:v>ゴム製品</c:v>
                </c:pt>
                <c:pt idx="9">
                  <c:v>その他の機械</c:v>
                </c:pt>
              </c:strCache>
            </c:strRef>
          </c:cat>
          <c:val>
            <c:numRef>
              <c:f>'5・東部・富士'!$D$22:$D$31</c:f>
              <c:numCache>
                <c:formatCode>#,##0_);[Red]\(#,##0\)</c:formatCode>
                <c:ptCount val="10"/>
                <c:pt idx="0">
                  <c:v>649</c:v>
                </c:pt>
                <c:pt idx="1">
                  <c:v>17670</c:v>
                </c:pt>
                <c:pt idx="2">
                  <c:v>13189</c:v>
                </c:pt>
                <c:pt idx="3">
                  <c:v>5708</c:v>
                </c:pt>
                <c:pt idx="4">
                  <c:v>3136</c:v>
                </c:pt>
                <c:pt idx="5">
                  <c:v>2924</c:v>
                </c:pt>
                <c:pt idx="6">
                  <c:v>1671</c:v>
                </c:pt>
                <c:pt idx="7">
                  <c:v>2682</c:v>
                </c:pt>
                <c:pt idx="8">
                  <c:v>3040</c:v>
                </c:pt>
                <c:pt idx="9">
                  <c:v>1236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958-472F-A1A8-8ACD5F1CE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605168"/>
        <c:axId val="183604776"/>
      </c:barChart>
      <c:catAx>
        <c:axId val="18360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sz="900"/>
                  <a:t>単位：トン</a:t>
                </a:r>
              </a:p>
            </c:rich>
          </c:tx>
          <c:layout>
            <c:manualLayout>
              <c:xMode val="edge"/>
              <c:yMode val="edge"/>
              <c:x val="4.9152182748809926E-2"/>
              <c:y val="9.3109869646183768E-3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604776"/>
        <c:crosses val="autoZero"/>
        <c:auto val="1"/>
        <c:lblAlgn val="ctr"/>
        <c:lblOffset val="100"/>
        <c:noMultiLvlLbl val="0"/>
      </c:catAx>
      <c:valAx>
        <c:axId val="183604776"/>
        <c:scaling>
          <c:orientation val="minMax"/>
          <c:max val="35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6051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88664144788690002"/>
          <c:y val="0.14084576020176248"/>
          <c:w val="9.9433399806747383E-2"/>
          <c:h val="0.13469581665420313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sz="1100"/>
              <a:t>富士支部</a:t>
            </a:r>
            <a:r>
              <a:rPr lang="en-US" altLang="ja-JP" sz="1100"/>
              <a:t>          </a:t>
            </a:r>
            <a:r>
              <a:rPr lang="ja-JP" altLang="en-US" sz="1100"/>
              <a:t>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sz="1100"/>
              <a:t>月入庫高上位</a:t>
            </a:r>
            <a:r>
              <a:rPr lang="en-US" sz="1100"/>
              <a:t>10</a:t>
            </a:r>
            <a:r>
              <a:rPr lang="ja-JP" sz="1100"/>
              <a:t>品目　　　　　　　</a:t>
            </a:r>
            <a:r>
              <a:rPr lang="ja-JP" altLang="en-US" sz="1100"/>
              <a:t>　　　</a:t>
            </a:r>
            <a:r>
              <a:rPr lang="ja-JP" sz="1100"/>
              <a:t>　静岡県倉庫協会</a:t>
            </a:r>
          </a:p>
        </c:rich>
      </c:tx>
      <c:layout>
        <c:manualLayout>
          <c:xMode val="edge"/>
          <c:yMode val="edge"/>
          <c:x val="0.26438659873398179"/>
          <c:y val="2.2727272727272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3820288655244889E-2"/>
          <c:y val="0.13031257456454307"/>
          <c:w val="0.93617971134475564"/>
          <c:h val="0.5955890598901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'5・東部・富士'!$C$53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3.4858387799564191E-3"/>
                  <c:y val="-3.7878787878788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6A-4492-996A-3B5747B21FC0}"/>
                </c:ext>
              </c:extLst>
            </c:dLbl>
            <c:dLbl>
              <c:idx val="1"/>
              <c:layout>
                <c:manualLayout>
                  <c:x val="0"/>
                  <c:y val="1.5150918635170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A-4492-996A-3B5747B21FC0}"/>
                </c:ext>
              </c:extLst>
            </c:dLbl>
            <c:dLbl>
              <c:idx val="2"/>
              <c:layout>
                <c:manualLayout>
                  <c:x val="-6.9716775599128538E-3"/>
                  <c:y val="3.83052970651395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6A-4492-996A-3B5747B21FC0}"/>
                </c:ext>
              </c:extLst>
            </c:dLbl>
            <c:dLbl>
              <c:idx val="3"/>
              <c:layout>
                <c:manualLayout>
                  <c:x val="-6.9716775599128538E-3"/>
                  <c:y val="3.78758052970651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A-4492-996A-3B5747B21FC0}"/>
                </c:ext>
              </c:extLst>
            </c:dLbl>
            <c:dLbl>
              <c:idx val="4"/>
              <c:layout>
                <c:manualLayout>
                  <c:x val="-1.2200435729847558E-2"/>
                  <c:y val="2.2727272727272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6A-4492-996A-3B5747B21FC0}"/>
                </c:ext>
              </c:extLst>
            </c:dLbl>
            <c:dLbl>
              <c:idx val="5"/>
              <c:layout>
                <c:manualLayout>
                  <c:x val="-8.7145969498911308E-3"/>
                  <c:y val="6.944364222556359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A-4492-996A-3B5747B21FC0}"/>
                </c:ext>
              </c:extLst>
            </c:dLbl>
            <c:dLbl>
              <c:idx val="6"/>
              <c:layout>
                <c:manualLayout>
                  <c:x val="-6.9716775599128538E-3"/>
                  <c:y val="1.8939393939393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6A-4492-996A-3B5747B21FC0}"/>
                </c:ext>
              </c:extLst>
            </c:dLbl>
            <c:dLbl>
              <c:idx val="7"/>
              <c:layout>
                <c:manualLayout>
                  <c:x val="-1.2200435729847494E-2"/>
                  <c:y val="1.893909568122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A-4492-996A-3B5747B21FC0}"/>
                </c:ext>
              </c:extLst>
            </c:dLbl>
            <c:dLbl>
              <c:idx val="8"/>
              <c:layout>
                <c:manualLayout>
                  <c:x val="-6.9716775599128538E-3"/>
                  <c:y val="-1.893939393939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6A-4492-996A-3B5747B21FC0}"/>
                </c:ext>
              </c:extLst>
            </c:dLbl>
            <c:dLbl>
              <c:idx val="9"/>
              <c:layout>
                <c:manualLayout>
                  <c:x val="-6.9716775599135156E-3"/>
                  <c:y val="1.1363636363636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A-4492-996A-3B5747B21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'5・東部・富士'!$B$54:$B$63</c:f>
              <c:strCache>
                <c:ptCount val="10"/>
                <c:pt idx="0">
                  <c:v>紙・パルプ</c:v>
                </c:pt>
                <c:pt idx="1">
                  <c:v>飲料</c:v>
                </c:pt>
                <c:pt idx="2">
                  <c:v>鉄鋼</c:v>
                </c:pt>
                <c:pt idx="3">
                  <c:v>その他の食料工業品</c:v>
                </c:pt>
                <c:pt idx="4">
                  <c:v>雑品</c:v>
                </c:pt>
                <c:pt idx="5">
                  <c:v>化学肥料</c:v>
                </c:pt>
                <c:pt idx="6">
                  <c:v>合成樹脂</c:v>
                </c:pt>
                <c:pt idx="7">
                  <c:v>その他の製造工業品</c:v>
                </c:pt>
                <c:pt idx="8">
                  <c:v>その他の化学工業品</c:v>
                </c:pt>
                <c:pt idx="9">
                  <c:v>その他の日用品</c:v>
                </c:pt>
              </c:strCache>
            </c:strRef>
          </c:cat>
          <c:val>
            <c:numRef>
              <c:f>'5・東部・富士'!$C$54:$C$63</c:f>
              <c:numCache>
                <c:formatCode>#,##0_);[Red]\(#,##0\)</c:formatCode>
                <c:ptCount val="10"/>
                <c:pt idx="0">
                  <c:v>54906</c:v>
                </c:pt>
                <c:pt idx="1">
                  <c:v>23930</c:v>
                </c:pt>
                <c:pt idx="2">
                  <c:v>13302</c:v>
                </c:pt>
                <c:pt idx="3">
                  <c:v>11254</c:v>
                </c:pt>
                <c:pt idx="4">
                  <c:v>4742</c:v>
                </c:pt>
                <c:pt idx="5">
                  <c:v>3884</c:v>
                </c:pt>
                <c:pt idx="6">
                  <c:v>3836</c:v>
                </c:pt>
                <c:pt idx="7">
                  <c:v>3397</c:v>
                </c:pt>
                <c:pt idx="8">
                  <c:v>1763</c:v>
                </c:pt>
                <c:pt idx="9">
                  <c:v>1350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6A-4492-996A-3B5747B21FC0}"/>
            </c:ext>
          </c:extLst>
        </c:ser>
        <c:ser>
          <c:idx val="1"/>
          <c:order val="1"/>
          <c:tx>
            <c:strRef>
              <c:f>'5・東部・富士'!$D$53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7521143190434689E-3"/>
                  <c:y val="-1.5152111667859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A-4492-996A-3B5747B21FC0}"/>
                </c:ext>
              </c:extLst>
            </c:dLbl>
            <c:dLbl>
              <c:idx val="1"/>
              <c:layout>
                <c:manualLayout>
                  <c:x val="6.9626198685948573E-3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6A-4492-996A-3B5747B21FC0}"/>
                </c:ext>
              </c:extLst>
            </c:dLbl>
            <c:dLbl>
              <c:idx val="2"/>
              <c:layout>
                <c:manualLayout>
                  <c:x val="8.7145969498910684E-3"/>
                  <c:y val="2.2726974469100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A-4492-996A-3B5747B21FC0}"/>
                </c:ext>
              </c:extLst>
            </c:dLbl>
            <c:dLbl>
              <c:idx val="3"/>
              <c:layout>
                <c:manualLayout>
                  <c:x val="3.4767810886383661E-3"/>
                  <c:y val="-2.982581722739203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B6A-4492-996A-3B5747B21FC0}"/>
                </c:ext>
              </c:extLst>
            </c:dLbl>
            <c:dLbl>
              <c:idx val="4"/>
              <c:layout>
                <c:manualLayout>
                  <c:x val="5.1650798552141768E-3"/>
                  <c:y val="3.78698401336196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A-4492-996A-3B5747B21FC0}"/>
                </c:ext>
              </c:extLst>
            </c:dLbl>
            <c:dLbl>
              <c:idx val="5"/>
              <c:layout>
                <c:manualLayout>
                  <c:x val="0"/>
                  <c:y val="1.8938797423049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B6A-4492-996A-3B5747B21FC0}"/>
                </c:ext>
              </c:extLst>
            </c:dLbl>
            <c:dLbl>
              <c:idx val="6"/>
              <c:layout>
                <c:manualLayout>
                  <c:x val="1.7429193899782135E-3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A-4492-996A-3B5747B21FC0}"/>
                </c:ext>
              </c:extLst>
            </c:dLbl>
            <c:dLbl>
              <c:idx val="7"/>
              <c:layout>
                <c:manualLayout>
                  <c:x val="-1.2781261209620071E-16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B6A-4492-996A-3B5747B21FC0}"/>
                </c:ext>
              </c:extLst>
            </c:dLbl>
            <c:dLbl>
              <c:idx val="8"/>
              <c:layout>
                <c:manualLayout>
                  <c:x val="3.4858387799564269E-3"/>
                  <c:y val="1.1363636363636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B6A-4492-996A-3B5747B21FC0}"/>
                </c:ext>
              </c:extLst>
            </c:dLbl>
            <c:dLbl>
              <c:idx val="9"/>
              <c:layout>
                <c:manualLayout>
                  <c:x val="3.4858387799564269E-3"/>
                  <c:y val="-3.7878787878787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B6A-4492-996A-3B5747B21F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'5・東部・富士'!$B$54:$B$63</c:f>
              <c:strCache>
                <c:ptCount val="10"/>
                <c:pt idx="0">
                  <c:v>紙・パルプ</c:v>
                </c:pt>
                <c:pt idx="1">
                  <c:v>飲料</c:v>
                </c:pt>
                <c:pt idx="2">
                  <c:v>鉄鋼</c:v>
                </c:pt>
                <c:pt idx="3">
                  <c:v>その他の食料工業品</c:v>
                </c:pt>
                <c:pt idx="4">
                  <c:v>雑品</c:v>
                </c:pt>
                <c:pt idx="5">
                  <c:v>化学肥料</c:v>
                </c:pt>
                <c:pt idx="6">
                  <c:v>合成樹脂</c:v>
                </c:pt>
                <c:pt idx="7">
                  <c:v>その他の製造工業品</c:v>
                </c:pt>
                <c:pt idx="8">
                  <c:v>その他の化学工業品</c:v>
                </c:pt>
                <c:pt idx="9">
                  <c:v>その他の日用品</c:v>
                </c:pt>
              </c:strCache>
            </c:strRef>
          </c:cat>
          <c:val>
            <c:numRef>
              <c:f>'5・東部・富士'!$D$54:$D$63</c:f>
              <c:numCache>
                <c:formatCode>#,##0_);[Red]\(#,##0\)</c:formatCode>
                <c:ptCount val="10"/>
                <c:pt idx="0">
                  <c:v>57973</c:v>
                </c:pt>
                <c:pt idx="1">
                  <c:v>15256</c:v>
                </c:pt>
                <c:pt idx="2">
                  <c:v>13859</c:v>
                </c:pt>
                <c:pt idx="3">
                  <c:v>5640</c:v>
                </c:pt>
                <c:pt idx="4">
                  <c:v>7120</c:v>
                </c:pt>
                <c:pt idx="5">
                  <c:v>1981</c:v>
                </c:pt>
                <c:pt idx="6">
                  <c:v>3734</c:v>
                </c:pt>
                <c:pt idx="7">
                  <c:v>3515</c:v>
                </c:pt>
                <c:pt idx="8">
                  <c:v>2765</c:v>
                </c:pt>
                <c:pt idx="9">
                  <c:v>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B6A-4492-996A-3B5747B21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64048"/>
        <c:axId val="234764440"/>
      </c:barChart>
      <c:catAx>
        <c:axId val="234764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単位：トン</a:t>
                </a:r>
              </a:p>
            </c:rich>
          </c:tx>
          <c:layout>
            <c:manualLayout>
              <c:xMode val="edge"/>
              <c:yMode val="edge"/>
              <c:x val="4.2631776978900471E-2"/>
              <c:y val="3.030303030303031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34764440"/>
        <c:crosses val="autoZero"/>
        <c:auto val="1"/>
        <c:lblAlgn val="ctr"/>
        <c:lblOffset val="100"/>
        <c:noMultiLvlLbl val="0"/>
      </c:catAx>
      <c:valAx>
        <c:axId val="234764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3476404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188210231539099"/>
          <c:y val="0.13301926747794923"/>
          <c:w val="9.9045506697590296E-2"/>
          <c:h val="0.13699176807444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sz="1100"/>
              <a:t>清水支部</a:t>
            </a:r>
            <a:r>
              <a:rPr lang="en-US" altLang="ja-JP" sz="1100"/>
              <a:t>          </a:t>
            </a:r>
            <a:r>
              <a:rPr lang="ja-JP" altLang="en-US" sz="1100"/>
              <a:t>令和</a:t>
            </a:r>
            <a:r>
              <a:rPr lang="ja-JP" altLang="en-US" sz="1100" baseline="0"/>
              <a:t>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</a:t>
            </a:r>
            <a:r>
              <a:rPr lang="ja-JP" sz="1100"/>
              <a:t>入庫高上位</a:t>
            </a:r>
            <a:r>
              <a:rPr lang="en-US" sz="1100"/>
              <a:t>10</a:t>
            </a:r>
            <a:r>
              <a:rPr lang="ja-JP" sz="1100"/>
              <a:t>品目　　　　　　　　　　　静岡県倉庫協会</a:t>
            </a:r>
          </a:p>
        </c:rich>
      </c:tx>
      <c:layout>
        <c:manualLayout>
          <c:xMode val="edge"/>
          <c:yMode val="edge"/>
          <c:x val="0.27919319260624337"/>
          <c:y val="3.488372093023255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63025632434274E-2"/>
          <c:y val="0.13334309955443682"/>
          <c:w val="0.93473697436756553"/>
          <c:h val="0.586184154306292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'6・清水・静岡'!$C$20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7730496453900709E-3"/>
                  <c:y val="3.87596899224807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A5-46E0-B69D-AA3E912FF8F8}"/>
                </c:ext>
              </c:extLst>
            </c:dLbl>
            <c:dLbl>
              <c:idx val="1"/>
              <c:layout>
                <c:manualLayout>
                  <c:x val="-1.0638297872340425E-2"/>
                  <c:y val="7.7516327900872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A5-46E0-B69D-AA3E912FF8F8}"/>
                </c:ext>
              </c:extLst>
            </c:dLbl>
            <c:dLbl>
              <c:idx val="2"/>
              <c:layout>
                <c:manualLayout>
                  <c:x val="-1.2411347517730497E-2"/>
                  <c:y val="7.7516327900872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A5-46E0-B69D-AA3E912FF8F8}"/>
                </c:ext>
              </c:extLst>
            </c:dLbl>
            <c:dLbl>
              <c:idx val="3"/>
              <c:layout>
                <c:manualLayout>
                  <c:x val="-1.2411347517730561E-2"/>
                  <c:y val="7.7516327900872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A5-46E0-B69D-AA3E912FF8F8}"/>
                </c:ext>
              </c:extLst>
            </c:dLbl>
            <c:dLbl>
              <c:idx val="4"/>
              <c:layout>
                <c:manualLayout>
                  <c:x val="-7.0921985815602835E-3"/>
                  <c:y val="7.75193798449612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A5-46E0-B69D-AA3E912FF8F8}"/>
                </c:ext>
              </c:extLst>
            </c:dLbl>
            <c:dLbl>
              <c:idx val="5"/>
              <c:layout>
                <c:manualLayout>
                  <c:x val="-1.2411347517730497E-2"/>
                  <c:y val="1.55038759689922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A5-46E0-B69D-AA3E912FF8F8}"/>
                </c:ext>
              </c:extLst>
            </c:dLbl>
            <c:dLbl>
              <c:idx val="6"/>
              <c:layout>
                <c:manualLayout>
                  <c:x val="-5.3191489361702126E-3"/>
                  <c:y val="-3.8759689922480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A5-46E0-B69D-AA3E912FF8F8}"/>
                </c:ext>
              </c:extLst>
            </c:dLbl>
            <c:dLbl>
              <c:idx val="7"/>
              <c:layout>
                <c:manualLayout>
                  <c:x val="-8.8652482269503553E-3"/>
                  <c:y val="7.75193798449612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A5-46E0-B69D-AA3E912FF8F8}"/>
                </c:ext>
              </c:extLst>
            </c:dLbl>
            <c:dLbl>
              <c:idx val="8"/>
              <c:layout>
                <c:manualLayout>
                  <c:x val="-1.0638297872340425E-2"/>
                  <c:y val="1.9379844961240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A5-46E0-B69D-AA3E912FF8F8}"/>
                </c:ext>
              </c:extLst>
            </c:dLbl>
            <c:dLbl>
              <c:idx val="9"/>
              <c:layout>
                <c:manualLayout>
                  <c:x val="-7.0921985815604136E-3"/>
                  <c:y val="3.87535860343031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A5-46E0-B69D-AA3E912FF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'6・清水・静岡'!$B$21:$B$30</c:f>
              <c:strCache>
                <c:ptCount val="10"/>
                <c:pt idx="0">
                  <c:v>雑穀</c:v>
                </c:pt>
                <c:pt idx="1">
                  <c:v>飲料</c:v>
                </c:pt>
                <c:pt idx="2">
                  <c:v>その他の機械</c:v>
                </c:pt>
                <c:pt idx="3">
                  <c:v>麦</c:v>
                </c:pt>
                <c:pt idx="4">
                  <c:v>缶詰・びん詰</c:v>
                </c:pt>
                <c:pt idx="5">
                  <c:v>雑品</c:v>
                </c:pt>
                <c:pt idx="6">
                  <c:v>その他の食料工業品</c:v>
                </c:pt>
                <c:pt idx="7">
                  <c:v>鉄鋼</c:v>
                </c:pt>
                <c:pt idx="8">
                  <c:v>その他の化学工業品</c:v>
                </c:pt>
                <c:pt idx="9">
                  <c:v>電気機械</c:v>
                </c:pt>
              </c:strCache>
            </c:strRef>
          </c:cat>
          <c:val>
            <c:numRef>
              <c:f>'6・清水・静岡'!$C$21:$C$30</c:f>
              <c:numCache>
                <c:formatCode>#,##0_);[Red]\(#,##0\)</c:formatCode>
                <c:ptCount val="10"/>
                <c:pt idx="0">
                  <c:v>22397</c:v>
                </c:pt>
                <c:pt idx="1">
                  <c:v>21079</c:v>
                </c:pt>
                <c:pt idx="2">
                  <c:v>15668</c:v>
                </c:pt>
                <c:pt idx="3">
                  <c:v>15260</c:v>
                </c:pt>
                <c:pt idx="4">
                  <c:v>14690</c:v>
                </c:pt>
                <c:pt idx="5">
                  <c:v>14443</c:v>
                </c:pt>
                <c:pt idx="6">
                  <c:v>13213</c:v>
                </c:pt>
                <c:pt idx="7">
                  <c:v>12454</c:v>
                </c:pt>
                <c:pt idx="8">
                  <c:v>7754</c:v>
                </c:pt>
                <c:pt idx="9">
                  <c:v>7192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A5-46E0-B69D-AA3E912FF8F8}"/>
            </c:ext>
          </c:extLst>
        </c:ser>
        <c:ser>
          <c:idx val="1"/>
          <c:order val="1"/>
          <c:tx>
            <c:strRef>
              <c:f>'6・清水・静岡'!$D$20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8.8652482269503379E-3"/>
                  <c:y val="7.7516327900872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A5-46E0-B69D-AA3E912FF8F8}"/>
                </c:ext>
              </c:extLst>
            </c:dLbl>
            <c:dLbl>
              <c:idx val="1"/>
              <c:layout>
                <c:manualLayout>
                  <c:x val="8.8652482269503553E-3"/>
                  <c:y val="7.75193798449612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A5-46E0-B69D-AA3E912FF8F8}"/>
                </c:ext>
              </c:extLst>
            </c:dLbl>
            <c:dLbl>
              <c:idx val="2"/>
              <c:layout>
                <c:manualLayout>
                  <c:x val="1.0638297872340425E-2"/>
                  <c:y val="7.75193798449612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A5-46E0-B69D-AA3E912FF8F8}"/>
                </c:ext>
              </c:extLst>
            </c:dLbl>
            <c:dLbl>
              <c:idx val="3"/>
              <c:layout>
                <c:manualLayout>
                  <c:x val="7.0921985815602835E-3"/>
                  <c:y val="3.87566379783922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A5-46E0-B69D-AA3E912FF8F8}"/>
                </c:ext>
              </c:extLst>
            </c:dLbl>
            <c:dLbl>
              <c:idx val="4"/>
              <c:layout>
                <c:manualLayout>
                  <c:x val="1.7730496453900058E-3"/>
                  <c:y val="-3.051944088384300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A5-46E0-B69D-AA3E912FF8F8}"/>
                </c:ext>
              </c:extLst>
            </c:dLbl>
            <c:dLbl>
              <c:idx val="5"/>
              <c:layout>
                <c:manualLayout>
                  <c:x val="1.0638297872340361E-2"/>
                  <c:y val="3.87596899224791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A5-46E0-B69D-AA3E912FF8F8}"/>
                </c:ext>
              </c:extLst>
            </c:dLbl>
            <c:dLbl>
              <c:idx val="6"/>
              <c:layout>
                <c:manualLayout>
                  <c:x val="5.3191489361700825E-3"/>
                  <c:y val="2.32555087590795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A5-46E0-B69D-AA3E912FF8F8}"/>
                </c:ext>
              </c:extLst>
            </c:dLbl>
            <c:dLbl>
              <c:idx val="7"/>
              <c:layout>
                <c:manualLayout>
                  <c:x val="-1.773049645390201E-3"/>
                  <c:y val="-1.776465266235347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A5-46E0-B69D-AA3E912FF8F8}"/>
                </c:ext>
              </c:extLst>
            </c:dLbl>
            <c:dLbl>
              <c:idx val="8"/>
              <c:layout>
                <c:manualLayout>
                  <c:x val="5.3191489361700825E-3"/>
                  <c:y val="-3.87596899224813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A5-46E0-B69D-AA3E912FF8F8}"/>
                </c:ext>
              </c:extLst>
            </c:dLbl>
            <c:dLbl>
              <c:idx val="9"/>
              <c:layout>
                <c:manualLayout>
                  <c:x val="8.8652482269502252E-3"/>
                  <c:y val="-6.1038881774791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A5-46E0-B69D-AA3E912FF8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'6・清水・静岡'!$B$21:$B$30</c:f>
              <c:strCache>
                <c:ptCount val="10"/>
                <c:pt idx="0">
                  <c:v>雑穀</c:v>
                </c:pt>
                <c:pt idx="1">
                  <c:v>飲料</c:v>
                </c:pt>
                <c:pt idx="2">
                  <c:v>その他の機械</c:v>
                </c:pt>
                <c:pt idx="3">
                  <c:v>麦</c:v>
                </c:pt>
                <c:pt idx="4">
                  <c:v>缶詰・びん詰</c:v>
                </c:pt>
                <c:pt idx="5">
                  <c:v>雑品</c:v>
                </c:pt>
                <c:pt idx="6">
                  <c:v>その他の食料工業品</c:v>
                </c:pt>
                <c:pt idx="7">
                  <c:v>鉄鋼</c:v>
                </c:pt>
                <c:pt idx="8">
                  <c:v>その他の化学工業品</c:v>
                </c:pt>
                <c:pt idx="9">
                  <c:v>電気機械</c:v>
                </c:pt>
              </c:strCache>
            </c:strRef>
          </c:cat>
          <c:val>
            <c:numRef>
              <c:f>'6・清水・静岡'!$D$21:$D$30</c:f>
              <c:numCache>
                <c:formatCode>#,##0_);[Red]\(#,##0\)</c:formatCode>
                <c:ptCount val="10"/>
                <c:pt idx="0">
                  <c:v>25287</c:v>
                </c:pt>
                <c:pt idx="1">
                  <c:v>16466</c:v>
                </c:pt>
                <c:pt idx="2">
                  <c:v>19473</c:v>
                </c:pt>
                <c:pt idx="3">
                  <c:v>12509</c:v>
                </c:pt>
                <c:pt idx="4">
                  <c:v>11671</c:v>
                </c:pt>
                <c:pt idx="5">
                  <c:v>15140</c:v>
                </c:pt>
                <c:pt idx="6">
                  <c:v>14473</c:v>
                </c:pt>
                <c:pt idx="7">
                  <c:v>11177</c:v>
                </c:pt>
                <c:pt idx="8">
                  <c:v>7247</c:v>
                </c:pt>
                <c:pt idx="9">
                  <c:v>8995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1A5-46E0-B69D-AA3E912FF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3"/>
        <c:axId val="234765224"/>
        <c:axId val="234765616"/>
      </c:barChart>
      <c:catAx>
        <c:axId val="234765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aseline="0"/>
                </a:pPr>
                <a:r>
                  <a:rPr lang="ja-JP" sz="800" baseline="0"/>
                  <a:t>単位：トン</a:t>
                </a:r>
              </a:p>
            </c:rich>
          </c:tx>
          <c:layout>
            <c:manualLayout>
              <c:xMode val="edge"/>
              <c:yMode val="edge"/>
              <c:x val="1.6224521136987319E-2"/>
              <c:y val="4.2635658914728813E-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5616"/>
        <c:crosses val="autoZero"/>
        <c:auto val="1"/>
        <c:lblAlgn val="ctr"/>
        <c:lblOffset val="100"/>
        <c:noMultiLvlLbl val="0"/>
      </c:catAx>
      <c:valAx>
        <c:axId val="234765616"/>
        <c:scaling>
          <c:orientation val="minMax"/>
          <c:max val="35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5224"/>
        <c:crosses val="autoZero"/>
        <c:crossBetween val="between"/>
        <c:majorUnit val="5000"/>
      </c:valAx>
      <c:spPr>
        <a:noFill/>
      </c:spPr>
    </c:plotArea>
    <c:legend>
      <c:legendPos val="r"/>
      <c:layout>
        <c:manualLayout>
          <c:xMode val="edge"/>
          <c:yMode val="edge"/>
          <c:x val="0.8774388507287656"/>
          <c:y val="0.13223676982238144"/>
          <c:w val="0.10128455352656029"/>
          <c:h val="0.14017762314594387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静岡支部       令和</a:t>
            </a:r>
            <a:r>
              <a:rPr lang="ja-JP" altLang="en-US" sz="1100" baseline="0"/>
              <a:t>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月入庫高上位</a:t>
            </a:r>
            <a:r>
              <a:rPr lang="en-US" altLang="ja-JP" sz="1100"/>
              <a:t>10</a:t>
            </a:r>
            <a:r>
              <a:rPr lang="ja-JP" altLang="en-US" sz="1100"/>
              <a:t>品目　　　　　　　　　　静岡県倉庫協会　　　　　</a:t>
            </a:r>
            <a:endParaRPr lang="ja-JP" sz="1100"/>
          </a:p>
        </c:rich>
      </c:tx>
      <c:layout>
        <c:manualLayout>
          <c:xMode val="edge"/>
          <c:yMode val="edge"/>
          <c:x val="0.31300885389326333"/>
          <c:y val="3.92156862745098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437060367454072E-2"/>
          <c:y val="0.12264712900192302"/>
          <c:w val="0.93456293963254256"/>
          <c:h val="0.61937793872022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'6・清水・静岡'!$C$53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7.1111111111111193E-3"/>
                  <c:y val="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5B-4658-BAD8-605A737109B8}"/>
                </c:ext>
              </c:extLst>
            </c:dLbl>
            <c:dLbl>
              <c:idx val="1"/>
              <c:layout>
                <c:manualLayout>
                  <c:x val="-1.2444444444444444E-2"/>
                  <c:y val="2.1390374331550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5B-4658-BAD8-605A737109B8}"/>
                </c:ext>
              </c:extLst>
            </c:dLbl>
            <c:dLbl>
              <c:idx val="2"/>
              <c:layout>
                <c:manualLayout>
                  <c:x val="-1.0666666666666699E-2"/>
                  <c:y val="7.13012477718353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5B-4658-BAD8-605A737109B8}"/>
                </c:ext>
              </c:extLst>
            </c:dLbl>
            <c:dLbl>
              <c:idx val="3"/>
              <c:layout>
                <c:manualLayout>
                  <c:x val="-5.3333333333333332E-3"/>
                  <c:y val="1.069518716577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B-4658-BAD8-605A737109B8}"/>
                </c:ext>
              </c:extLst>
            </c:dLbl>
            <c:dLbl>
              <c:idx val="4"/>
              <c:layout>
                <c:manualLayout>
                  <c:x val="-7.1111111111111115E-3"/>
                  <c:y val="-7.1301247771836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5B-4658-BAD8-605A737109B8}"/>
                </c:ext>
              </c:extLst>
            </c:dLbl>
            <c:dLbl>
              <c:idx val="5"/>
              <c:layout>
                <c:manualLayout>
                  <c:x val="-1.0666666666666602E-2"/>
                  <c:y val="7.13012477718353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B-4658-BAD8-605A737109B8}"/>
                </c:ext>
              </c:extLst>
            </c:dLbl>
            <c:dLbl>
              <c:idx val="6"/>
              <c:layout>
                <c:manualLayout>
                  <c:x val="-5.33333333333401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5B-4658-BAD8-605A737109B8}"/>
                </c:ext>
              </c:extLst>
            </c:dLbl>
            <c:dLbl>
              <c:idx val="7"/>
              <c:layout>
                <c:manualLayout>
                  <c:x val="-5.333333333333539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5B-4658-BAD8-605A737109B8}"/>
                </c:ext>
              </c:extLst>
            </c:dLbl>
            <c:dLbl>
              <c:idx val="8"/>
              <c:layout>
                <c:manualLayout>
                  <c:x val="-1.6E-2"/>
                  <c:y val="1.7825311942959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5B-4658-BAD8-605A737109B8}"/>
                </c:ext>
              </c:extLst>
            </c:dLbl>
            <c:dLbl>
              <c:idx val="9"/>
              <c:layout>
                <c:manualLayout>
                  <c:x val="-1.2444584426946632E-2"/>
                  <c:y val="1.426024955436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5B-4658-BAD8-605A73710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'6・清水・静岡'!$B$54:$B$63</c:f>
              <c:strCache>
                <c:ptCount val="10"/>
                <c:pt idx="0">
                  <c:v>電気機械</c:v>
                </c:pt>
                <c:pt idx="1">
                  <c:v>紙・パルプ</c:v>
                </c:pt>
                <c:pt idx="2">
                  <c:v>その他の製造工業品</c:v>
                </c:pt>
                <c:pt idx="3">
                  <c:v>その他の食料工業品</c:v>
                </c:pt>
                <c:pt idx="4">
                  <c:v>その他の化学工業品</c:v>
                </c:pt>
                <c:pt idx="5">
                  <c:v>飲料</c:v>
                </c:pt>
                <c:pt idx="6">
                  <c:v>その他の機械</c:v>
                </c:pt>
                <c:pt idx="7">
                  <c:v>動植物性飼・肥料</c:v>
                </c:pt>
                <c:pt idx="8">
                  <c:v>その他の日用品</c:v>
                </c:pt>
                <c:pt idx="9">
                  <c:v>合成樹脂</c:v>
                </c:pt>
              </c:strCache>
            </c:strRef>
          </c:cat>
          <c:val>
            <c:numRef>
              <c:f>'6・清水・静岡'!$C$54:$C$63</c:f>
              <c:numCache>
                <c:formatCode>#,##0_);[Red]\(#,##0\)</c:formatCode>
                <c:ptCount val="10"/>
                <c:pt idx="0">
                  <c:v>33177</c:v>
                </c:pt>
                <c:pt idx="1">
                  <c:v>12021</c:v>
                </c:pt>
                <c:pt idx="2">
                  <c:v>6504</c:v>
                </c:pt>
                <c:pt idx="3">
                  <c:v>3287</c:v>
                </c:pt>
                <c:pt idx="4">
                  <c:v>2433</c:v>
                </c:pt>
                <c:pt idx="5">
                  <c:v>1719</c:v>
                </c:pt>
                <c:pt idx="6">
                  <c:v>1668</c:v>
                </c:pt>
                <c:pt idx="7">
                  <c:v>1630</c:v>
                </c:pt>
                <c:pt idx="8">
                  <c:v>1476</c:v>
                </c:pt>
                <c:pt idx="9">
                  <c:v>1090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5B-4658-BAD8-605A737109B8}"/>
            </c:ext>
          </c:extLst>
        </c:ser>
        <c:ser>
          <c:idx val="1"/>
          <c:order val="1"/>
          <c:tx>
            <c:strRef>
              <c:f>'6・清水・静岡'!$D$53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1.0666526684164479E-2"/>
                  <c:y val="7.129563350035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5B-4658-BAD8-605A737109B8}"/>
                </c:ext>
              </c:extLst>
            </c:dLbl>
            <c:dLbl>
              <c:idx val="1"/>
              <c:layout>
                <c:manualLayout>
                  <c:x val="1.0666666666666633E-2"/>
                  <c:y val="1.4260249554367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5B-4658-BAD8-605A737109B8}"/>
                </c:ext>
              </c:extLst>
            </c:dLbl>
            <c:dLbl>
              <c:idx val="2"/>
              <c:layout>
                <c:manualLayout>
                  <c:x val="8.888888888888823E-3"/>
                  <c:y val="3.56506238859173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5B-4658-BAD8-605A737109B8}"/>
                </c:ext>
              </c:extLst>
            </c:dLbl>
            <c:dLbl>
              <c:idx val="3"/>
              <c:layout>
                <c:manualLayout>
                  <c:x val="1.7777777777777779E-3"/>
                  <c:y val="-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5B-4658-BAD8-605A737109B8}"/>
                </c:ext>
              </c:extLst>
            </c:dLbl>
            <c:dLbl>
              <c:idx val="4"/>
              <c:layout>
                <c:manualLayout>
                  <c:x val="1.777637795275590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5B-4658-BAD8-605A737109B8}"/>
                </c:ext>
              </c:extLst>
            </c:dLbl>
            <c:dLbl>
              <c:idx val="5"/>
              <c:layout>
                <c:manualLayout>
                  <c:x val="5.3333333333333332E-3"/>
                  <c:y val="1.06951871657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5B-4658-BAD8-605A737109B8}"/>
                </c:ext>
              </c:extLst>
            </c:dLbl>
            <c:dLbl>
              <c:idx val="6"/>
              <c:layout>
                <c:manualLayout>
                  <c:x val="1.7777777777776473E-3"/>
                  <c:y val="1.4260249554367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5B-4658-BAD8-605A737109B8}"/>
                </c:ext>
              </c:extLst>
            </c:dLbl>
            <c:dLbl>
              <c:idx val="7"/>
              <c:layout>
                <c:manualLayout>
                  <c:x val="3.5555555555555557E-3"/>
                  <c:y val="-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5B-4658-BAD8-605A737109B8}"/>
                </c:ext>
              </c:extLst>
            </c:dLbl>
            <c:dLbl>
              <c:idx val="8"/>
              <c:layout>
                <c:manualLayout>
                  <c:x val="-1.3036886433812472E-16"/>
                  <c:y val="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5B-4658-BAD8-605A737109B8}"/>
                </c:ext>
              </c:extLst>
            </c:dLbl>
            <c:dLbl>
              <c:idx val="9"/>
              <c:layout>
                <c:manualLayout>
                  <c:x val="3.55555555555555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5B-4658-BAD8-605A73710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'6・清水・静岡'!$B$54:$B$63</c:f>
              <c:strCache>
                <c:ptCount val="10"/>
                <c:pt idx="0">
                  <c:v>電気機械</c:v>
                </c:pt>
                <c:pt idx="1">
                  <c:v>紙・パルプ</c:v>
                </c:pt>
                <c:pt idx="2">
                  <c:v>その他の製造工業品</c:v>
                </c:pt>
                <c:pt idx="3">
                  <c:v>その他の食料工業品</c:v>
                </c:pt>
                <c:pt idx="4">
                  <c:v>その他の化学工業品</c:v>
                </c:pt>
                <c:pt idx="5">
                  <c:v>飲料</c:v>
                </c:pt>
                <c:pt idx="6">
                  <c:v>その他の機械</c:v>
                </c:pt>
                <c:pt idx="7">
                  <c:v>動植物性飼・肥料</c:v>
                </c:pt>
                <c:pt idx="8">
                  <c:v>その他の日用品</c:v>
                </c:pt>
                <c:pt idx="9">
                  <c:v>合成樹脂</c:v>
                </c:pt>
              </c:strCache>
            </c:strRef>
          </c:cat>
          <c:val>
            <c:numRef>
              <c:f>'6・清水・静岡'!$D$54:$D$63</c:f>
              <c:numCache>
                <c:formatCode>#,##0_);[Red]\(#,##0\)</c:formatCode>
                <c:ptCount val="10"/>
                <c:pt idx="0">
                  <c:v>31812</c:v>
                </c:pt>
                <c:pt idx="1">
                  <c:v>12655</c:v>
                </c:pt>
                <c:pt idx="2">
                  <c:v>6383</c:v>
                </c:pt>
                <c:pt idx="3">
                  <c:v>4802</c:v>
                </c:pt>
                <c:pt idx="4">
                  <c:v>1321</c:v>
                </c:pt>
                <c:pt idx="5">
                  <c:v>6090</c:v>
                </c:pt>
                <c:pt idx="6">
                  <c:v>1320</c:v>
                </c:pt>
                <c:pt idx="7">
                  <c:v>1692</c:v>
                </c:pt>
                <c:pt idx="8">
                  <c:v>635</c:v>
                </c:pt>
                <c:pt idx="9">
                  <c:v>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95B-4658-BAD8-605A73710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66400"/>
        <c:axId val="234766792"/>
      </c:barChart>
      <c:catAx>
        <c:axId val="23476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/>
                  <a:t>単位：トン</a:t>
                </a:r>
              </a:p>
            </c:rich>
          </c:tx>
          <c:layout>
            <c:manualLayout>
              <c:xMode val="edge"/>
              <c:yMode val="edge"/>
              <c:x val="2.3823342082242852E-2"/>
              <c:y val="5.1693404634581122E-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6792"/>
        <c:crosses val="autoZero"/>
        <c:auto val="1"/>
        <c:lblAlgn val="ctr"/>
        <c:lblOffset val="100"/>
        <c:noMultiLvlLbl val="0"/>
      </c:catAx>
      <c:valAx>
        <c:axId val="234766792"/>
        <c:scaling>
          <c:orientation val="minMax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6400"/>
        <c:crosses val="autoZero"/>
        <c:crossBetween val="between"/>
        <c:majorUnit val="5000"/>
        <c:minorUnit val="1000"/>
      </c:valAx>
      <c:spPr>
        <a:noFill/>
      </c:spPr>
    </c:plotArea>
    <c:legend>
      <c:legendPos val="r"/>
      <c:layout>
        <c:manualLayout>
          <c:xMode val="edge"/>
          <c:yMode val="edge"/>
          <c:x val="0.89844535433070871"/>
          <c:y val="0.12965093267084932"/>
          <c:w val="0.10155464566929152"/>
          <c:h val="0.12893342877594846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駿遠支部         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月入庫高上位</a:t>
            </a:r>
            <a:r>
              <a:rPr lang="en-US" altLang="ja-JP" sz="1100"/>
              <a:t>10</a:t>
            </a:r>
            <a:r>
              <a:rPr lang="ja-JP" altLang="en-US" sz="1100"/>
              <a:t>品目　　　　　　　　　　静岡県倉庫協会</a:t>
            </a:r>
          </a:p>
        </c:rich>
      </c:tx>
      <c:layout>
        <c:manualLayout>
          <c:xMode val="edge"/>
          <c:yMode val="edge"/>
          <c:x val="0.28638596491228069"/>
          <c:y val="2.614379084967320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576046415250721E-2"/>
          <c:y val="0.12848746847820494"/>
          <c:w val="0.93542395358474961"/>
          <c:h val="0.60125307865931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'7・駿遠・西部'!$C$21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EEECE1">
                  <a:lumMod val="50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-3.508793684254035E-3"/>
                  <c:y val="5.55125524563666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F-43D2-81FC-57F5CBBF9D70}"/>
                </c:ext>
              </c:extLst>
            </c:dLbl>
            <c:dLbl>
              <c:idx val="1"/>
              <c:layout>
                <c:manualLayout>
                  <c:x val="-1.2248606719435694E-2"/>
                  <c:y val="-2.84235656983555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F-43D2-81FC-57F5CBBF9D70}"/>
                </c:ext>
              </c:extLst>
            </c:dLbl>
            <c:dLbl>
              <c:idx val="2"/>
              <c:layout>
                <c:manualLayout>
                  <c:x val="-8.7581375162750653E-3"/>
                  <c:y val="8.202618740453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F-43D2-81FC-57F5CBBF9D70}"/>
                </c:ext>
              </c:extLst>
            </c:dLbl>
            <c:dLbl>
              <c:idx val="3"/>
              <c:layout>
                <c:manualLayout>
                  <c:x val="-7.0221340442680885E-3"/>
                  <c:y val="-9.1617361389149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F-43D2-81FC-57F5CBBF9D70}"/>
                </c:ext>
              </c:extLst>
            </c:dLbl>
            <c:dLbl>
              <c:idx val="4"/>
              <c:layout>
                <c:manualLayout>
                  <c:x val="-1.0530927728522124E-2"/>
                  <c:y val="6.09754289188427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F-43D2-81FC-57F5CBBF9D70}"/>
                </c:ext>
              </c:extLst>
            </c:dLbl>
            <c:dLbl>
              <c:idx val="5"/>
              <c:layout>
                <c:manualLayout>
                  <c:x val="-8.7673686458484678E-3"/>
                  <c:y val="2.7750344766226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F-43D2-81FC-57F5CBBF9D70}"/>
                </c:ext>
              </c:extLst>
            </c:dLbl>
            <c:dLbl>
              <c:idx val="6"/>
              <c:layout>
                <c:manualLayout>
                  <c:x val="-8.767368645848532E-3"/>
                  <c:y val="-5.95251864703352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F-43D2-81FC-57F5CBBF9D70}"/>
                </c:ext>
              </c:extLst>
            </c:dLbl>
            <c:dLbl>
              <c:idx val="7"/>
              <c:layout>
                <c:manualLayout>
                  <c:x val="-1.4039721412776287E-2"/>
                  <c:y val="2.32513308717752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EF-43D2-81FC-57F5CBBF9D70}"/>
                </c:ext>
              </c:extLst>
            </c:dLbl>
            <c:dLbl>
              <c:idx val="8"/>
              <c:layout>
                <c:manualLayout>
                  <c:x val="-1.4021259153629418E-2"/>
                  <c:y val="1.45300057831754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EF-43D2-81FC-57F5CBBF9D70}"/>
                </c:ext>
              </c:extLst>
            </c:dLbl>
            <c:dLbl>
              <c:idx val="9"/>
              <c:layout>
                <c:manualLayout>
                  <c:x val="-3.5087719298246903E-3"/>
                  <c:y val="-9.4223516178124794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EF-43D2-81FC-57F5CBBF9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'7・駿遠・西部'!$B$22:$B$31</c:f>
              <c:strCache>
                <c:ptCount val="10"/>
                <c:pt idx="0">
                  <c:v>飲料</c:v>
                </c:pt>
                <c:pt idx="1">
                  <c:v>その他の食料工業品</c:v>
                </c:pt>
                <c:pt idx="2">
                  <c:v>鉄鋼</c:v>
                </c:pt>
                <c:pt idx="3">
                  <c:v>合成樹脂</c:v>
                </c:pt>
                <c:pt idx="4">
                  <c:v>その他の農作物</c:v>
                </c:pt>
                <c:pt idx="5">
                  <c:v>その他の化学工業品</c:v>
                </c:pt>
                <c:pt idx="6">
                  <c:v>石油製品</c:v>
                </c:pt>
                <c:pt idx="7">
                  <c:v>非金属鉱物</c:v>
                </c:pt>
                <c:pt idx="8">
                  <c:v>電気機械</c:v>
                </c:pt>
                <c:pt idx="9">
                  <c:v>板ガラス・同製品</c:v>
                </c:pt>
              </c:strCache>
            </c:strRef>
          </c:cat>
          <c:val>
            <c:numRef>
              <c:f>'7・駿遠・西部'!$C$22:$C$31</c:f>
              <c:numCache>
                <c:formatCode>#,##0_);[Red]\(#,##0\)</c:formatCode>
                <c:ptCount val="10"/>
                <c:pt idx="0">
                  <c:v>55426</c:v>
                </c:pt>
                <c:pt idx="1">
                  <c:v>9585</c:v>
                </c:pt>
                <c:pt idx="2">
                  <c:v>8018</c:v>
                </c:pt>
                <c:pt idx="3">
                  <c:v>4964</c:v>
                </c:pt>
                <c:pt idx="4">
                  <c:v>3733</c:v>
                </c:pt>
                <c:pt idx="5">
                  <c:v>3121</c:v>
                </c:pt>
                <c:pt idx="6">
                  <c:v>2454</c:v>
                </c:pt>
                <c:pt idx="7">
                  <c:v>1420</c:v>
                </c:pt>
                <c:pt idx="8">
                  <c:v>928</c:v>
                </c:pt>
                <c:pt idx="9">
                  <c:v>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EF-43D2-81FC-57F5CBBF9D70}"/>
            </c:ext>
          </c:extLst>
        </c:ser>
        <c:ser>
          <c:idx val="1"/>
          <c:order val="1"/>
          <c:tx>
            <c:strRef>
              <c:f>'7・駿遠・西部'!$D$21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2585749615943677E-3"/>
                  <c:y val="-7.53295668549912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EF-43D2-81FC-57F5CBBF9D70}"/>
                </c:ext>
              </c:extLst>
            </c:dLbl>
            <c:dLbl>
              <c:idx val="1"/>
              <c:layout>
                <c:manualLayout>
                  <c:x val="8.7489063867016298E-3"/>
                  <c:y val="1.1299435028248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EF-43D2-81FC-57F5CBBF9D70}"/>
                </c:ext>
              </c:extLst>
            </c:dLbl>
            <c:dLbl>
              <c:idx val="2"/>
              <c:layout>
                <c:manualLayout>
                  <c:x val="5.2629838593010519E-3"/>
                  <c:y val="-4.17100404822278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EF-43D2-81FC-57F5CBBF9D70}"/>
                </c:ext>
              </c:extLst>
            </c:dLbl>
            <c:dLbl>
              <c:idx val="3"/>
              <c:layout>
                <c:manualLayout>
                  <c:x val="7.0221340442680243E-3"/>
                  <c:y val="-1.13311683497189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EF-43D2-81FC-57F5CBBF9D70}"/>
                </c:ext>
              </c:extLst>
            </c:dLbl>
            <c:dLbl>
              <c:idx val="4"/>
              <c:layout>
                <c:manualLayout>
                  <c:x val="5.2538905077810158E-3"/>
                  <c:y val="2.2661743553242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EF-43D2-81FC-57F5CBBF9D70}"/>
                </c:ext>
              </c:extLst>
            </c:dLbl>
            <c:dLbl>
              <c:idx val="5"/>
              <c:layout>
                <c:manualLayout>
                  <c:x val="3.4995625546807292E-3"/>
                  <c:y val="3.703308272906564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EF-43D2-81FC-57F5CBBF9D70}"/>
                </c:ext>
              </c:extLst>
            </c:dLbl>
            <c:dLbl>
              <c:idx val="6"/>
              <c:layout>
                <c:manualLayout>
                  <c:x val="6.9945784336011832E-3"/>
                  <c:y val="2.2142740631997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EF-43D2-81FC-57F5CBBF9D70}"/>
                </c:ext>
              </c:extLst>
            </c:dLbl>
            <c:dLbl>
              <c:idx val="7"/>
              <c:layout>
                <c:manualLayout>
                  <c:x val="1.8462259146740515E-5"/>
                  <c:y val="3.63984162996574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EF-43D2-81FC-57F5CBBF9D70}"/>
                </c:ext>
              </c:extLst>
            </c:dLbl>
            <c:dLbl>
              <c:idx val="8"/>
              <c:layout>
                <c:manualLayout>
                  <c:x val="1.7682435364869446E-3"/>
                  <c:y val="-9.4903391313373966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EF-43D2-81FC-57F5CBBF9D70}"/>
                </c:ext>
              </c:extLst>
            </c:dLbl>
            <c:dLbl>
              <c:idx val="9"/>
              <c:layout>
                <c:manualLayout>
                  <c:x val="1.0412211631440934E-2"/>
                  <c:y val="7.469654528478058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EF-43D2-81FC-57F5CBBF9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'7・駿遠・西部'!$B$22:$B$31</c:f>
              <c:strCache>
                <c:ptCount val="10"/>
                <c:pt idx="0">
                  <c:v>飲料</c:v>
                </c:pt>
                <c:pt idx="1">
                  <c:v>その他の食料工業品</c:v>
                </c:pt>
                <c:pt idx="2">
                  <c:v>鉄鋼</c:v>
                </c:pt>
                <c:pt idx="3">
                  <c:v>合成樹脂</c:v>
                </c:pt>
                <c:pt idx="4">
                  <c:v>その他の農作物</c:v>
                </c:pt>
                <c:pt idx="5">
                  <c:v>その他の化学工業品</c:v>
                </c:pt>
                <c:pt idx="6">
                  <c:v>石油製品</c:v>
                </c:pt>
                <c:pt idx="7">
                  <c:v>非金属鉱物</c:v>
                </c:pt>
                <c:pt idx="8">
                  <c:v>電気機械</c:v>
                </c:pt>
                <c:pt idx="9">
                  <c:v>板ガラス・同製品</c:v>
                </c:pt>
              </c:strCache>
            </c:strRef>
          </c:cat>
          <c:val>
            <c:numRef>
              <c:f>'7・駿遠・西部'!$D$22:$D$31</c:f>
              <c:numCache>
                <c:formatCode>#,##0_);[Red]\(#,##0\)</c:formatCode>
                <c:ptCount val="10"/>
                <c:pt idx="0">
                  <c:v>44409</c:v>
                </c:pt>
                <c:pt idx="1">
                  <c:v>9044</c:v>
                </c:pt>
                <c:pt idx="2">
                  <c:v>8586</c:v>
                </c:pt>
                <c:pt idx="3">
                  <c:v>4672</c:v>
                </c:pt>
                <c:pt idx="4">
                  <c:v>10477</c:v>
                </c:pt>
                <c:pt idx="5">
                  <c:v>3181</c:v>
                </c:pt>
                <c:pt idx="6">
                  <c:v>1600</c:v>
                </c:pt>
                <c:pt idx="7">
                  <c:v>984</c:v>
                </c:pt>
                <c:pt idx="8">
                  <c:v>996</c:v>
                </c:pt>
                <c:pt idx="9">
                  <c:v>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FEF-43D2-81FC-57F5CBBF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67576"/>
        <c:axId val="183308176"/>
      </c:barChart>
      <c:catAx>
        <c:axId val="234767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単位：トン</a:t>
                </a:r>
              </a:p>
            </c:rich>
          </c:tx>
          <c:layout>
            <c:manualLayout>
              <c:xMode val="edge"/>
              <c:yMode val="edge"/>
              <c:x val="2.0773034949578679E-2"/>
              <c:y val="5.1353874883286833E-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308176"/>
        <c:crosses val="autoZero"/>
        <c:auto val="1"/>
        <c:lblAlgn val="ctr"/>
        <c:lblOffset val="100"/>
        <c:noMultiLvlLbl val="0"/>
      </c:catAx>
      <c:valAx>
        <c:axId val="183308176"/>
        <c:scaling>
          <c:orientation val="minMax"/>
          <c:max val="60000"/>
          <c:min val="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7576"/>
        <c:crosses val="autoZero"/>
        <c:crossBetween val="between"/>
        <c:majorUnit val="10000"/>
        <c:minorUnit val="1000"/>
      </c:valAx>
      <c:spPr>
        <a:noFill/>
      </c:spPr>
    </c:plotArea>
    <c:legend>
      <c:legendPos val="r"/>
      <c:layout>
        <c:manualLayout>
          <c:xMode val="edge"/>
          <c:yMode val="edge"/>
          <c:x val="0.88399212598419996"/>
          <c:y val="0.1323699243476919"/>
          <c:w val="0.1002184003315375"/>
          <c:h val="0.13507311586051737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西部支部        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  入庫高上位</a:t>
            </a:r>
            <a:r>
              <a:rPr lang="en-US" altLang="ja-JP" sz="1100"/>
              <a:t>10</a:t>
            </a:r>
            <a:r>
              <a:rPr lang="ja-JP" altLang="en-US" sz="1100"/>
              <a:t>品目　　　　　　　　　　静岡県倉庫協会</a:t>
            </a:r>
          </a:p>
        </c:rich>
      </c:tx>
      <c:layout>
        <c:manualLayout>
          <c:xMode val="edge"/>
          <c:yMode val="edge"/>
          <c:x val="0.27687189700441989"/>
          <c:y val="1.792114695340501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059593201252576E-2"/>
          <c:y val="0.12293906810035835"/>
          <c:w val="0.92694040679881851"/>
          <c:h val="0.617699037620440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'7・駿遠・西部'!$C$54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0484929358820443E-2"/>
                  <c:y val="-2.8222278666779558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3D-4690-B2A9-F43EFE9F0619}"/>
                </c:ext>
              </c:extLst>
            </c:dLbl>
            <c:dLbl>
              <c:idx val="1"/>
              <c:layout>
                <c:manualLayout>
                  <c:x val="-1.0484929358820427E-2"/>
                  <c:y val="-1.792171139897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3D-4690-B2A9-F43EFE9F0619}"/>
                </c:ext>
              </c:extLst>
            </c:dLbl>
            <c:dLbl>
              <c:idx val="2"/>
              <c:layout>
                <c:manualLayout>
                  <c:x val="-8.7374411323503879E-3"/>
                  <c:y val="1.0752688172043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3D-4690-B2A9-F43EFE9F0619}"/>
                </c:ext>
              </c:extLst>
            </c:dLbl>
            <c:dLbl>
              <c:idx val="3"/>
              <c:layout>
                <c:manualLayout>
                  <c:x val="-5.24246467941027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3D-4690-B2A9-F43EFE9F0619}"/>
                </c:ext>
              </c:extLst>
            </c:dLbl>
            <c:dLbl>
              <c:idx val="4"/>
              <c:layout>
                <c:manualLayout>
                  <c:x val="-6.9900905033784952E-3"/>
                  <c:y val="1.4336917562724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3D-4690-B2A9-F43EFE9F0619}"/>
                </c:ext>
              </c:extLst>
            </c:dLbl>
            <c:dLbl>
              <c:idx val="5"/>
              <c:layout>
                <c:manualLayout>
                  <c:x val="-8.7374411323504191E-3"/>
                  <c:y val="3.58422939068100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3D-4690-B2A9-F43EFE9F0619}"/>
                </c:ext>
              </c:extLst>
            </c:dLbl>
            <c:dLbl>
              <c:idx val="6"/>
              <c:layout>
                <c:manualLayout>
                  <c:x val="-3.4949764529402703E-3"/>
                  <c:y val="-1.4337199785510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3D-4690-B2A9-F43EFE9F0619}"/>
                </c:ext>
              </c:extLst>
            </c:dLbl>
            <c:dLbl>
              <c:idx val="7"/>
              <c:layout>
                <c:manualLayout>
                  <c:x val="-8.7374411323503549E-3"/>
                  <c:y val="-7.16874100414867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3D-4690-B2A9-F43EFE9F0619}"/>
                </c:ext>
              </c:extLst>
            </c:dLbl>
            <c:dLbl>
              <c:idx val="8"/>
              <c:layout>
                <c:manualLayout>
                  <c:x val="-1.0484929358820554E-2"/>
                  <c:y val="-1.0752688172043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3D-4690-B2A9-F43EFE9F0619}"/>
                </c:ext>
              </c:extLst>
            </c:dLbl>
            <c:dLbl>
              <c:idx val="9"/>
              <c:layout>
                <c:manualLayout>
                  <c:x val="-3.4949764529401419E-3"/>
                  <c:y val="-1.4336917562724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3D-4690-B2A9-F43EFE9F0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'7・駿遠・西部'!$B$55:$B$64</c:f>
              <c:strCache>
                <c:ptCount val="10"/>
                <c:pt idx="0">
                  <c:v>その他の機械</c:v>
                </c:pt>
                <c:pt idx="1">
                  <c:v>その他の日用品</c:v>
                </c:pt>
                <c:pt idx="2">
                  <c:v>電気機械</c:v>
                </c:pt>
                <c:pt idx="3">
                  <c:v>雑品</c:v>
                </c:pt>
                <c:pt idx="4">
                  <c:v>紙・パルプ</c:v>
                </c:pt>
                <c:pt idx="5">
                  <c:v>合成樹脂</c:v>
                </c:pt>
                <c:pt idx="6">
                  <c:v>その他の製造工業品</c:v>
                </c:pt>
                <c:pt idx="7">
                  <c:v>その他の化学工業品</c:v>
                </c:pt>
                <c:pt idx="8">
                  <c:v>ゴム製品</c:v>
                </c:pt>
                <c:pt idx="9">
                  <c:v>飲料</c:v>
                </c:pt>
              </c:strCache>
            </c:strRef>
          </c:cat>
          <c:val>
            <c:numRef>
              <c:f>'7・駿遠・西部'!$C$55:$C$64</c:f>
              <c:numCache>
                <c:formatCode>#,##0_);[Red]\(#,##0\)</c:formatCode>
                <c:ptCount val="10"/>
                <c:pt idx="0">
                  <c:v>191949</c:v>
                </c:pt>
                <c:pt idx="1">
                  <c:v>86728</c:v>
                </c:pt>
                <c:pt idx="2">
                  <c:v>29558</c:v>
                </c:pt>
                <c:pt idx="3">
                  <c:v>21928</c:v>
                </c:pt>
                <c:pt idx="4">
                  <c:v>14859</c:v>
                </c:pt>
                <c:pt idx="5">
                  <c:v>12171</c:v>
                </c:pt>
                <c:pt idx="6">
                  <c:v>11282</c:v>
                </c:pt>
                <c:pt idx="7">
                  <c:v>9873</c:v>
                </c:pt>
                <c:pt idx="8">
                  <c:v>9271</c:v>
                </c:pt>
                <c:pt idx="9">
                  <c:v>7703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3D-4690-B2A9-F43EFE9F0619}"/>
            </c:ext>
          </c:extLst>
        </c:ser>
        <c:ser>
          <c:idx val="1"/>
          <c:order val="1"/>
          <c:tx>
            <c:strRef>
              <c:f>'7・駿遠・西部'!$D$54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3.4949764529401419E-3"/>
                  <c:y val="-3.58422939068100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3D-4690-B2A9-F43EFE9F0619}"/>
                </c:ext>
              </c:extLst>
            </c:dLbl>
            <c:dLbl>
              <c:idx val="1"/>
              <c:layout>
                <c:manualLayout>
                  <c:x val="8.7374411323503549E-3"/>
                  <c:y val="3.5842293906809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3D-4690-B2A9-F43EFE9F0619}"/>
                </c:ext>
              </c:extLst>
            </c:dLbl>
            <c:dLbl>
              <c:idx val="2"/>
              <c:layout>
                <c:manualLayout>
                  <c:x val="8.7374411323503549E-3"/>
                  <c:y val="2.1505094121299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3D-4690-B2A9-F43EFE9F0619}"/>
                </c:ext>
              </c:extLst>
            </c:dLbl>
            <c:dLbl>
              <c:idx val="3"/>
              <c:layout>
                <c:manualLayout>
                  <c:x val="8.7374411323503549E-3"/>
                  <c:y val="1.7920864730618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3D-4690-B2A9-F43EFE9F0619}"/>
                </c:ext>
              </c:extLst>
            </c:dLbl>
            <c:dLbl>
              <c:idx val="4"/>
              <c:layout>
                <c:manualLayout>
                  <c:x val="6.9899529058802205E-3"/>
                  <c:y val="-7.1690232269353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3D-4690-B2A9-F43EFE9F0619}"/>
                </c:ext>
              </c:extLst>
            </c:dLbl>
            <c:dLbl>
              <c:idx val="5"/>
              <c:layout>
                <c:manualLayout>
                  <c:x val="5.2423270819120654E-3"/>
                  <c:y val="2.150537634408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3D-4690-B2A9-F43EFE9F0619}"/>
                </c:ext>
              </c:extLst>
            </c:dLbl>
            <c:dLbl>
              <c:idx val="6"/>
              <c:layout>
                <c:manualLayout>
                  <c:x val="1.7474882264700709E-3"/>
                  <c:y val="1.4336353117150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3D-4690-B2A9-F43EFE9F0619}"/>
                </c:ext>
              </c:extLst>
            </c:dLbl>
            <c:dLbl>
              <c:idx val="7"/>
              <c:layout>
                <c:manualLayout>
                  <c:x val="5.2424646794100851E-3"/>
                  <c:y val="1.0752405949256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3D-4690-B2A9-F43EFE9F0619}"/>
                </c:ext>
              </c:extLst>
            </c:dLbl>
            <c:dLbl>
              <c:idx val="8"/>
              <c:layout>
                <c:manualLayout>
                  <c:x val="-1.7474882264701991E-3"/>
                  <c:y val="7.16845878136187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3D-4690-B2A9-F43EFE9F0619}"/>
                </c:ext>
              </c:extLst>
            </c:dLbl>
            <c:dLbl>
              <c:idx val="9"/>
              <c:layout>
                <c:manualLayout>
                  <c:x val="5.2424646794102135E-3"/>
                  <c:y val="7.1684587813620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3D-4690-B2A9-F43EFE9F06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'7・駿遠・西部'!$B$55:$B$64</c:f>
              <c:strCache>
                <c:ptCount val="10"/>
                <c:pt idx="0">
                  <c:v>その他の機械</c:v>
                </c:pt>
                <c:pt idx="1">
                  <c:v>その他の日用品</c:v>
                </c:pt>
                <c:pt idx="2">
                  <c:v>電気機械</c:v>
                </c:pt>
                <c:pt idx="3">
                  <c:v>雑品</c:v>
                </c:pt>
                <c:pt idx="4">
                  <c:v>紙・パルプ</c:v>
                </c:pt>
                <c:pt idx="5">
                  <c:v>合成樹脂</c:v>
                </c:pt>
                <c:pt idx="6">
                  <c:v>その他の製造工業品</c:v>
                </c:pt>
                <c:pt idx="7">
                  <c:v>その他の化学工業品</c:v>
                </c:pt>
                <c:pt idx="8">
                  <c:v>ゴム製品</c:v>
                </c:pt>
                <c:pt idx="9">
                  <c:v>飲料</c:v>
                </c:pt>
              </c:strCache>
            </c:strRef>
          </c:cat>
          <c:val>
            <c:numRef>
              <c:f>'7・駿遠・西部'!$D$55:$D$64</c:f>
              <c:numCache>
                <c:formatCode>#,##0_);[Red]\(#,##0\)</c:formatCode>
                <c:ptCount val="10"/>
                <c:pt idx="0">
                  <c:v>343811</c:v>
                </c:pt>
                <c:pt idx="1">
                  <c:v>85785</c:v>
                </c:pt>
                <c:pt idx="2">
                  <c:v>24666</c:v>
                </c:pt>
                <c:pt idx="3">
                  <c:v>25896</c:v>
                </c:pt>
                <c:pt idx="4">
                  <c:v>16135</c:v>
                </c:pt>
                <c:pt idx="5">
                  <c:v>12419</c:v>
                </c:pt>
                <c:pt idx="6">
                  <c:v>13026</c:v>
                </c:pt>
                <c:pt idx="7">
                  <c:v>9958</c:v>
                </c:pt>
                <c:pt idx="8">
                  <c:v>10135</c:v>
                </c:pt>
                <c:pt idx="9">
                  <c:v>10211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73D-4690-B2A9-F43EFE9F0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308960"/>
        <c:axId val="183309352"/>
      </c:barChart>
      <c:catAx>
        <c:axId val="183308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/>
                </a:pPr>
                <a:r>
                  <a:rPr lang="ja-JP" altLang="en-US" sz="900"/>
                  <a:t>単位：トン</a:t>
                </a:r>
              </a:p>
            </c:rich>
          </c:tx>
          <c:layout>
            <c:manualLayout>
              <c:xMode val="edge"/>
              <c:yMode val="edge"/>
              <c:x val="3.3684005143944873E-2"/>
              <c:y val="4.3010752688172046E-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309352"/>
        <c:crosses val="autoZero"/>
        <c:auto val="1"/>
        <c:lblAlgn val="ctr"/>
        <c:lblOffset val="100"/>
        <c:noMultiLvlLbl val="0"/>
      </c:catAx>
      <c:valAx>
        <c:axId val="183309352"/>
        <c:scaling>
          <c:orientation val="minMax"/>
          <c:max val="450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30896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88619572363490062"/>
          <c:y val="0.12407557926228259"/>
          <c:w val="9.9824370553384667E-2"/>
          <c:h val="0.12962661925322272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092929561525837E-2"/>
          <c:y val="1.4090965901989525E-2"/>
          <c:w val="0.91490707043854058"/>
          <c:h val="0.777072184158798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'8・保管高'!$C$52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 cap="flat" cmpd="sng" algn="ctr">
              <a:noFill/>
              <a:prstDash val="solid"/>
            </a:ln>
            <a:effectLst/>
          </c:spPr>
          <c:invertIfNegative val="0"/>
          <c:dLbls>
            <c:dLbl>
              <c:idx val="0"/>
              <c:layout>
                <c:manualLayout>
                  <c:x val="-3.5699759415581569E-3"/>
                  <c:y val="5.7717785276840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5F-4466-B507-F5762A6CC426}"/>
                </c:ext>
              </c:extLst>
            </c:dLbl>
            <c:dLbl>
              <c:idx val="1"/>
              <c:layout>
                <c:manualLayout>
                  <c:x val="-8.924588492143691E-3"/>
                  <c:y val="5.77177852768403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5F-4466-B507-F5762A6CC426}"/>
                </c:ext>
              </c:extLst>
            </c:dLbl>
            <c:dLbl>
              <c:idx val="2"/>
              <c:layout>
                <c:manualLayout>
                  <c:x val="-1.0709506190572397E-2"/>
                  <c:y val="1.1544011544011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5F-4466-B507-F5762A6CC426}"/>
                </c:ext>
              </c:extLst>
            </c:dLbl>
            <c:dLbl>
              <c:idx val="3"/>
              <c:layout>
                <c:manualLayout>
                  <c:x val="-8.924588492143691E-3"/>
                  <c:y val="8.658008658008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5F-4466-B507-F5762A6CC426}"/>
                </c:ext>
              </c:extLst>
            </c:dLbl>
            <c:dLbl>
              <c:idx val="4"/>
              <c:layout>
                <c:manualLayout>
                  <c:x val="-8.924588492143691E-3"/>
                  <c:y val="1.443001443001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5F-4466-B507-F5762A6CC426}"/>
                </c:ext>
              </c:extLst>
            </c:dLbl>
            <c:dLbl>
              <c:idx val="5"/>
              <c:layout>
                <c:manualLayout>
                  <c:x val="-5.3547530952862809E-3"/>
                  <c:y val="1.1543784299689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5F-4466-B507-F5762A6CC426}"/>
                </c:ext>
              </c:extLst>
            </c:dLbl>
            <c:dLbl>
              <c:idx val="6"/>
              <c:layout>
                <c:manualLayout>
                  <c:x val="-1.070950619057243E-2"/>
                  <c:y val="2.0202020202020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5F-4466-B507-F5762A6CC426}"/>
                </c:ext>
              </c:extLst>
            </c:dLbl>
            <c:dLbl>
              <c:idx val="7"/>
              <c:layout>
                <c:manualLayout>
                  <c:x val="-1.0709506190572562E-2"/>
                  <c:y val="1.443001443001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5F-4466-B507-F5762A6CC426}"/>
                </c:ext>
              </c:extLst>
            </c:dLbl>
            <c:dLbl>
              <c:idx val="8"/>
              <c:layout>
                <c:manualLayout>
                  <c:x val="-1.070950619057243E-2"/>
                  <c:y val="-1.1544011544011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5F-4466-B507-F5762A6CC426}"/>
                </c:ext>
              </c:extLst>
            </c:dLbl>
            <c:dLbl>
              <c:idx val="9"/>
              <c:layout>
                <c:manualLayout>
                  <c:x val="-1.0709646735273224E-2"/>
                  <c:y val="1.1544011544011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5F-4466-B507-F5762A6CC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'8・保管高'!$M$3:$M$12</c:f>
              <c:strCache>
                <c:ptCount val="10"/>
                <c:pt idx="0">
                  <c:v>その他の機械</c:v>
                </c:pt>
                <c:pt idx="1">
                  <c:v>紙・パルプ</c:v>
                </c:pt>
                <c:pt idx="2">
                  <c:v>その他の日用品</c:v>
                </c:pt>
                <c:pt idx="3">
                  <c:v>飲料</c:v>
                </c:pt>
                <c:pt idx="4">
                  <c:v>電気機械</c:v>
                </c:pt>
                <c:pt idx="5">
                  <c:v>雑品</c:v>
                </c:pt>
                <c:pt idx="6">
                  <c:v>缶詰・びん詰</c:v>
                </c:pt>
                <c:pt idx="7">
                  <c:v>その他の食料工業品</c:v>
                </c:pt>
                <c:pt idx="8">
                  <c:v>鉄鋼</c:v>
                </c:pt>
                <c:pt idx="9">
                  <c:v>その他の化学工業品</c:v>
                </c:pt>
              </c:strCache>
            </c:strRef>
          </c:cat>
          <c:val>
            <c:numRef>
              <c:f>'8・保管高'!$N$3:$N$12</c:f>
              <c:numCache>
                <c:formatCode>#,##0_ ;[Red]\-#,##0\ </c:formatCode>
                <c:ptCount val="10"/>
                <c:pt idx="0">
                  <c:v>241201</c:v>
                </c:pt>
                <c:pt idx="1">
                  <c:v>126334</c:v>
                </c:pt>
                <c:pt idx="2">
                  <c:v>109131</c:v>
                </c:pt>
                <c:pt idx="3">
                  <c:v>102781</c:v>
                </c:pt>
                <c:pt idx="4">
                  <c:v>91453</c:v>
                </c:pt>
                <c:pt idx="5">
                  <c:v>87045</c:v>
                </c:pt>
                <c:pt idx="6">
                  <c:v>70708</c:v>
                </c:pt>
                <c:pt idx="7">
                  <c:v>57157</c:v>
                </c:pt>
                <c:pt idx="8">
                  <c:v>49397</c:v>
                </c:pt>
                <c:pt idx="9">
                  <c:v>44925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5F-4466-B507-F5762A6CC426}"/>
            </c:ext>
          </c:extLst>
        </c:ser>
        <c:ser>
          <c:idx val="1"/>
          <c:order val="1"/>
          <c:tx>
            <c:strRef>
              <c:f>'8・保管高'!$Q$1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>
              <a:innerShdw blurRad="114300">
                <a:schemeClr val="bg2">
                  <a:lumMod val="50000"/>
                </a:schemeClr>
              </a:innerShdw>
            </a:effectLst>
          </c:spPr>
          <c:invertIfNegative val="0"/>
          <c:dLbls>
            <c:dLbl>
              <c:idx val="0"/>
              <c:layout>
                <c:manualLayout>
                  <c:x val="3.569835396857493E-3"/>
                  <c:y val="1.1543557055368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5F-4466-B507-F5762A6CC426}"/>
                </c:ext>
              </c:extLst>
            </c:dLbl>
            <c:dLbl>
              <c:idx val="1"/>
              <c:layout>
                <c:manualLayout>
                  <c:x val="1.0709365645871766E-2"/>
                  <c:y val="-1.443001443001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5F-4466-B507-F5762A6CC426}"/>
                </c:ext>
              </c:extLst>
            </c:dLbl>
            <c:dLbl>
              <c:idx val="2"/>
              <c:layout>
                <c:manualLayout>
                  <c:x val="7.139670793714953E-3"/>
                  <c:y val="5.7720057720057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5F-4466-B507-F5762A6CC426}"/>
                </c:ext>
              </c:extLst>
            </c:dLbl>
            <c:dLbl>
              <c:idx val="3"/>
              <c:layout>
                <c:manualLayout>
                  <c:x val="7.139670793714888E-3"/>
                  <c:y val="-1.1544466032655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5F-4466-B507-F5762A6CC426}"/>
                </c:ext>
              </c:extLst>
            </c:dLbl>
            <c:dLbl>
              <c:idx val="4"/>
              <c:layout>
                <c:manualLayout>
                  <c:x val="5.354753095286215E-3"/>
                  <c:y val="8.658008658008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5F-4466-B507-F5762A6CC426}"/>
                </c:ext>
              </c:extLst>
            </c:dLbl>
            <c:dLbl>
              <c:idx val="5"/>
              <c:layout>
                <c:manualLayout>
                  <c:x val="5.354753095286215E-3"/>
                  <c:y val="1.443001443001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5F-4466-B507-F5762A6CC426}"/>
                </c:ext>
              </c:extLst>
            </c:dLbl>
            <c:dLbl>
              <c:idx val="6"/>
              <c:layout>
                <c:manualLayout>
                  <c:x val="8.9245884921436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5F-4466-B507-F5762A6CC426}"/>
                </c:ext>
              </c:extLst>
            </c:dLbl>
            <c:dLbl>
              <c:idx val="7"/>
              <c:layout>
                <c:manualLayout>
                  <c:x val="1.784917698428738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5F-4466-B507-F5762A6CC426}"/>
                </c:ext>
              </c:extLst>
            </c:dLbl>
            <c:dLbl>
              <c:idx val="8"/>
              <c:layout>
                <c:manualLayout>
                  <c:x val="8.9245884921435609E-3"/>
                  <c:y val="8.658008658008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5F-4466-B507-F5762A6CC426}"/>
                </c:ext>
              </c:extLst>
            </c:dLbl>
            <c:dLbl>
              <c:idx val="9"/>
              <c:layout>
                <c:manualLayout>
                  <c:x val="6.3089110680919396E-3"/>
                  <c:y val="-8.65800865800876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5F-4466-B507-F5762A6CC4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'8・保管高'!$M$3:$M$12</c:f>
              <c:strCache>
                <c:ptCount val="10"/>
                <c:pt idx="0">
                  <c:v>その他の機械</c:v>
                </c:pt>
                <c:pt idx="1">
                  <c:v>紙・パルプ</c:v>
                </c:pt>
                <c:pt idx="2">
                  <c:v>その他の日用品</c:v>
                </c:pt>
                <c:pt idx="3">
                  <c:v>飲料</c:v>
                </c:pt>
                <c:pt idx="4">
                  <c:v>電気機械</c:v>
                </c:pt>
                <c:pt idx="5">
                  <c:v>雑品</c:v>
                </c:pt>
                <c:pt idx="6">
                  <c:v>缶詰・びん詰</c:v>
                </c:pt>
                <c:pt idx="7">
                  <c:v>その他の食料工業品</c:v>
                </c:pt>
                <c:pt idx="8">
                  <c:v>鉄鋼</c:v>
                </c:pt>
                <c:pt idx="9">
                  <c:v>その他の化学工業品</c:v>
                </c:pt>
              </c:strCache>
            </c:strRef>
          </c:cat>
          <c:val>
            <c:numRef>
              <c:f>'8・保管高'!$Q$3:$Q$12</c:f>
              <c:numCache>
                <c:formatCode>#,##0_ ;[Red]\-#,##0\ </c:formatCode>
                <c:ptCount val="10"/>
                <c:pt idx="0">
                  <c:v>448835</c:v>
                </c:pt>
                <c:pt idx="1">
                  <c:v>137772</c:v>
                </c:pt>
                <c:pt idx="2">
                  <c:v>120666</c:v>
                </c:pt>
                <c:pt idx="3">
                  <c:v>98638</c:v>
                </c:pt>
                <c:pt idx="4">
                  <c:v>60097</c:v>
                </c:pt>
                <c:pt idx="5">
                  <c:v>76818</c:v>
                </c:pt>
                <c:pt idx="6">
                  <c:v>73696</c:v>
                </c:pt>
                <c:pt idx="7">
                  <c:v>55933</c:v>
                </c:pt>
                <c:pt idx="8">
                  <c:v>51048</c:v>
                </c:pt>
                <c:pt idx="9">
                  <c:v>40576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E5F-4466-B507-F5762A6CC42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22"/>
        <c:axId val="183606736"/>
        <c:axId val="183607520"/>
      </c:barChart>
      <c:catAx>
        <c:axId val="18360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607520"/>
        <c:crosses val="autoZero"/>
        <c:auto val="1"/>
        <c:lblAlgn val="ctr"/>
        <c:lblOffset val="100"/>
        <c:noMultiLvlLbl val="0"/>
      </c:catAx>
      <c:valAx>
        <c:axId val="183607520"/>
        <c:scaling>
          <c:orientation val="minMax"/>
          <c:min val="0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606736"/>
        <c:crosses val="autoZero"/>
        <c:crossBetween val="between"/>
        <c:majorUnit val="50000"/>
      </c:valAx>
    </c:plotArea>
    <c:legend>
      <c:legendPos val="tr"/>
      <c:layout>
        <c:manualLayout>
          <c:xMode val="edge"/>
          <c:yMode val="edge"/>
          <c:x val="0.84984471216031943"/>
          <c:y val="4.9062049062049112E-2"/>
          <c:w val="0.10691389978656882"/>
          <c:h val="0.11063389803547283"/>
        </c:manualLayout>
      </c:layout>
      <c:overlay val="1"/>
      <c:spPr>
        <a:noFill/>
      </c:spPr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 sz="900" b="0" baseline="0">
                <a:ea typeface="ＤＨＰ平成明朝体W3" panose="02010601000101010101" pitchFamily="2" charset="-128"/>
              </a:defRPr>
            </a:pPr>
            <a:r>
              <a:rPr lang="ja-JP" altLang="en-US" sz="1000" b="0" baseline="0">
                <a:ea typeface="ＤＨＰ平成明朝体W3" panose="02010601000101010101" pitchFamily="2" charset="-128"/>
              </a:rPr>
              <a:t>令和</a:t>
            </a:r>
            <a:r>
              <a:rPr lang="en-US" altLang="ja-JP" sz="1000" b="0" baseline="0">
                <a:ea typeface="ＤＨＰ平成明朝体W3" panose="02010601000101010101" pitchFamily="2" charset="-128"/>
              </a:rPr>
              <a:t>8</a:t>
            </a:r>
            <a:r>
              <a:rPr lang="ja-JP" altLang="en-US" sz="1000" b="0" baseline="0">
                <a:ea typeface="ＤＨＰ平成明朝体W3" panose="02010601000101010101" pitchFamily="2" charset="-128"/>
              </a:rPr>
              <a:t>年</a:t>
            </a:r>
            <a:r>
              <a:rPr lang="en-US" altLang="ja-JP" sz="1000" b="0" baseline="0">
                <a:ea typeface="ＤＨＰ平成明朝体W3" panose="02010601000101010101" pitchFamily="2" charset="-128"/>
              </a:rPr>
              <a:t>5</a:t>
            </a:r>
            <a:r>
              <a:rPr lang="ja-JP" sz="1000" b="0" baseline="0">
                <a:ea typeface="ＤＨＰ平成明朝体W3" panose="02010601000101010101" pitchFamily="2" charset="-128"/>
              </a:rPr>
              <a:t>月</a:t>
            </a:r>
            <a:r>
              <a:rPr lang="ja-JP" altLang="en-US" sz="1000" b="0" baseline="0">
                <a:ea typeface="ＤＨＰ平成明朝体W3" panose="02010601000101010101" pitchFamily="2" charset="-128"/>
              </a:rPr>
              <a:t>保管残</a:t>
            </a:r>
            <a:r>
              <a:rPr lang="ja-JP" sz="1000" b="0" baseline="0">
                <a:ea typeface="ＤＨＰ平成明朝体W3" panose="02010601000101010101" pitchFamily="2" charset="-128"/>
              </a:rPr>
              <a:t>高</a:t>
            </a:r>
          </a:p>
        </c:rich>
      </c:tx>
      <c:layout>
        <c:manualLayout>
          <c:xMode val="edge"/>
          <c:yMode val="edge"/>
          <c:x val="0.28039811262908376"/>
          <c:y val="6.422018348623853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3390612498224045E-2"/>
          <c:y val="0.2017144645910087"/>
          <c:w val="0.89654914312181566"/>
          <c:h val="0.85645933014360065"/>
        </c:manualLayout>
      </c:layout>
      <c:pieChart>
        <c:varyColors val="1"/>
        <c:ser>
          <c:idx val="0"/>
          <c:order val="0"/>
          <c:spPr>
            <a:gradFill>
              <a:gsLst>
                <a:gs pos="0">
                  <a:srgbClr val="FFEFD1"/>
                </a:gs>
                <a:gs pos="64999">
                  <a:srgbClr val="F0EBD5"/>
                </a:gs>
                <a:gs pos="100000">
                  <a:srgbClr val="D1C39F"/>
                </a:gs>
              </a:gsLst>
              <a:path path="circle">
                <a:fillToRect l="100000" t="100000"/>
              </a:path>
            </a:gradFill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gradFill>
                <a:gsLst>
                  <a:gs pos="0">
                    <a:srgbClr val="4F81BD">
                      <a:tint val="66000"/>
                      <a:satMod val="160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EA-4100-9CCF-91BEE714EFFA}"/>
              </c:ext>
            </c:extLst>
          </c:dPt>
          <c:dPt>
            <c:idx val="1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EA-4100-9CCF-91BEE714EFFA}"/>
              </c:ext>
            </c:extLst>
          </c:dPt>
          <c:dPt>
            <c:idx val="2"/>
            <c:bubble3D val="0"/>
            <c:spPr>
              <a:solidFill>
                <a:srgbClr val="FFCCFF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EA-4100-9CCF-91BEE714EFFA}"/>
              </c:ext>
            </c:extLst>
          </c:dPt>
          <c:dPt>
            <c:idx val="3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EA-4100-9CCF-91BEE714EFFA}"/>
              </c:ext>
            </c:extLst>
          </c:dPt>
          <c:dPt>
            <c:idx val="4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EA-4100-9CCF-91BEE714EFFA}"/>
              </c:ext>
            </c:extLst>
          </c:dPt>
          <c:dPt>
            <c:idx val="5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EA-4100-9CCF-91BEE714EFFA}"/>
              </c:ext>
            </c:extLst>
          </c:dPt>
          <c:dPt>
            <c:idx val="6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EA-4100-9CCF-91BEE714EFF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EA-4100-9CCF-91BEE714EFFA}"/>
              </c:ext>
            </c:extLst>
          </c:dPt>
          <c:dPt>
            <c:idx val="8"/>
            <c:bubble3D val="0"/>
            <c:spPr>
              <a:solidFill>
                <a:srgbClr val="FFCC00">
                  <a:alpha val="62000"/>
                </a:srgb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EA-4100-9CCF-91BEE714EFFA}"/>
              </c:ext>
            </c:extLst>
          </c:dPt>
          <c:dPt>
            <c:idx val="9"/>
            <c:bubble3D val="0"/>
            <c:spPr>
              <a:solidFill>
                <a:srgbClr val="E2BCE6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EA-4100-9CCF-91BEE714EFFA}"/>
              </c:ext>
            </c:extLst>
          </c:dPt>
          <c:dLbls>
            <c:dLbl>
              <c:idx val="0"/>
              <c:layout>
                <c:manualLayout>
                  <c:x val="-0.20221399675467916"/>
                  <c:y val="0.1700957162464783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174723886009975"/>
                      <c:h val="0.10264538033663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1EA-4100-9CCF-91BEE714EFFA}"/>
                </c:ext>
              </c:extLst>
            </c:dLbl>
            <c:dLbl>
              <c:idx val="1"/>
              <c:layout>
                <c:manualLayout>
                  <c:x val="-5.9907126993741164E-2"/>
                  <c:y val="2.600965590310385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1931863217957"/>
                      <c:h val="0.10264538033663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1EA-4100-9CCF-91BEE714EFFA}"/>
                </c:ext>
              </c:extLst>
            </c:dLbl>
            <c:dLbl>
              <c:idx val="2"/>
              <c:layout>
                <c:manualLayout>
                  <c:x val="-5.0463692038495191E-2"/>
                  <c:y val="-7.110031544222110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911665956285378"/>
                      <c:h val="0.12405210816537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1EA-4100-9CCF-91BEE714EFFA}"/>
                </c:ext>
              </c:extLst>
            </c:dLbl>
            <c:dLbl>
              <c:idx val="3"/>
              <c:layout>
                <c:manualLayout>
                  <c:x val="-0.17513112143033402"/>
                  <c:y val="-9.73098316838834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973394351347101"/>
                      <c:h val="0.148516939969659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1EA-4100-9CCF-91BEE714EFFA}"/>
                </c:ext>
              </c:extLst>
            </c:dLbl>
            <c:dLbl>
              <c:idx val="4"/>
              <c:layout>
                <c:manualLayout>
                  <c:x val="-3.0194794026815023E-2"/>
                  <c:y val="-6.10823761708684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55255699875119"/>
                      <c:h val="0.15463314792073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1EA-4100-9CCF-91BEE714EFFA}"/>
                </c:ext>
              </c:extLst>
            </c:dLbl>
            <c:dLbl>
              <c:idx val="5"/>
              <c:layout>
                <c:manualLayout>
                  <c:x val="0.11944186463871499"/>
                  <c:y val="-5.204892966360856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694192072144829"/>
                      <c:h val="0.120994004189843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1EA-4100-9CCF-91BEE714EFFA}"/>
                </c:ext>
              </c:extLst>
            </c:dLbl>
            <c:dLbl>
              <c:idx val="6"/>
              <c:layout>
                <c:manualLayout>
                  <c:x val="0.13376883445124912"/>
                  <c:y val="-0.114281586361337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31134142420232"/>
                      <c:h val="9.04129644344915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1EA-4100-9CCF-91BEE714EFFA}"/>
                </c:ext>
              </c:extLst>
            </c:dLbl>
            <c:dLbl>
              <c:idx val="7"/>
              <c:layout>
                <c:manualLayout>
                  <c:x val="6.2678062678062682E-2"/>
                  <c:y val="-6.1642225914421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34457979077402"/>
                      <c:h val="0.114877796238772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A1EA-4100-9CCF-91BEE714EFFA}"/>
                </c:ext>
              </c:extLst>
            </c:dLbl>
            <c:dLbl>
              <c:idx val="8"/>
              <c:layout>
                <c:manualLayout>
                  <c:x val="3.9886039886039885E-2"/>
                  <c:y val="-4.807339449541284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028026411228509"/>
                      <c:h val="9.34710684100267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1EA-4100-9CCF-91BEE714EFFA}"/>
                </c:ext>
              </c:extLst>
            </c:dLbl>
            <c:dLbl>
              <c:idx val="9"/>
              <c:layout>
                <c:manualLayout>
                  <c:x val="0"/>
                  <c:y val="-1.96301379758722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485983055536859"/>
                      <c:h val="9.04129644344915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A1EA-4100-9CCF-91BEE714EFFA}"/>
                </c:ext>
              </c:extLst>
            </c:dLbl>
            <c:dLbl>
              <c:idx val="10"/>
              <c:layout>
                <c:manualLayout>
                  <c:x val="0.14446283958094974"/>
                  <c:y val="0.1314736690023838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EA-4100-9CCF-91BEE714EF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'8・保管高'!$N$16:$N$26</c:f>
              <c:strCache>
                <c:ptCount val="11"/>
                <c:pt idx="0">
                  <c:v>その他の機械</c:v>
                </c:pt>
                <c:pt idx="1">
                  <c:v>紙・パルプ</c:v>
                </c:pt>
                <c:pt idx="2">
                  <c:v>その他の日用品</c:v>
                </c:pt>
                <c:pt idx="3">
                  <c:v>飲料</c:v>
                </c:pt>
                <c:pt idx="4">
                  <c:v>電気機械</c:v>
                </c:pt>
                <c:pt idx="5">
                  <c:v>雑品</c:v>
                </c:pt>
                <c:pt idx="6">
                  <c:v>缶詰・びん詰</c:v>
                </c:pt>
                <c:pt idx="7">
                  <c:v>その他の食料工業品</c:v>
                </c:pt>
                <c:pt idx="8">
                  <c:v>鉄鋼</c:v>
                </c:pt>
                <c:pt idx="9">
                  <c:v>その他の化学工業品</c:v>
                </c:pt>
                <c:pt idx="10">
                  <c:v>その他</c:v>
                </c:pt>
              </c:strCache>
            </c:strRef>
          </c:cat>
          <c:val>
            <c:numRef>
              <c:f>'8・保管高'!$M$16:$M$26</c:f>
              <c:numCache>
                <c:formatCode>#,##0_ ;[Red]\-#,##0\ </c:formatCode>
                <c:ptCount val="11"/>
                <c:pt idx="0">
                  <c:v>241201</c:v>
                </c:pt>
                <c:pt idx="1">
                  <c:v>126334</c:v>
                </c:pt>
                <c:pt idx="2">
                  <c:v>109131</c:v>
                </c:pt>
                <c:pt idx="3">
                  <c:v>102781</c:v>
                </c:pt>
                <c:pt idx="4">
                  <c:v>91453</c:v>
                </c:pt>
                <c:pt idx="5">
                  <c:v>87045</c:v>
                </c:pt>
                <c:pt idx="6">
                  <c:v>70708</c:v>
                </c:pt>
                <c:pt idx="7">
                  <c:v>57157</c:v>
                </c:pt>
                <c:pt idx="8">
                  <c:v>49397</c:v>
                </c:pt>
                <c:pt idx="9">
                  <c:v>44925</c:v>
                </c:pt>
                <c:pt idx="10">
                  <c:v>319856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1EA-4100-9CCF-91BEE714EFFA}"/>
            </c:ext>
          </c:extLst>
        </c:ser>
        <c:ser>
          <c:idx val="1"/>
          <c:order val="1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'8・保管高'!$N$16:$N$26</c:f>
              <c:strCache>
                <c:ptCount val="11"/>
                <c:pt idx="0">
                  <c:v>その他の機械</c:v>
                </c:pt>
                <c:pt idx="1">
                  <c:v>紙・パルプ</c:v>
                </c:pt>
                <c:pt idx="2">
                  <c:v>その他の日用品</c:v>
                </c:pt>
                <c:pt idx="3">
                  <c:v>飲料</c:v>
                </c:pt>
                <c:pt idx="4">
                  <c:v>電気機械</c:v>
                </c:pt>
                <c:pt idx="5">
                  <c:v>雑品</c:v>
                </c:pt>
                <c:pt idx="6">
                  <c:v>缶詰・びん詰</c:v>
                </c:pt>
                <c:pt idx="7">
                  <c:v>その他の食料工業品</c:v>
                </c:pt>
                <c:pt idx="8">
                  <c:v>鉄鋼</c:v>
                </c:pt>
                <c:pt idx="9">
                  <c:v>その他の化学工業品</c:v>
                </c:pt>
                <c:pt idx="10">
                  <c:v>その他</c:v>
                </c:pt>
              </c:strCache>
            </c:strRef>
          </c:cat>
          <c:val>
            <c:numRef>
              <c:f>'8・保管高'!$N$16:$N$26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EA-4100-9CCF-91BEE714EFFA}"/>
            </c:ext>
          </c:extLst>
        </c:ser>
        <c:ser>
          <c:idx val="2"/>
          <c:order val="2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'8・保管高'!$N$16:$N$26</c:f>
              <c:strCache>
                <c:ptCount val="11"/>
                <c:pt idx="0">
                  <c:v>その他の機械</c:v>
                </c:pt>
                <c:pt idx="1">
                  <c:v>紙・パルプ</c:v>
                </c:pt>
                <c:pt idx="2">
                  <c:v>その他の日用品</c:v>
                </c:pt>
                <c:pt idx="3">
                  <c:v>飲料</c:v>
                </c:pt>
                <c:pt idx="4">
                  <c:v>電気機械</c:v>
                </c:pt>
                <c:pt idx="5">
                  <c:v>雑品</c:v>
                </c:pt>
                <c:pt idx="6">
                  <c:v>缶詰・びん詰</c:v>
                </c:pt>
                <c:pt idx="7">
                  <c:v>その他の食料工業品</c:v>
                </c:pt>
                <c:pt idx="8">
                  <c:v>鉄鋼</c:v>
                </c:pt>
                <c:pt idx="9">
                  <c:v>その他の化学工業品</c:v>
                </c:pt>
                <c:pt idx="10">
                  <c:v>その他</c:v>
                </c:pt>
              </c:strCache>
            </c:strRef>
          </c:cat>
          <c:val>
            <c:numRef>
              <c:f>'8・保管高'!$P$16:$P$26</c:f>
              <c:numCache>
                <c:formatCode>#,##0_ ;[Red]\-#,##0\ </c:formatCode>
                <c:ptCount val="11"/>
                <c:pt idx="0">
                  <c:v>241201</c:v>
                </c:pt>
                <c:pt idx="1">
                  <c:v>126334</c:v>
                </c:pt>
                <c:pt idx="2">
                  <c:v>109131</c:v>
                </c:pt>
                <c:pt idx="3">
                  <c:v>102781</c:v>
                </c:pt>
                <c:pt idx="4">
                  <c:v>91453</c:v>
                </c:pt>
                <c:pt idx="5">
                  <c:v>87045</c:v>
                </c:pt>
                <c:pt idx="6">
                  <c:v>70708</c:v>
                </c:pt>
                <c:pt idx="7">
                  <c:v>57157</c:v>
                </c:pt>
                <c:pt idx="8">
                  <c:v>49397</c:v>
                </c:pt>
                <c:pt idx="9">
                  <c:v>44925</c:v>
                </c:pt>
                <c:pt idx="10">
                  <c:v>319856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1EA-4100-9CCF-91BEE714EFF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sz="1000" b="0" baseline="0">
                <a:ea typeface="ＤＦ平成明朝体W3" pitchFamily="1" charset="-128"/>
              </a:rPr>
              <a:t>令和</a:t>
            </a:r>
            <a:r>
              <a:rPr lang="en-US" altLang="ja-JP" sz="1000" b="0" baseline="0">
                <a:ea typeface="ＤＦ平成明朝体W3" pitchFamily="1" charset="-128"/>
              </a:rPr>
              <a:t>7</a:t>
            </a:r>
            <a:r>
              <a:rPr lang="ja-JP" altLang="en-US" sz="1000" b="0" baseline="0">
                <a:ea typeface="ＤＦ平成明朝体W3" pitchFamily="1" charset="-128"/>
              </a:rPr>
              <a:t>年</a:t>
            </a:r>
            <a:r>
              <a:rPr lang="en-US" altLang="ja-JP" sz="1000" b="0" baseline="0">
                <a:ea typeface="ＤＦ平成明朝体W3" pitchFamily="1" charset="-128"/>
              </a:rPr>
              <a:t>5</a:t>
            </a:r>
            <a:r>
              <a:rPr lang="ja-JP" altLang="en-US" sz="1000" b="0" baseline="0">
                <a:ea typeface="ＤＦ平成明朝体W3" pitchFamily="1" charset="-128"/>
              </a:rPr>
              <a:t>月保管残高</a:t>
            </a:r>
          </a:p>
        </c:rich>
      </c:tx>
      <c:layout>
        <c:manualLayout>
          <c:xMode val="edge"/>
          <c:yMode val="edge"/>
          <c:x val="0.34418545010118012"/>
          <c:y val="6.49651552176667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9443676410677667E-2"/>
          <c:y val="0.19943620840498386"/>
          <c:w val="0.80111254355170336"/>
          <c:h val="0.73113029836787646"/>
        </c:manualLayout>
      </c:layout>
      <c:pieChart>
        <c:varyColors val="1"/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gradFill>
                <a:gsLst>
                  <a:gs pos="0">
                    <a:srgbClr val="4F81BD">
                      <a:tint val="66000"/>
                      <a:satMod val="160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1D2-4464-8F86-DE864E8959CC}"/>
              </c:ext>
            </c:extLst>
          </c:dPt>
          <c:dPt>
            <c:idx val="1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1D2-4464-8F86-DE864E8959CC}"/>
              </c:ext>
            </c:extLst>
          </c:dPt>
          <c:dPt>
            <c:idx val="2"/>
            <c:bubble3D val="0"/>
            <c:spPr>
              <a:solidFill>
                <a:srgbClr val="FC08F0">
                  <a:alpha val="23000"/>
                </a:srgb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1D2-4464-8F86-DE864E8959CC}"/>
              </c:ext>
            </c:extLst>
          </c:dPt>
          <c:dPt>
            <c:idx val="3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1D2-4464-8F86-DE864E8959CC}"/>
              </c:ext>
            </c:extLst>
          </c:dPt>
          <c:dPt>
            <c:idx val="4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1D2-4464-8F86-DE864E8959CC}"/>
              </c:ext>
            </c:extLst>
          </c:dPt>
          <c:dPt>
            <c:idx val="5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1D2-4464-8F86-DE864E8959CC}"/>
              </c:ext>
            </c:extLst>
          </c:dPt>
          <c:dPt>
            <c:idx val="6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1D2-4464-8F86-DE864E8959CC}"/>
              </c:ext>
            </c:extLst>
          </c:dPt>
          <c:dPt>
            <c:idx val="8"/>
            <c:bubble3D val="0"/>
            <c:spPr>
              <a:solidFill>
                <a:srgbClr val="FFCC00">
                  <a:alpha val="67000"/>
                </a:srgb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1D2-4464-8F86-DE864E8959CC}"/>
              </c:ext>
            </c:extLst>
          </c:dPt>
          <c:dPt>
            <c:idx val="9"/>
            <c:bubble3D val="0"/>
            <c:spPr>
              <a:solidFill>
                <a:srgbClr val="D097E9">
                  <a:alpha val="62000"/>
                </a:srgb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1D2-4464-8F86-DE864E8959CC}"/>
              </c:ext>
            </c:extLst>
          </c:dPt>
          <c:dPt>
            <c:idx val="10"/>
            <c:bubble3D val="0"/>
            <c:spPr>
              <a:gradFill>
                <a:gsLst>
                  <a:gs pos="0">
                    <a:srgbClr val="FFEFD1"/>
                  </a:gs>
                  <a:gs pos="64999">
                    <a:srgbClr val="F0EBD5"/>
                  </a:gs>
                  <a:gs pos="100000">
                    <a:srgbClr val="D1C39F"/>
                  </a:gs>
                </a:gsLst>
                <a:lin ang="7800000" scaled="0"/>
              </a:gra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1D2-4464-8F86-DE864E8959CC}"/>
              </c:ext>
            </c:extLst>
          </c:dPt>
          <c:dLbls>
            <c:dLbl>
              <c:idx val="0"/>
              <c:layout>
                <c:manualLayout>
                  <c:x val="-0.23557692692993529"/>
                  <c:y val="0.1654054967267022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D2-4464-8F86-DE864E8959CC}"/>
                </c:ext>
              </c:extLst>
            </c:dLbl>
            <c:dLbl>
              <c:idx val="1"/>
              <c:layout>
                <c:manualLayout>
                  <c:x val="-0.13083074539346704"/>
                  <c:y val="-0.11335071047153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94739970480789"/>
                      <c:h val="0.102881346728210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91D2-4464-8F86-DE864E8959CC}"/>
                </c:ext>
              </c:extLst>
            </c:dLbl>
            <c:dLbl>
              <c:idx val="2"/>
              <c:layout>
                <c:manualLayout>
                  <c:x val="-0.16591466143067995"/>
                  <c:y val="-0.1179375509095845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911776295138678"/>
                      <c:h val="0.105946480827827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91D2-4464-8F86-DE864E8959CC}"/>
                </c:ext>
              </c:extLst>
            </c:dLbl>
            <c:dLbl>
              <c:idx val="3"/>
              <c:layout>
                <c:manualLayout>
                  <c:x val="2.8158655740551514E-2"/>
                  <c:y val="-4.194611880411511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15423453747673"/>
                      <c:h val="0.1335326877243792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1D2-4464-8F86-DE864E8959CC}"/>
                </c:ext>
              </c:extLst>
            </c:dLbl>
            <c:dLbl>
              <c:idx val="4"/>
              <c:layout>
                <c:manualLayout>
                  <c:x val="0.11205532514542553"/>
                  <c:y val="-3.22372462062932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268070498821231"/>
                      <c:h val="0.18257483331824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1D2-4464-8F86-DE864E8959CC}"/>
                </c:ext>
              </c:extLst>
            </c:dLbl>
            <c:dLbl>
              <c:idx val="5"/>
              <c:layout>
                <c:manualLayout>
                  <c:x val="0.14120761622354458"/>
                  <c:y val="-0.1037523757806136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695504664970313"/>
                      <c:h val="0.144567170482999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91D2-4464-8F86-DE864E8959CC}"/>
                </c:ext>
              </c:extLst>
            </c:dLbl>
            <c:dLbl>
              <c:idx val="6"/>
              <c:layout>
                <c:manualLayout>
                  <c:x val="8.0041407037860723E-2"/>
                  <c:y val="-7.9428726581591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983023114477103"/>
                      <c:h val="8.14254080308926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91D2-4464-8F86-DE864E8959CC}"/>
                </c:ext>
              </c:extLst>
            </c:dLbl>
            <c:dLbl>
              <c:idx val="7"/>
              <c:layout>
                <c:manualLayout>
                  <c:x val="9.8664289101266928E-2"/>
                  <c:y val="-4.53180076628352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90317431695082"/>
                      <c:h val="0.1335326877243792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1D2-4464-8F86-DE864E8959CC}"/>
                </c:ext>
              </c:extLst>
            </c:dLbl>
            <c:dLbl>
              <c:idx val="8"/>
              <c:layout>
                <c:manualLayout>
                  <c:x val="1.0689694322560825E-2"/>
                  <c:y val="-8.621956738166349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714999365537324"/>
                      <c:h val="8.44905421305095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1D2-4464-8F86-DE864E8959CC}"/>
                </c:ext>
              </c:extLst>
            </c:dLbl>
            <c:dLbl>
              <c:idx val="9"/>
              <c:layout>
                <c:manualLayout>
                  <c:x val="1.6966199835707564E-3"/>
                  <c:y val="5.8877123118230906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983023114477103"/>
                      <c:h val="0.102881346728210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91D2-4464-8F86-DE864E8959CC}"/>
                </c:ext>
              </c:extLst>
            </c:dLbl>
            <c:dLbl>
              <c:idx val="10"/>
              <c:layout>
                <c:manualLayout>
                  <c:x val="0.16879512198379781"/>
                  <c:y val="0.138342293420219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D2-4464-8F86-DE864E8959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'8・保管高'!$N$28:$N$38</c:f>
              <c:strCache>
                <c:ptCount val="11"/>
                <c:pt idx="0">
                  <c:v>その他の機械</c:v>
                </c:pt>
                <c:pt idx="1">
                  <c:v>紙・パルプ</c:v>
                </c:pt>
                <c:pt idx="2">
                  <c:v>その他の日用品</c:v>
                </c:pt>
                <c:pt idx="3">
                  <c:v>飲料</c:v>
                </c:pt>
                <c:pt idx="4">
                  <c:v>電気機械</c:v>
                </c:pt>
                <c:pt idx="5">
                  <c:v>雑品</c:v>
                </c:pt>
                <c:pt idx="6">
                  <c:v>缶詰・びん詰</c:v>
                </c:pt>
                <c:pt idx="7">
                  <c:v>その他の食料工業品</c:v>
                </c:pt>
                <c:pt idx="8">
                  <c:v>鉄鋼</c:v>
                </c:pt>
                <c:pt idx="9">
                  <c:v>その他の化学工業品</c:v>
                </c:pt>
                <c:pt idx="10">
                  <c:v>その他</c:v>
                </c:pt>
              </c:strCache>
            </c:strRef>
          </c:cat>
          <c:val>
            <c:numRef>
              <c:f>'8・保管高'!$P$28:$P$38</c:f>
              <c:numCache>
                <c:formatCode>#,##0_ ;[Red]\-#,##0\ </c:formatCode>
                <c:ptCount val="11"/>
                <c:pt idx="0">
                  <c:v>448835</c:v>
                </c:pt>
                <c:pt idx="1">
                  <c:v>137772</c:v>
                </c:pt>
                <c:pt idx="2">
                  <c:v>120666</c:v>
                </c:pt>
                <c:pt idx="3">
                  <c:v>98638</c:v>
                </c:pt>
                <c:pt idx="4">
                  <c:v>60097</c:v>
                </c:pt>
                <c:pt idx="5">
                  <c:v>76818</c:v>
                </c:pt>
                <c:pt idx="6">
                  <c:v>73696</c:v>
                </c:pt>
                <c:pt idx="7">
                  <c:v>55933</c:v>
                </c:pt>
                <c:pt idx="8">
                  <c:v>51048</c:v>
                </c:pt>
                <c:pt idx="9">
                  <c:v>40576</c:v>
                </c:pt>
                <c:pt idx="10" formatCode="#,##0_);[Red]\(#,##0\)">
                  <c:v>323238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1D2-4464-8F86-DE864E895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sz="1100"/>
              <a:t>東部支部</a:t>
            </a:r>
            <a:r>
              <a:rPr lang="en-US" altLang="ja-JP" sz="1100"/>
              <a:t>         </a:t>
            </a:r>
            <a:r>
              <a:rPr lang="ja-JP" altLang="en-US" sz="1100"/>
              <a:t>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sz="1100"/>
              <a:t>月</a:t>
            </a:r>
            <a:r>
              <a:rPr lang="ja-JP" altLang="en-US" sz="1100"/>
              <a:t>保管残高</a:t>
            </a:r>
            <a:r>
              <a:rPr lang="ja-JP" sz="1100"/>
              <a:t>上位</a:t>
            </a:r>
            <a:r>
              <a:rPr lang="en-US" sz="1100"/>
              <a:t>10</a:t>
            </a:r>
            <a:r>
              <a:rPr lang="ja-JP" sz="1100"/>
              <a:t>品目　　　　　　　　　　　静岡県倉庫協会</a:t>
            </a:r>
          </a:p>
        </c:rich>
      </c:tx>
      <c:layout>
        <c:manualLayout>
          <c:xMode val="edge"/>
          <c:yMode val="edge"/>
          <c:x val="0.29650043744531929"/>
          <c:y val="2.97951582867783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070228819308933E-2"/>
          <c:y val="0.10205780143403848"/>
          <c:w val="0.93592977118069165"/>
          <c:h val="0.62843766037625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'9・東部・富士'!$C$21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5.2311150401239091E-3"/>
                  <c:y val="-3.5698456663382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D0-43EC-B9D8-079BE9FA5B69}"/>
                </c:ext>
              </c:extLst>
            </c:dLbl>
            <c:dLbl>
              <c:idx val="1"/>
              <c:layout>
                <c:manualLayout>
                  <c:x val="-1.0507870589283388E-2"/>
                  <c:y val="1.104950845188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0-43EC-B9D8-079BE9FA5B69}"/>
                </c:ext>
              </c:extLst>
            </c:dLbl>
            <c:dLbl>
              <c:idx val="2"/>
              <c:layout>
                <c:manualLayout>
                  <c:x val="-8.6760825915038024E-3"/>
                  <c:y val="-3.69344521079393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D0-43EC-B9D8-079BE9FA5B69}"/>
                </c:ext>
              </c:extLst>
            </c:dLbl>
            <c:dLbl>
              <c:idx val="3"/>
              <c:layout>
                <c:manualLayout>
                  <c:x val="-1.7772386806740542E-3"/>
                  <c:y val="-7.3249452381312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D0-43EC-B9D8-079BE9FA5B69}"/>
                </c:ext>
              </c:extLst>
            </c:dLbl>
            <c:dLbl>
              <c:idx val="4"/>
              <c:layout>
                <c:manualLayout>
                  <c:x val="-8.7488607005064313E-3"/>
                  <c:y val="-3.5695548438806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D0-43EC-B9D8-079BE9FA5B69}"/>
                </c:ext>
              </c:extLst>
            </c:dLbl>
            <c:dLbl>
              <c:idx val="5"/>
              <c:layout>
                <c:manualLayout>
                  <c:x val="-1.0489504738800601E-2"/>
                  <c:y val="-9.2772363956162584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D0-43EC-B9D8-079BE9FA5B69}"/>
                </c:ext>
              </c:extLst>
            </c:dLbl>
            <c:dLbl>
              <c:idx val="6"/>
              <c:layout>
                <c:manualLayout>
                  <c:x val="-1.0471275946903504E-2"/>
                  <c:y val="7.47966278554402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D0-43EC-B9D8-079BE9FA5B69}"/>
                </c:ext>
              </c:extLst>
            </c:dLbl>
            <c:dLbl>
              <c:idx val="7"/>
              <c:layout>
                <c:manualLayout>
                  <c:x val="-1.2221102910439196E-2"/>
                  <c:y val="3.8481627582066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D0-43EC-B9D8-079BE9FA5B69}"/>
                </c:ext>
              </c:extLst>
            </c:dLbl>
            <c:dLbl>
              <c:idx val="8"/>
              <c:layout>
                <c:manualLayout>
                  <c:x val="-6.9991707955566881E-3"/>
                  <c:y val="-1.4649890476262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D0-43EC-B9D8-079BE9FA5B69}"/>
                </c:ext>
              </c:extLst>
            </c:dLbl>
            <c:dLbl>
              <c:idx val="9"/>
              <c:layout>
                <c:manualLayout>
                  <c:x val="-6.9991707955565606E-3"/>
                  <c:y val="3.8173355777070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D0-43EC-B9D8-079BE9FA5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'9・東部・富士'!$B$22:$B$31</c:f>
              <c:strCache>
                <c:ptCount val="10"/>
                <c:pt idx="0">
                  <c:v>電気機械</c:v>
                </c:pt>
                <c:pt idx="1">
                  <c:v>紙・パルプ</c:v>
                </c:pt>
                <c:pt idx="2">
                  <c:v>ゴム製品</c:v>
                </c:pt>
                <c:pt idx="3">
                  <c:v>飲料</c:v>
                </c:pt>
                <c:pt idx="4">
                  <c:v>雑品</c:v>
                </c:pt>
                <c:pt idx="5">
                  <c:v>化学繊維糸</c:v>
                </c:pt>
                <c:pt idx="6">
                  <c:v>非鉄金属</c:v>
                </c:pt>
                <c:pt idx="7">
                  <c:v>その他の化学工業品</c:v>
                </c:pt>
                <c:pt idx="8">
                  <c:v>その他の日用品</c:v>
                </c:pt>
                <c:pt idx="9">
                  <c:v>金属製品</c:v>
                </c:pt>
              </c:strCache>
            </c:strRef>
          </c:cat>
          <c:val>
            <c:numRef>
              <c:f>'9・東部・富士'!$C$22:$C$31</c:f>
              <c:numCache>
                <c:formatCode>#,##0_);[Red]\(#,##0\)</c:formatCode>
                <c:ptCount val="10"/>
                <c:pt idx="0">
                  <c:v>27238</c:v>
                </c:pt>
                <c:pt idx="1">
                  <c:v>18066</c:v>
                </c:pt>
                <c:pt idx="2">
                  <c:v>13236</c:v>
                </c:pt>
                <c:pt idx="3">
                  <c:v>9263</c:v>
                </c:pt>
                <c:pt idx="4">
                  <c:v>6881</c:v>
                </c:pt>
                <c:pt idx="5">
                  <c:v>6361</c:v>
                </c:pt>
                <c:pt idx="6">
                  <c:v>4540</c:v>
                </c:pt>
                <c:pt idx="7">
                  <c:v>4069</c:v>
                </c:pt>
                <c:pt idx="8">
                  <c:v>3818</c:v>
                </c:pt>
                <c:pt idx="9">
                  <c:v>3068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1D0-43EC-B9D8-079BE9FA5B69}"/>
            </c:ext>
          </c:extLst>
        </c:ser>
        <c:ser>
          <c:idx val="1"/>
          <c:order val="1"/>
          <c:tx>
            <c:strRef>
              <c:f>'9・東部・富士'!$D$21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0398086662143717E-2"/>
                  <c:y val="3.693154388336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D0-43EC-B9D8-079BE9FA5B69}"/>
                </c:ext>
              </c:extLst>
            </c:dLbl>
            <c:dLbl>
              <c:idx val="1"/>
              <c:layout>
                <c:manualLayout>
                  <c:x val="1.6309971697402055E-3"/>
                  <c:y val="-7.44912642750203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D0-43EC-B9D8-079BE9FA5B69}"/>
                </c:ext>
              </c:extLst>
            </c:dLbl>
            <c:dLbl>
              <c:idx val="2"/>
              <c:layout>
                <c:manualLayout>
                  <c:x val="3.5086997937268287E-3"/>
                  <c:y val="1.1049508451882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D0-43EC-B9D8-079BE9FA5B69}"/>
                </c:ext>
              </c:extLst>
            </c:dLbl>
            <c:dLbl>
              <c:idx val="3"/>
              <c:layout>
                <c:manualLayout>
                  <c:x val="8.6483967571938623E-3"/>
                  <c:y val="1.10495084518821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D0-43EC-B9D8-079BE9FA5B69}"/>
                </c:ext>
              </c:extLst>
            </c:dLbl>
            <c:dLbl>
              <c:idx val="4"/>
              <c:layout>
                <c:manualLayout>
                  <c:x val="3.3806870746900123E-3"/>
                  <c:y val="1.47426628402185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D0-43EC-B9D8-079BE9FA5B69}"/>
                </c:ext>
              </c:extLst>
            </c:dLbl>
            <c:dLbl>
              <c:idx val="5"/>
              <c:layout>
                <c:manualLayout>
                  <c:x val="6.9716220198323773E-3"/>
                  <c:y val="1.85597075954681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D0-43EC-B9D8-079BE9FA5B69}"/>
                </c:ext>
              </c:extLst>
            </c:dLbl>
            <c:dLbl>
              <c:idx val="6"/>
              <c:layout>
                <c:manualLayout>
                  <c:x val="1.0453047155006407E-2"/>
                  <c:y val="3.0536358041997093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D0-43EC-B9D8-079BE9FA5B69}"/>
                </c:ext>
              </c:extLst>
            </c:dLbl>
            <c:dLbl>
              <c:idx val="7"/>
              <c:layout>
                <c:manualLayout>
                  <c:x val="1.7498269635355633E-3"/>
                  <c:y val="-3.7862175747501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D0-43EC-B9D8-079BE9FA5B69}"/>
                </c:ext>
              </c:extLst>
            </c:dLbl>
            <c:dLbl>
              <c:idx val="8"/>
              <c:layout>
                <c:manualLayout>
                  <c:x val="3.499516868485434E-3"/>
                  <c:y val="1.10800448099242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D0-43EC-B9D8-079BE9FA5B69}"/>
                </c:ext>
              </c:extLst>
            </c:dLbl>
            <c:dLbl>
              <c:idx val="9"/>
              <c:layout>
                <c:manualLayout>
                  <c:x val="6.935164436038057E-3"/>
                  <c:y val="2.22223256257626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D0-43EC-B9D8-079BE9FA5B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'9・東部・富士'!$B$22:$B$31</c:f>
              <c:strCache>
                <c:ptCount val="10"/>
                <c:pt idx="0">
                  <c:v>電気機械</c:v>
                </c:pt>
                <c:pt idx="1">
                  <c:v>紙・パルプ</c:v>
                </c:pt>
                <c:pt idx="2">
                  <c:v>ゴム製品</c:v>
                </c:pt>
                <c:pt idx="3">
                  <c:v>飲料</c:v>
                </c:pt>
                <c:pt idx="4">
                  <c:v>雑品</c:v>
                </c:pt>
                <c:pt idx="5">
                  <c:v>化学繊維糸</c:v>
                </c:pt>
                <c:pt idx="6">
                  <c:v>非鉄金属</c:v>
                </c:pt>
                <c:pt idx="7">
                  <c:v>その他の化学工業品</c:v>
                </c:pt>
                <c:pt idx="8">
                  <c:v>その他の日用品</c:v>
                </c:pt>
                <c:pt idx="9">
                  <c:v>金属製品</c:v>
                </c:pt>
              </c:strCache>
            </c:strRef>
          </c:cat>
          <c:val>
            <c:numRef>
              <c:f>'9・東部・富士'!$D$22:$D$31</c:f>
              <c:numCache>
                <c:formatCode>#,##0_);[Red]\(#,##0\)</c:formatCode>
                <c:ptCount val="10"/>
                <c:pt idx="0">
                  <c:v>2997</c:v>
                </c:pt>
                <c:pt idx="1">
                  <c:v>12268</c:v>
                </c:pt>
                <c:pt idx="2">
                  <c:v>15688</c:v>
                </c:pt>
                <c:pt idx="3">
                  <c:v>21340</c:v>
                </c:pt>
                <c:pt idx="4">
                  <c:v>6902</c:v>
                </c:pt>
                <c:pt idx="5">
                  <c:v>5432</c:v>
                </c:pt>
                <c:pt idx="6">
                  <c:v>6466</c:v>
                </c:pt>
                <c:pt idx="7">
                  <c:v>4535</c:v>
                </c:pt>
                <c:pt idx="8">
                  <c:v>5426</c:v>
                </c:pt>
                <c:pt idx="9">
                  <c:v>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1D0-43EC-B9D8-079BE9FA5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605168"/>
        <c:axId val="183604776"/>
      </c:barChart>
      <c:catAx>
        <c:axId val="183605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sz="900"/>
                  <a:t>単位：トン</a:t>
                </a:r>
              </a:p>
            </c:rich>
          </c:tx>
          <c:layout>
            <c:manualLayout>
              <c:xMode val="edge"/>
              <c:yMode val="edge"/>
              <c:x val="4.9152182748809926E-2"/>
              <c:y val="9.3109869646183768E-3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604776"/>
        <c:crosses val="autoZero"/>
        <c:auto val="1"/>
        <c:lblAlgn val="ctr"/>
        <c:lblOffset val="100"/>
        <c:noMultiLvlLbl val="0"/>
      </c:catAx>
      <c:valAx>
        <c:axId val="183604776"/>
        <c:scaling>
          <c:orientation val="minMax"/>
          <c:max val="30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6051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88664144788690002"/>
          <c:y val="0.14084576020176248"/>
          <c:w val="9.9433399806747383E-2"/>
          <c:h val="0.13469581665420313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en-US" altLang="ja-JP" sz="1200" baseline="0"/>
              <a:t>2,573,480</a:t>
            </a:r>
            <a:r>
              <a:rPr lang="ja-JP" altLang="en-US" sz="1200" baseline="0"/>
              <a:t>㎡</a:t>
            </a:r>
          </a:p>
        </c:rich>
      </c:tx>
      <c:layout>
        <c:manualLayout>
          <c:xMode val="edge"/>
          <c:yMode val="edge"/>
          <c:x val="0.43608216637590957"/>
          <c:y val="0.457158088503730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500632447359741"/>
          <c:y val="1.4474209955791018E-2"/>
          <c:w val="0.63490326365577665"/>
          <c:h val="0.95307156599219989"/>
        </c:manualLayout>
      </c:layout>
      <c:doughnutChart>
        <c:varyColors val="1"/>
        <c:ser>
          <c:idx val="0"/>
          <c:order val="0"/>
          <c:tx>
            <c:strRef>
              <c:f>'2・使用状況 '!$J$8</c:f>
              <c:strCache>
                <c:ptCount val="1"/>
                <c:pt idx="0">
                  <c:v>2,573,480</c:v>
                </c:pt>
              </c:strCache>
            </c:strRef>
          </c:tx>
          <c:spPr>
            <a:gradFill>
              <a:gsLst>
                <a:gs pos="0">
                  <a:schemeClr val="tx2">
                    <a:lumMod val="20000"/>
                    <a:lumOff val="80000"/>
                  </a:schemeClr>
                </a:gs>
                <a:gs pos="53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</a:gradFill>
            <a:ln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C0E-4F80-B1FB-A15EBF7F97B1}"/>
              </c:ext>
            </c:extLst>
          </c:dPt>
          <c:dPt>
            <c:idx val="1"/>
            <c:bubble3D val="0"/>
            <c:spPr>
              <a:solidFill>
                <a:srgbClr val="E2BCE6">
                  <a:alpha val="71000"/>
                </a:srgb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C0E-4F80-B1FB-A15EBF7F97B1}"/>
              </c:ext>
            </c:extLst>
          </c:dPt>
          <c:dPt>
            <c:idx val="2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C0E-4F80-B1FB-A15EBF7F97B1}"/>
              </c:ext>
            </c:extLst>
          </c:dPt>
          <c:dPt>
            <c:idx val="3"/>
            <c:bubble3D val="0"/>
            <c:spPr>
              <a:solidFill>
                <a:srgbClr val="E7F280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DC0E-4F80-B1FB-A15EBF7F97B1}"/>
              </c:ext>
            </c:extLst>
          </c:dPt>
          <c:dPt>
            <c:idx val="4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DC0E-4F80-B1FB-A15EBF7F97B1}"/>
              </c:ext>
            </c:extLst>
          </c:dPt>
          <c:dLbls>
            <c:dLbl>
              <c:idx val="3"/>
              <c:layout>
                <c:manualLayout>
                  <c:x val="6.4103576121970459E-3"/>
                  <c:y val="5.2619298451681312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0E-4F80-B1FB-A15EBF7F97B1}"/>
                </c:ext>
              </c:extLst>
            </c:dLbl>
            <c:dLbl>
              <c:idx val="4"/>
              <c:layout>
                <c:manualLayout>
                  <c:x val="-1.5968063872255488E-2"/>
                  <c:y val="2.3038162171428418E-2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0E-4F80-B1FB-A15EBF7F97B1}"/>
                </c:ext>
              </c:extLst>
            </c:dLbl>
            <c:dLbl>
              <c:idx val="5"/>
              <c:layout>
                <c:manualLayout>
                  <c:x val="-2.7374108874408012E-2"/>
                  <c:y val="-3.4349668982484616E-4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0E-4F80-B1FB-A15EBF7F97B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'2・使用状況 '!$K$2:$K$7</c:f>
              <c:strCache>
                <c:ptCount val="6"/>
                <c:pt idx="0">
                  <c:v>東部支部</c:v>
                </c:pt>
                <c:pt idx="1">
                  <c:v>富士支部</c:v>
                </c:pt>
                <c:pt idx="2">
                  <c:v>清水支部</c:v>
                </c:pt>
                <c:pt idx="3">
                  <c:v>静岡支部</c:v>
                </c:pt>
                <c:pt idx="4">
                  <c:v>駿遠支部</c:v>
                </c:pt>
                <c:pt idx="5">
                  <c:v>西部支部</c:v>
                </c:pt>
              </c:strCache>
            </c:strRef>
          </c:cat>
          <c:val>
            <c:numRef>
              <c:f>'2・使用状況 '!$L$2:$L$7</c:f>
              <c:numCache>
                <c:formatCode>#,##0_);[Red]\(#,##0\)</c:formatCode>
                <c:ptCount val="6"/>
                <c:pt idx="0">
                  <c:v>191638</c:v>
                </c:pt>
                <c:pt idx="1">
                  <c:v>408986</c:v>
                </c:pt>
                <c:pt idx="2">
                  <c:v>513965</c:v>
                </c:pt>
                <c:pt idx="3">
                  <c:v>272228</c:v>
                </c:pt>
                <c:pt idx="4">
                  <c:v>288340</c:v>
                </c:pt>
                <c:pt idx="5">
                  <c:v>898323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0E-4F80-B1FB-A15EBF7F97B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  <c:holeSize val="28"/>
      </c:doughnut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sz="1100"/>
              <a:t>富士支部</a:t>
            </a:r>
            <a:r>
              <a:rPr lang="en-US" altLang="ja-JP" sz="1100"/>
              <a:t>          </a:t>
            </a:r>
            <a:r>
              <a:rPr lang="ja-JP" altLang="en-US" sz="1100"/>
              <a:t>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月保管残高上</a:t>
            </a:r>
            <a:r>
              <a:rPr lang="ja-JP" sz="1100"/>
              <a:t>位</a:t>
            </a:r>
            <a:r>
              <a:rPr lang="en-US" sz="1100"/>
              <a:t>10</a:t>
            </a:r>
            <a:r>
              <a:rPr lang="ja-JP" sz="1100"/>
              <a:t>品目　　　　　　　</a:t>
            </a:r>
            <a:r>
              <a:rPr lang="ja-JP" altLang="en-US" sz="1100"/>
              <a:t>　　　</a:t>
            </a:r>
            <a:r>
              <a:rPr lang="ja-JP" sz="1100"/>
              <a:t>　静岡県倉庫協会</a:t>
            </a:r>
          </a:p>
        </c:rich>
      </c:tx>
      <c:layout>
        <c:manualLayout>
          <c:xMode val="edge"/>
          <c:yMode val="edge"/>
          <c:x val="0.25915784056404711"/>
          <c:y val="2.27272727272727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3820288655244889E-2"/>
          <c:y val="0.13031257456454307"/>
          <c:w val="0.93617971134475564"/>
          <c:h val="0.59558905989019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'9・東部・富士'!$C$53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1.2200435729847494E-2"/>
                  <c:y val="-3.78787878787882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FB-4A31-8711-1C0BE3BDD689}"/>
                </c:ext>
              </c:extLst>
            </c:dLbl>
            <c:dLbl>
              <c:idx val="1"/>
              <c:layout>
                <c:manualLayout>
                  <c:x val="-1.3943355119825708E-2"/>
                  <c:y val="-5.96516344547840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FB-4A31-8711-1C0BE3BDD689}"/>
                </c:ext>
              </c:extLst>
            </c:dLbl>
            <c:dLbl>
              <c:idx val="2"/>
              <c:layout>
                <c:manualLayout>
                  <c:x val="-5.2287581699346089E-3"/>
                  <c:y val="1.1406287282271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FB-4A31-8711-1C0BE3BDD689}"/>
                </c:ext>
              </c:extLst>
            </c:dLbl>
            <c:dLbl>
              <c:idx val="3"/>
              <c:layout>
                <c:manualLayout>
                  <c:x val="-8.7145969498910684E-3"/>
                  <c:y val="3.78758052970651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FB-4A31-8711-1C0BE3BDD689}"/>
                </c:ext>
              </c:extLst>
            </c:dLbl>
            <c:dLbl>
              <c:idx val="4"/>
              <c:layout>
                <c:manualLayout>
                  <c:x val="-1.3943355119825772E-2"/>
                  <c:y val="1.1363636363636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FB-4A31-8711-1C0BE3BDD689}"/>
                </c:ext>
              </c:extLst>
            </c:dLbl>
            <c:dLbl>
              <c:idx val="5"/>
              <c:layout>
                <c:manualLayout>
                  <c:x val="-1.045751633986928E-2"/>
                  <c:y val="1.13636363636362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FB-4A31-8711-1C0BE3BDD689}"/>
                </c:ext>
              </c:extLst>
            </c:dLbl>
            <c:dLbl>
              <c:idx val="6"/>
              <c:layout>
                <c:manualLayout>
                  <c:x val="-1.045751633986928E-2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FB-4A31-8711-1C0BE3BDD689}"/>
                </c:ext>
              </c:extLst>
            </c:dLbl>
            <c:dLbl>
              <c:idx val="7"/>
              <c:layout>
                <c:manualLayout>
                  <c:x val="-1.2200435729847494E-2"/>
                  <c:y val="1.893909568122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FB-4A31-8711-1C0BE3BDD689}"/>
                </c:ext>
              </c:extLst>
            </c:dLbl>
            <c:dLbl>
              <c:idx val="8"/>
              <c:layout>
                <c:manualLayout>
                  <c:x val="-6.9716775599133552E-3"/>
                  <c:y val="1.5151515151515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FB-4A31-8711-1C0BE3BDD689}"/>
                </c:ext>
              </c:extLst>
            </c:dLbl>
            <c:dLbl>
              <c:idx val="9"/>
              <c:layout>
                <c:manualLayout>
                  <c:x val="-6.9716775599135156E-3"/>
                  <c:y val="1.1363636363636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FB-4A31-8711-1C0BE3BDD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'9・東部・富士'!$B$54:$B$63</c:f>
              <c:strCache>
                <c:ptCount val="10"/>
                <c:pt idx="0">
                  <c:v>紙・パルプ</c:v>
                </c:pt>
                <c:pt idx="1">
                  <c:v>鉄鋼</c:v>
                </c:pt>
                <c:pt idx="2">
                  <c:v>飲料</c:v>
                </c:pt>
                <c:pt idx="3">
                  <c:v>その他の食料工業品</c:v>
                </c:pt>
                <c:pt idx="4">
                  <c:v>雑品</c:v>
                </c:pt>
                <c:pt idx="5">
                  <c:v>その他の製造工業品</c:v>
                </c:pt>
                <c:pt idx="6">
                  <c:v>電気機械</c:v>
                </c:pt>
                <c:pt idx="7">
                  <c:v>化学肥料</c:v>
                </c:pt>
                <c:pt idx="8">
                  <c:v>合成樹脂</c:v>
                </c:pt>
                <c:pt idx="9">
                  <c:v>その他の化学工業品</c:v>
                </c:pt>
              </c:strCache>
            </c:strRef>
          </c:cat>
          <c:val>
            <c:numRef>
              <c:f>'9・東部・富士'!$C$54:$C$63</c:f>
              <c:numCache>
                <c:formatCode>#,##0_);[Red]\(#,##0\)</c:formatCode>
                <c:ptCount val="10"/>
                <c:pt idx="0">
                  <c:v>72507</c:v>
                </c:pt>
                <c:pt idx="1">
                  <c:v>16562</c:v>
                </c:pt>
                <c:pt idx="2">
                  <c:v>16384</c:v>
                </c:pt>
                <c:pt idx="3">
                  <c:v>14494</c:v>
                </c:pt>
                <c:pt idx="4">
                  <c:v>10376</c:v>
                </c:pt>
                <c:pt idx="5">
                  <c:v>7581</c:v>
                </c:pt>
                <c:pt idx="6">
                  <c:v>7383</c:v>
                </c:pt>
                <c:pt idx="7">
                  <c:v>7346</c:v>
                </c:pt>
                <c:pt idx="8">
                  <c:v>5725</c:v>
                </c:pt>
                <c:pt idx="9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FB-4A31-8711-1C0BE3BDD689}"/>
            </c:ext>
          </c:extLst>
        </c:ser>
        <c:ser>
          <c:idx val="1"/>
          <c:order val="1"/>
          <c:tx>
            <c:strRef>
              <c:f>'9・東部・富士'!$D$53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6.9624826308476145E-3"/>
                  <c:y val="-1.1364232879980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FB-4A31-8711-1C0BE3BDD689}"/>
                </c:ext>
              </c:extLst>
            </c:dLbl>
            <c:dLbl>
              <c:idx val="1"/>
              <c:layout>
                <c:manualLayout>
                  <c:x val="3.4767810886384299E-3"/>
                  <c:y val="1.893939393939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FB-4A31-8711-1C0BE3BDD689}"/>
                </c:ext>
              </c:extLst>
            </c:dLbl>
            <c:dLbl>
              <c:idx val="2"/>
              <c:layout>
                <c:manualLayout>
                  <c:x val="6.9716775599128538E-3"/>
                  <c:y val="-3.78817704605106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FB-4A31-8711-1C0BE3BDD689}"/>
                </c:ext>
              </c:extLst>
            </c:dLbl>
            <c:dLbl>
              <c:idx val="3"/>
              <c:layout>
                <c:manualLayout>
                  <c:x val="1.7338616986601527E-3"/>
                  <c:y val="1.8939095681221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FB-4A31-8711-1C0BE3BDD689}"/>
                </c:ext>
              </c:extLst>
            </c:dLbl>
            <c:dLbl>
              <c:idx val="4"/>
              <c:layout>
                <c:manualLayout>
                  <c:x val="-6.3678314720399951E-5"/>
                  <c:y val="1.1362741589119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FB-4A31-8711-1C0BE3BDD689}"/>
                </c:ext>
              </c:extLst>
            </c:dLbl>
            <c:dLbl>
              <c:idx val="5"/>
              <c:layout>
                <c:manualLayout>
                  <c:x val="8.71459694989094E-3"/>
                  <c:y val="1.1363039847291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FB-4A31-8711-1C0BE3BDD689}"/>
                </c:ext>
              </c:extLst>
            </c:dLbl>
            <c:dLbl>
              <c:idx val="6"/>
              <c:layout>
                <c:manualLayout>
                  <c:x val="1.7429193899782135E-3"/>
                  <c:y val="3.7878787878787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FB-4A31-8711-1C0BE3BDD689}"/>
                </c:ext>
              </c:extLst>
            </c:dLbl>
            <c:dLbl>
              <c:idx val="7"/>
              <c:layout>
                <c:manualLayout>
                  <c:x val="-1.2781261209620071E-16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FB-4A31-8711-1C0BE3BDD689}"/>
                </c:ext>
              </c:extLst>
            </c:dLbl>
            <c:dLbl>
              <c:idx val="8"/>
              <c:layout>
                <c:manualLayout>
                  <c:x val="3.485838779956590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FB-4A31-8711-1C0BE3BDD689}"/>
                </c:ext>
              </c:extLst>
            </c:dLbl>
            <c:dLbl>
              <c:idx val="9"/>
              <c:layout>
                <c:manualLayout>
                  <c:x val="3.4858387799564443E-3"/>
                  <c:y val="-1.1363636363636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FB-4A31-8711-1C0BE3BDD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'9・東部・富士'!$B$54:$B$63</c:f>
              <c:strCache>
                <c:ptCount val="10"/>
                <c:pt idx="0">
                  <c:v>紙・パルプ</c:v>
                </c:pt>
                <c:pt idx="1">
                  <c:v>鉄鋼</c:v>
                </c:pt>
                <c:pt idx="2">
                  <c:v>飲料</c:v>
                </c:pt>
                <c:pt idx="3">
                  <c:v>その他の食料工業品</c:v>
                </c:pt>
                <c:pt idx="4">
                  <c:v>雑品</c:v>
                </c:pt>
                <c:pt idx="5">
                  <c:v>その他の製造工業品</c:v>
                </c:pt>
                <c:pt idx="6">
                  <c:v>電気機械</c:v>
                </c:pt>
                <c:pt idx="7">
                  <c:v>化学肥料</c:v>
                </c:pt>
                <c:pt idx="8">
                  <c:v>合成樹脂</c:v>
                </c:pt>
                <c:pt idx="9">
                  <c:v>その他の化学工業品</c:v>
                </c:pt>
              </c:strCache>
            </c:strRef>
          </c:cat>
          <c:val>
            <c:numRef>
              <c:f>'9・東部・富士'!$D$54:$D$63</c:f>
              <c:numCache>
                <c:formatCode>#,##0_);[Red]\(#,##0\)</c:formatCode>
                <c:ptCount val="10"/>
                <c:pt idx="0">
                  <c:v>83674</c:v>
                </c:pt>
                <c:pt idx="1">
                  <c:v>14882</c:v>
                </c:pt>
                <c:pt idx="2">
                  <c:v>11763</c:v>
                </c:pt>
                <c:pt idx="3">
                  <c:v>7978</c:v>
                </c:pt>
                <c:pt idx="4">
                  <c:v>8172</c:v>
                </c:pt>
                <c:pt idx="5">
                  <c:v>5863</c:v>
                </c:pt>
                <c:pt idx="6">
                  <c:v>8261</c:v>
                </c:pt>
                <c:pt idx="7">
                  <c:v>9081</c:v>
                </c:pt>
                <c:pt idx="8">
                  <c:v>5362</c:v>
                </c:pt>
                <c:pt idx="9">
                  <c:v>4130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5FB-4A31-8711-1C0BE3BDD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64048"/>
        <c:axId val="234764440"/>
      </c:barChart>
      <c:catAx>
        <c:axId val="234764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単位：トン</a:t>
                </a:r>
              </a:p>
            </c:rich>
          </c:tx>
          <c:layout>
            <c:manualLayout>
              <c:xMode val="edge"/>
              <c:yMode val="edge"/>
              <c:x val="4.2631776978900471E-2"/>
              <c:y val="3.030303030303031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34764440"/>
        <c:crosses val="autoZero"/>
        <c:auto val="1"/>
        <c:lblAlgn val="ctr"/>
        <c:lblOffset val="100"/>
        <c:noMultiLvlLbl val="0"/>
      </c:catAx>
      <c:valAx>
        <c:axId val="23476444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3476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8188210231539099"/>
          <c:y val="0.13301926747794923"/>
          <c:w val="9.9045506697590296E-2"/>
          <c:h val="0.13699176807444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n-US" altLang="ja-JP" sz="1100"/>
              <a:t>  </a:t>
            </a:r>
          </a:p>
          <a:p>
            <a:pPr>
              <a:defRPr sz="1100"/>
            </a:pPr>
            <a:r>
              <a:rPr lang="ja-JP" altLang="en-US" sz="1100"/>
              <a:t>清水支部　　　　令和 </a:t>
            </a:r>
            <a:r>
              <a:rPr lang="en-US" altLang="ja-JP" sz="1100"/>
              <a:t>8 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月保管残</a:t>
            </a:r>
            <a:r>
              <a:rPr lang="ja-JP" sz="1100"/>
              <a:t>高上位</a:t>
            </a:r>
            <a:r>
              <a:rPr lang="en-US" sz="1100"/>
              <a:t>10</a:t>
            </a:r>
            <a:r>
              <a:rPr lang="ja-JP" sz="1100"/>
              <a:t>品目　　　　　　　　　　　静岡県倉庫協会</a:t>
            </a:r>
          </a:p>
        </c:rich>
      </c:tx>
      <c:layout>
        <c:manualLayout>
          <c:xMode val="edge"/>
          <c:yMode val="edge"/>
          <c:x val="0.27919319260624337"/>
          <c:y val="7.7519379844961239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263025632434274E-2"/>
          <c:y val="0.13334309955443682"/>
          <c:w val="0.93473697436756553"/>
          <c:h val="0.586184154306292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'10・清水・静岡'!$C$20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7.0921985815602757E-3"/>
                  <c:y val="1.1627906976744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DA-4CB6-A90B-E7EA97B1C40C}"/>
                </c:ext>
              </c:extLst>
            </c:dLbl>
            <c:dLbl>
              <c:idx val="1"/>
              <c:layout>
                <c:manualLayout>
                  <c:x val="-1.0638297872340425E-2"/>
                  <c:y val="-3.0519440890948871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DA-4CB6-A90B-E7EA97B1C40C}"/>
                </c:ext>
              </c:extLst>
            </c:dLbl>
            <c:dLbl>
              <c:idx val="2"/>
              <c:layout>
                <c:manualLayout>
                  <c:x val="-1.5957446808510637E-2"/>
                  <c:y val="1.5503570774583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DA-4CB6-A90B-E7EA97B1C40C}"/>
                </c:ext>
              </c:extLst>
            </c:dLbl>
            <c:dLbl>
              <c:idx val="3"/>
              <c:layout>
                <c:manualLayout>
                  <c:x val="-8.8652482269503553E-3"/>
                  <c:y val="3.87566379783915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DA-4CB6-A90B-E7EA97B1C40C}"/>
                </c:ext>
              </c:extLst>
            </c:dLbl>
            <c:dLbl>
              <c:idx val="4"/>
              <c:layout>
                <c:manualLayout>
                  <c:x val="-1.4184397163120633E-2"/>
                  <c:y val="1.1627906976744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DA-4CB6-A90B-E7EA97B1C40C}"/>
                </c:ext>
              </c:extLst>
            </c:dLbl>
            <c:dLbl>
              <c:idx val="5"/>
              <c:layout>
                <c:manualLayout>
                  <c:x val="-1.5957446808510769E-2"/>
                  <c:y val="3.8759689922480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DA-4CB6-A90B-E7EA97B1C40C}"/>
                </c:ext>
              </c:extLst>
            </c:dLbl>
            <c:dLbl>
              <c:idx val="6"/>
              <c:layout>
                <c:manualLayout>
                  <c:x val="-1.0638297872340555E-2"/>
                  <c:y val="3.875968992247990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DA-4CB6-A90B-E7EA97B1C40C}"/>
                </c:ext>
              </c:extLst>
            </c:dLbl>
            <c:dLbl>
              <c:idx val="7"/>
              <c:layout>
                <c:manualLayout>
                  <c:x val="-1.4184397163120567E-2"/>
                  <c:y val="7.75193798449612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DA-4CB6-A90B-E7EA97B1C40C}"/>
                </c:ext>
              </c:extLst>
            </c:dLbl>
            <c:dLbl>
              <c:idx val="8"/>
              <c:layout>
                <c:manualLayout>
                  <c:x val="-8.8652482269504854E-3"/>
                  <c:y val="-7.105861064941390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DA-4CB6-A90B-E7EA97B1C40C}"/>
                </c:ext>
              </c:extLst>
            </c:dLbl>
            <c:dLbl>
              <c:idx val="9"/>
              <c:layout>
                <c:manualLayout>
                  <c:x val="-1.5957446808510637E-2"/>
                  <c:y val="1.5503265580174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DA-4CB6-A90B-E7EA97B1C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'10・清水・静岡'!$B$21:$B$30</c:f>
              <c:strCache>
                <c:ptCount val="10"/>
                <c:pt idx="0">
                  <c:v>缶詰・びん詰</c:v>
                </c:pt>
                <c:pt idx="1">
                  <c:v>その他の機械</c:v>
                </c:pt>
                <c:pt idx="2">
                  <c:v>麦</c:v>
                </c:pt>
                <c:pt idx="3">
                  <c:v>雑穀</c:v>
                </c:pt>
                <c:pt idx="4">
                  <c:v>飲料</c:v>
                </c:pt>
                <c:pt idx="5">
                  <c:v>その他の食料工業品</c:v>
                </c:pt>
                <c:pt idx="6">
                  <c:v>雑品</c:v>
                </c:pt>
                <c:pt idx="7">
                  <c:v>鉄鋼</c:v>
                </c:pt>
                <c:pt idx="8">
                  <c:v>電気機械</c:v>
                </c:pt>
                <c:pt idx="9">
                  <c:v>米</c:v>
                </c:pt>
              </c:strCache>
            </c:strRef>
          </c:cat>
          <c:val>
            <c:numRef>
              <c:f>'10・清水・静岡'!$C$21:$C$30</c:f>
              <c:numCache>
                <c:formatCode>#,##0_);[Red]\(#,##0\)</c:formatCode>
                <c:ptCount val="10"/>
                <c:pt idx="0">
                  <c:v>69372</c:v>
                </c:pt>
                <c:pt idx="1">
                  <c:v>42209</c:v>
                </c:pt>
                <c:pt idx="2">
                  <c:v>36919</c:v>
                </c:pt>
                <c:pt idx="3">
                  <c:v>34488</c:v>
                </c:pt>
                <c:pt idx="4">
                  <c:v>24369</c:v>
                </c:pt>
                <c:pt idx="5">
                  <c:v>22286</c:v>
                </c:pt>
                <c:pt idx="6">
                  <c:v>17392</c:v>
                </c:pt>
                <c:pt idx="7">
                  <c:v>16022</c:v>
                </c:pt>
                <c:pt idx="8">
                  <c:v>14119</c:v>
                </c:pt>
                <c:pt idx="9">
                  <c:v>12039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DA-4CB6-A90B-E7EA97B1C40C}"/>
            </c:ext>
          </c:extLst>
        </c:ser>
        <c:ser>
          <c:idx val="1"/>
          <c:order val="1"/>
          <c:tx>
            <c:strRef>
              <c:f>'10・清水・静岡'!$D$20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3.5460992907801418E-3"/>
                  <c:y val="-1.1628212171153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DA-4CB6-A90B-E7EA97B1C40C}"/>
                </c:ext>
              </c:extLst>
            </c:dLbl>
            <c:dLbl>
              <c:idx val="1"/>
              <c:layout>
                <c:manualLayout>
                  <c:x val="1.0638297872340425E-2"/>
                  <c:y val="-7.105861064941390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DA-4CB6-A90B-E7EA97B1C40C}"/>
                </c:ext>
              </c:extLst>
            </c:dLbl>
            <c:dLbl>
              <c:idx val="2"/>
              <c:layout>
                <c:manualLayout>
                  <c:x val="7.0921985815602835E-3"/>
                  <c:y val="7.75193798449605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DA-4CB6-A90B-E7EA97B1C40C}"/>
                </c:ext>
              </c:extLst>
            </c:dLbl>
            <c:dLbl>
              <c:idx val="3"/>
              <c:layout>
                <c:manualLayout>
                  <c:x val="5.3191489361702126E-3"/>
                  <c:y val="1.1627601782335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DA-4CB6-A90B-E7EA97B1C40C}"/>
                </c:ext>
              </c:extLst>
            </c:dLbl>
            <c:dLbl>
              <c:idx val="4"/>
              <c:layout>
                <c:manualLayout>
                  <c:x val="7.0921985815602185E-3"/>
                  <c:y val="7.75163279008735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DA-4CB6-A90B-E7EA97B1C40C}"/>
                </c:ext>
              </c:extLst>
            </c:dLbl>
            <c:dLbl>
              <c:idx val="5"/>
              <c:layout>
                <c:manualLayout>
                  <c:x val="5.3191489361702126E-3"/>
                  <c:y val="-3.8759689922480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DA-4CB6-A90B-E7EA97B1C40C}"/>
                </c:ext>
              </c:extLst>
            </c:dLbl>
            <c:dLbl>
              <c:idx val="6"/>
              <c:layout>
                <c:manualLayout>
                  <c:x val="3.5460992907801418E-3"/>
                  <c:y val="2.7131477751327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DA-4CB6-A90B-E7EA97B1C40C}"/>
                </c:ext>
              </c:extLst>
            </c:dLbl>
            <c:dLbl>
              <c:idx val="7"/>
              <c:layout>
                <c:manualLayout>
                  <c:x val="3.5460992907800117E-3"/>
                  <c:y val="-7.75193798449612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DA-4CB6-A90B-E7EA97B1C40C}"/>
                </c:ext>
              </c:extLst>
            </c:dLbl>
            <c:dLbl>
              <c:idx val="8"/>
              <c:layout>
                <c:manualLayout>
                  <c:x val="1.7730496453900709E-3"/>
                  <c:y val="-3.87596899224813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DA-4CB6-A90B-E7EA97B1C40C}"/>
                </c:ext>
              </c:extLst>
            </c:dLbl>
            <c:dLbl>
              <c:idx val="9"/>
              <c:layout>
                <c:manualLayout>
                  <c:x val="5.3191489361700825E-3"/>
                  <c:y val="-3.8765793810657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DA-4CB6-A90B-E7EA97B1C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'10・清水・静岡'!$B$21:$B$30</c:f>
              <c:strCache>
                <c:ptCount val="10"/>
                <c:pt idx="0">
                  <c:v>缶詰・びん詰</c:v>
                </c:pt>
                <c:pt idx="1">
                  <c:v>その他の機械</c:v>
                </c:pt>
                <c:pt idx="2">
                  <c:v>麦</c:v>
                </c:pt>
                <c:pt idx="3">
                  <c:v>雑穀</c:v>
                </c:pt>
                <c:pt idx="4">
                  <c:v>飲料</c:v>
                </c:pt>
                <c:pt idx="5">
                  <c:v>その他の食料工業品</c:v>
                </c:pt>
                <c:pt idx="6">
                  <c:v>雑品</c:v>
                </c:pt>
                <c:pt idx="7">
                  <c:v>鉄鋼</c:v>
                </c:pt>
                <c:pt idx="8">
                  <c:v>電気機械</c:v>
                </c:pt>
                <c:pt idx="9">
                  <c:v>米</c:v>
                </c:pt>
              </c:strCache>
            </c:strRef>
          </c:cat>
          <c:val>
            <c:numRef>
              <c:f>'10・清水・静岡'!$D$21:$D$30</c:f>
              <c:numCache>
                <c:formatCode>#,##0_);[Red]\(#,##0\)</c:formatCode>
                <c:ptCount val="10"/>
                <c:pt idx="0">
                  <c:v>72292</c:v>
                </c:pt>
                <c:pt idx="1">
                  <c:v>37617</c:v>
                </c:pt>
                <c:pt idx="2">
                  <c:v>24985</c:v>
                </c:pt>
                <c:pt idx="3">
                  <c:v>52094</c:v>
                </c:pt>
                <c:pt idx="4">
                  <c:v>13877</c:v>
                </c:pt>
                <c:pt idx="5">
                  <c:v>23159</c:v>
                </c:pt>
                <c:pt idx="6">
                  <c:v>17900</c:v>
                </c:pt>
                <c:pt idx="7">
                  <c:v>18161</c:v>
                </c:pt>
                <c:pt idx="8">
                  <c:v>10506</c:v>
                </c:pt>
                <c:pt idx="9">
                  <c:v>6394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7DA-4CB6-A90B-E7EA97B1C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3"/>
        <c:axId val="234765224"/>
        <c:axId val="234765616"/>
      </c:barChart>
      <c:catAx>
        <c:axId val="234765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aseline="0"/>
                </a:pPr>
                <a:r>
                  <a:rPr lang="ja-JP" sz="800" baseline="0"/>
                  <a:t>単位：トン</a:t>
                </a:r>
              </a:p>
            </c:rich>
          </c:tx>
          <c:layout>
            <c:manualLayout>
              <c:xMode val="edge"/>
              <c:yMode val="edge"/>
              <c:x val="1.6224521136987319E-2"/>
              <c:y val="4.2635658914728813E-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5616"/>
        <c:crosses val="autoZero"/>
        <c:auto val="1"/>
        <c:lblAlgn val="ctr"/>
        <c:lblOffset val="100"/>
        <c:noMultiLvlLbl val="0"/>
      </c:catAx>
      <c:valAx>
        <c:axId val="234765616"/>
        <c:scaling>
          <c:orientation val="minMax"/>
          <c:max val="125000"/>
          <c:min val="5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5224"/>
        <c:crosses val="autoZero"/>
        <c:crossBetween val="between"/>
        <c:majorUnit val="20000"/>
      </c:valAx>
      <c:spPr>
        <a:noFill/>
      </c:spPr>
    </c:plotArea>
    <c:legend>
      <c:legendPos val="r"/>
      <c:layout>
        <c:manualLayout>
          <c:xMode val="edge"/>
          <c:yMode val="edge"/>
          <c:x val="0.8774388507287656"/>
          <c:y val="0.13223676982238144"/>
          <c:w val="0.10128455352656029"/>
          <c:h val="0.14017762314594387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静岡支部       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月保管残高上位</a:t>
            </a:r>
            <a:r>
              <a:rPr lang="en-US" altLang="ja-JP" sz="1100"/>
              <a:t>10</a:t>
            </a:r>
            <a:r>
              <a:rPr lang="ja-JP" altLang="en-US" sz="1100"/>
              <a:t>品目　　　　　　　　　　静岡県倉庫協会　　　　　</a:t>
            </a:r>
            <a:endParaRPr lang="ja-JP" sz="1100"/>
          </a:p>
        </c:rich>
      </c:tx>
      <c:layout>
        <c:manualLayout>
          <c:xMode val="edge"/>
          <c:yMode val="edge"/>
          <c:x val="0.31300885389330296"/>
          <c:y val="3.208556149732645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5437060367454072E-2"/>
          <c:y val="0.12264712900192302"/>
          <c:w val="0.93456293963254256"/>
          <c:h val="0.619377938720226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'10・清水・静岡'!$C$53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7777777777777941E-3"/>
                  <c:y val="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57-473C-A992-72908F228CD6}"/>
                </c:ext>
              </c:extLst>
            </c:dLbl>
            <c:dLbl>
              <c:idx val="1"/>
              <c:layout>
                <c:manualLayout>
                  <c:x val="-1.4222222222222223E-2"/>
                  <c:y val="3.56506238859173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57-473C-A992-72908F228CD6}"/>
                </c:ext>
              </c:extLst>
            </c:dLbl>
            <c:dLbl>
              <c:idx val="2"/>
              <c:layout>
                <c:manualLayout>
                  <c:x val="-3.555555555555588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7-473C-A992-72908F228CD6}"/>
                </c:ext>
              </c:extLst>
            </c:dLbl>
            <c:dLbl>
              <c:idx val="3"/>
              <c:layout>
                <c:manualLayout>
                  <c:x val="-1.2444444444444444E-2"/>
                  <c:y val="1.4260249554367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57-473C-A992-72908F228CD6}"/>
                </c:ext>
              </c:extLst>
            </c:dLbl>
            <c:dLbl>
              <c:idx val="4"/>
              <c:layout>
                <c:manualLayout>
                  <c:x val="-1.0666666666666666E-2"/>
                  <c:y val="-1.307174441892961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7-473C-A992-72908F228CD6}"/>
                </c:ext>
              </c:extLst>
            </c:dLbl>
            <c:dLbl>
              <c:idx val="5"/>
              <c:layout>
                <c:manualLayout>
                  <c:x val="-7.1111111111111115E-3"/>
                  <c:y val="7.13012477718347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57-473C-A992-72908F228CD6}"/>
                </c:ext>
              </c:extLst>
            </c:dLbl>
            <c:dLbl>
              <c:idx val="6"/>
              <c:layout>
                <c:manualLayout>
                  <c:x val="-5.33333333333401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57-473C-A992-72908F228CD6}"/>
                </c:ext>
              </c:extLst>
            </c:dLbl>
            <c:dLbl>
              <c:idx val="7"/>
              <c:layout>
                <c:manualLayout>
                  <c:x val="-1.2444444444444444E-2"/>
                  <c:y val="2.1390374331550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57-473C-A992-72908F228CD6}"/>
                </c:ext>
              </c:extLst>
            </c:dLbl>
            <c:dLbl>
              <c:idx val="8"/>
              <c:layout>
                <c:manualLayout>
                  <c:x val="-8.8888888888891248E-3"/>
                  <c:y val="7.1301247771836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57-473C-A992-72908F228CD6}"/>
                </c:ext>
              </c:extLst>
            </c:dLbl>
            <c:dLbl>
              <c:idx val="9"/>
              <c:layout>
                <c:manualLayout>
                  <c:x val="-1.422236220472454E-2"/>
                  <c:y val="3.56506238859180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57-473C-A992-72908F228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'10・清水・静岡'!$B$54:$B$63</c:f>
              <c:strCache>
                <c:ptCount val="10"/>
                <c:pt idx="0">
                  <c:v>電気機械</c:v>
                </c:pt>
                <c:pt idx="1">
                  <c:v>紙・パルプ</c:v>
                </c:pt>
                <c:pt idx="2">
                  <c:v>飲料</c:v>
                </c:pt>
                <c:pt idx="3">
                  <c:v>その他の化学工業品</c:v>
                </c:pt>
                <c:pt idx="4">
                  <c:v>その他の食料工業品</c:v>
                </c:pt>
                <c:pt idx="5">
                  <c:v>雑品</c:v>
                </c:pt>
                <c:pt idx="6">
                  <c:v>その他の日用品</c:v>
                </c:pt>
                <c:pt idx="7">
                  <c:v>その他の機械</c:v>
                </c:pt>
                <c:pt idx="8">
                  <c:v>動植物性飼・肥料</c:v>
                </c:pt>
                <c:pt idx="9">
                  <c:v>その他の製造工業品</c:v>
                </c:pt>
              </c:strCache>
            </c:strRef>
          </c:cat>
          <c:val>
            <c:numRef>
              <c:f>'10・清水・静岡'!$C$54:$C$63</c:f>
              <c:numCache>
                <c:formatCode>#,##0_);[Red]\(#,##0\)</c:formatCode>
                <c:ptCount val="10"/>
                <c:pt idx="0">
                  <c:v>14331</c:v>
                </c:pt>
                <c:pt idx="1">
                  <c:v>11619</c:v>
                </c:pt>
                <c:pt idx="2">
                  <c:v>6588</c:v>
                </c:pt>
                <c:pt idx="3">
                  <c:v>3146</c:v>
                </c:pt>
                <c:pt idx="4">
                  <c:v>2742</c:v>
                </c:pt>
                <c:pt idx="5">
                  <c:v>1778</c:v>
                </c:pt>
                <c:pt idx="6">
                  <c:v>1721</c:v>
                </c:pt>
                <c:pt idx="7">
                  <c:v>1706</c:v>
                </c:pt>
                <c:pt idx="8">
                  <c:v>1701</c:v>
                </c:pt>
                <c:pt idx="9">
                  <c:v>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57-473C-A992-72908F228CD6}"/>
            </c:ext>
          </c:extLst>
        </c:ser>
        <c:ser>
          <c:idx val="1"/>
          <c:order val="1"/>
          <c:tx>
            <c:strRef>
              <c:f>'10・清水・静岡'!$D$53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1.7776377952755905E-3"/>
                  <c:y val="-7.1306862043314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57-473C-A992-72908F228CD6}"/>
                </c:ext>
              </c:extLst>
            </c:dLbl>
            <c:dLbl>
              <c:idx val="1"/>
              <c:layout>
                <c:manualLayout>
                  <c:x val="7.1111111111111115E-3"/>
                  <c:y val="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57-473C-A992-72908F228CD6}"/>
                </c:ext>
              </c:extLst>
            </c:dLbl>
            <c:dLbl>
              <c:idx val="2"/>
              <c:layout>
                <c:manualLayout>
                  <c:x val="8.888888888888823E-3"/>
                  <c:y val="3.56506238859173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57-473C-A992-72908F228CD6}"/>
                </c:ext>
              </c:extLst>
            </c:dLbl>
            <c:dLbl>
              <c:idx val="3"/>
              <c:layout>
                <c:manualLayout>
                  <c:x val="1.7777777777777779E-3"/>
                  <c:y val="7.1301247771836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57-473C-A992-72908F228CD6}"/>
                </c:ext>
              </c:extLst>
            </c:dLbl>
            <c:dLbl>
              <c:idx val="4"/>
              <c:layout>
                <c:manualLayout>
                  <c:x val="7.1109711286089236E-3"/>
                  <c:y val="3.56506238859180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57-473C-A992-72908F228CD6}"/>
                </c:ext>
              </c:extLst>
            </c:dLbl>
            <c:dLbl>
              <c:idx val="5"/>
              <c:layout>
                <c:manualLayout>
                  <c:x val="8.888888888888823E-3"/>
                  <c:y val="1.0695187165775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57-473C-A992-72908F228CD6}"/>
                </c:ext>
              </c:extLst>
            </c:dLbl>
            <c:dLbl>
              <c:idx val="6"/>
              <c:layout>
                <c:manualLayout>
                  <c:x val="8.888888888888758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57-473C-A992-72908F228CD6}"/>
                </c:ext>
              </c:extLst>
            </c:dLbl>
            <c:dLbl>
              <c:idx val="7"/>
              <c:layout>
                <c:manualLayout>
                  <c:x val="1.7777777777776473E-3"/>
                  <c:y val="-7.1301247771836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57-473C-A992-72908F228CD6}"/>
                </c:ext>
              </c:extLst>
            </c:dLbl>
            <c:dLbl>
              <c:idx val="8"/>
              <c:layout>
                <c:manualLayout>
                  <c:x val="1.7777777777776473E-3"/>
                  <c:y val="-1.06951871657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57-473C-A992-72908F228CD6}"/>
                </c:ext>
              </c:extLst>
            </c:dLbl>
            <c:dLbl>
              <c:idx val="9"/>
              <c:layout>
                <c:manualLayout>
                  <c:x val="3.5555555555555692E-3"/>
                  <c:y val="7.13012477718361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57-473C-A992-72908F228C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'10・清水・静岡'!$B$54:$B$63</c:f>
              <c:strCache>
                <c:ptCount val="10"/>
                <c:pt idx="0">
                  <c:v>電気機械</c:v>
                </c:pt>
                <c:pt idx="1">
                  <c:v>紙・パルプ</c:v>
                </c:pt>
                <c:pt idx="2">
                  <c:v>飲料</c:v>
                </c:pt>
                <c:pt idx="3">
                  <c:v>その他の化学工業品</c:v>
                </c:pt>
                <c:pt idx="4">
                  <c:v>その他の食料工業品</c:v>
                </c:pt>
                <c:pt idx="5">
                  <c:v>雑品</c:v>
                </c:pt>
                <c:pt idx="6">
                  <c:v>その他の日用品</c:v>
                </c:pt>
                <c:pt idx="7">
                  <c:v>その他の機械</c:v>
                </c:pt>
                <c:pt idx="8">
                  <c:v>動植物性飼・肥料</c:v>
                </c:pt>
                <c:pt idx="9">
                  <c:v>その他の製造工業品</c:v>
                </c:pt>
              </c:strCache>
            </c:strRef>
          </c:cat>
          <c:val>
            <c:numRef>
              <c:f>'10・清水・静岡'!$D$54:$D$63</c:f>
              <c:numCache>
                <c:formatCode>#,##0_);[Red]\(#,##0\)</c:formatCode>
                <c:ptCount val="10"/>
                <c:pt idx="0">
                  <c:v>14772</c:v>
                </c:pt>
                <c:pt idx="1">
                  <c:v>10846</c:v>
                </c:pt>
                <c:pt idx="2">
                  <c:v>7442</c:v>
                </c:pt>
                <c:pt idx="3">
                  <c:v>3190</c:v>
                </c:pt>
                <c:pt idx="4">
                  <c:v>6690</c:v>
                </c:pt>
                <c:pt idx="5">
                  <c:v>1632</c:v>
                </c:pt>
                <c:pt idx="6">
                  <c:v>1388</c:v>
                </c:pt>
                <c:pt idx="7">
                  <c:v>1367</c:v>
                </c:pt>
                <c:pt idx="8">
                  <c:v>1644</c:v>
                </c:pt>
                <c:pt idx="9">
                  <c:v>1114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557-473C-A992-72908F228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66400"/>
        <c:axId val="234766792"/>
      </c:barChart>
      <c:catAx>
        <c:axId val="23476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/>
                  <a:t>単位：トン</a:t>
                </a:r>
              </a:p>
            </c:rich>
          </c:tx>
          <c:layout>
            <c:manualLayout>
              <c:xMode val="edge"/>
              <c:yMode val="edge"/>
              <c:x val="2.3823342082242852E-2"/>
              <c:y val="5.1693404634581122E-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6792"/>
        <c:crosses val="autoZero"/>
        <c:auto val="1"/>
        <c:lblAlgn val="ctr"/>
        <c:lblOffset val="100"/>
        <c:noMultiLvlLbl val="0"/>
      </c:catAx>
      <c:valAx>
        <c:axId val="234766792"/>
        <c:scaling>
          <c:orientation val="minMax"/>
          <c:max val="30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6400"/>
        <c:crosses val="autoZero"/>
        <c:crossBetween val="between"/>
        <c:majorUnit val="5000"/>
        <c:minorUnit val="1000"/>
      </c:valAx>
      <c:spPr>
        <a:noFill/>
      </c:spPr>
    </c:plotArea>
    <c:legend>
      <c:legendPos val="r"/>
      <c:layout>
        <c:manualLayout>
          <c:xMode val="edge"/>
          <c:yMode val="edge"/>
          <c:x val="0.89844535433070871"/>
          <c:y val="0.12965093267084932"/>
          <c:w val="0.10155464566929152"/>
          <c:h val="0.12893342877594846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30"/>
    </mc:Choice>
    <mc:Fallback>
      <c:style val="30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駿遠支部         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月保管残高上位</a:t>
            </a:r>
            <a:r>
              <a:rPr lang="en-US" altLang="ja-JP" sz="1100"/>
              <a:t>10</a:t>
            </a:r>
            <a:r>
              <a:rPr lang="ja-JP" altLang="en-US" sz="1100"/>
              <a:t>品目　　　　　　　　　　静岡県倉庫協会</a:t>
            </a:r>
          </a:p>
        </c:rich>
      </c:tx>
      <c:layout>
        <c:manualLayout>
          <c:xMode val="edge"/>
          <c:yMode val="edge"/>
          <c:x val="0.28288645021734493"/>
          <c:y val="2.614380829514954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576046415250721E-2"/>
          <c:y val="0.12848746847820494"/>
          <c:w val="0.93542395358474961"/>
          <c:h val="0.601253078659314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'11・駿遠・西部'!$C$21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rgbClr val="EEECE1">
                  <a:lumMod val="50000"/>
                </a:srgbClr>
              </a:solidFill>
            </a:ln>
          </c:spPr>
          <c:invertIfNegative val="0"/>
          <c:dLbls>
            <c:dLbl>
              <c:idx val="0"/>
              <c:layout>
                <c:manualLayout>
                  <c:x val="-8.758137516275041E-3"/>
                  <c:y val="1.78477690288707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AC-4E18-BBEA-F2DD9E9B5C26}"/>
                </c:ext>
              </c:extLst>
            </c:dLbl>
            <c:dLbl>
              <c:idx val="1"/>
              <c:layout>
                <c:manualLayout>
                  <c:x val="-1.2248606719435661E-2"/>
                  <c:y val="-2.84235656983561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AC-4E18-BBEA-F2DD9E9B5C26}"/>
                </c:ext>
              </c:extLst>
            </c:dLbl>
            <c:dLbl>
              <c:idx val="2"/>
              <c:layout>
                <c:manualLayout>
                  <c:x val="-1.0507918793615397E-2"/>
                  <c:y val="6.6966205495499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C-4E18-BBEA-F2DD9E9B5C26}"/>
                </c:ext>
              </c:extLst>
            </c:dLbl>
            <c:dLbl>
              <c:idx val="3"/>
              <c:layout>
                <c:manualLayout>
                  <c:x val="-3.5225714895874235E-3"/>
                  <c:y val="2.13769888933367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C-4E18-BBEA-F2DD9E9B5C26}"/>
                </c:ext>
              </c:extLst>
            </c:dLbl>
            <c:dLbl>
              <c:idx val="4"/>
              <c:layout>
                <c:manualLayout>
                  <c:x val="-1.0530927728522124E-2"/>
                  <c:y val="6.097542891884277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C-4E18-BBEA-F2DD9E9B5C26}"/>
                </c:ext>
              </c:extLst>
            </c:dLbl>
            <c:dLbl>
              <c:idx val="5"/>
              <c:layout>
                <c:manualLayout>
                  <c:x val="-1.5766493755209797E-2"/>
                  <c:y val="1.0307991162121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C-4E18-BBEA-F2DD9E9B5C26}"/>
                </c:ext>
              </c:extLst>
            </c:dLbl>
            <c:dLbl>
              <c:idx val="6"/>
              <c:layout>
                <c:manualLayout>
                  <c:x val="-1.4016712477869529E-2"/>
                  <c:y val="5.3469163812150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C-4E18-BBEA-F2DD9E9B5C26}"/>
                </c:ext>
              </c:extLst>
            </c:dLbl>
            <c:dLbl>
              <c:idx val="7"/>
              <c:layout>
                <c:manualLayout>
                  <c:x val="-1.5789502690116492E-2"/>
                  <c:y val="2.32513308717766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AC-4E18-BBEA-F2DD9E9B5C26}"/>
                </c:ext>
              </c:extLst>
            </c:dLbl>
            <c:dLbl>
              <c:idx val="8"/>
              <c:layout>
                <c:manualLayout>
                  <c:x val="-1.0521696598948754E-2"/>
                  <c:y val="-1.18353426160712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AC-4E18-BBEA-F2DD9E9B5C26}"/>
                </c:ext>
              </c:extLst>
            </c:dLbl>
            <c:dLbl>
              <c:idx val="9"/>
              <c:layout>
                <c:manualLayout>
                  <c:x val="-3.5087719298246903E-3"/>
                  <c:y val="-9.4223516178124794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C-4E18-BBEA-F2DD9E9B5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'11・駿遠・西部'!$B$22:$B$31</c:f>
              <c:strCache>
                <c:ptCount val="10"/>
                <c:pt idx="0">
                  <c:v>飲料</c:v>
                </c:pt>
                <c:pt idx="1">
                  <c:v>鉄鋼</c:v>
                </c:pt>
                <c:pt idx="2">
                  <c:v>その他の農作物</c:v>
                </c:pt>
                <c:pt idx="3">
                  <c:v>その他の食料工業品</c:v>
                </c:pt>
                <c:pt idx="4">
                  <c:v>石油製品</c:v>
                </c:pt>
                <c:pt idx="5">
                  <c:v>合成樹脂</c:v>
                </c:pt>
                <c:pt idx="6">
                  <c:v>その他の化学工業品</c:v>
                </c:pt>
                <c:pt idx="7">
                  <c:v>その他の機械</c:v>
                </c:pt>
                <c:pt idx="8">
                  <c:v>化学肥料</c:v>
                </c:pt>
                <c:pt idx="9">
                  <c:v>米</c:v>
                </c:pt>
              </c:strCache>
            </c:strRef>
          </c:cat>
          <c:val>
            <c:numRef>
              <c:f>'11・駿遠・西部'!$C$22:$C$31</c:f>
              <c:numCache>
                <c:formatCode>#,##0_);[Red]\(#,##0\)</c:formatCode>
                <c:ptCount val="10"/>
                <c:pt idx="0">
                  <c:v>36344</c:v>
                </c:pt>
                <c:pt idx="1">
                  <c:v>16062</c:v>
                </c:pt>
                <c:pt idx="2">
                  <c:v>11366</c:v>
                </c:pt>
                <c:pt idx="3">
                  <c:v>8226</c:v>
                </c:pt>
                <c:pt idx="4">
                  <c:v>6236</c:v>
                </c:pt>
                <c:pt idx="5">
                  <c:v>6209</c:v>
                </c:pt>
                <c:pt idx="6">
                  <c:v>3979</c:v>
                </c:pt>
                <c:pt idx="7">
                  <c:v>3238</c:v>
                </c:pt>
                <c:pt idx="8">
                  <c:v>2691</c:v>
                </c:pt>
                <c:pt idx="9">
                  <c:v>1987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AC-4E18-BBEA-F2DD9E9B5C26}"/>
            </c:ext>
          </c:extLst>
        </c:ser>
        <c:ser>
          <c:idx val="1"/>
          <c:order val="1"/>
          <c:tx>
            <c:strRef>
              <c:f>'11・駿遠・西部'!$D$21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2585749615943677E-3"/>
                  <c:y val="1.5065913370998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AC-4E18-BBEA-F2DD9E9B5C26}"/>
                </c:ext>
              </c:extLst>
            </c:dLbl>
            <c:dLbl>
              <c:idx val="1"/>
              <c:layout>
                <c:manualLayout>
                  <c:x val="6.9991251093612979E-3"/>
                  <c:y val="7.53295668549905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AC-4E18-BBEA-F2DD9E9B5C26}"/>
                </c:ext>
              </c:extLst>
            </c:dLbl>
            <c:dLbl>
              <c:idx val="2"/>
              <c:layout>
                <c:manualLayout>
                  <c:x val="1.7634213046203871E-3"/>
                  <c:y val="1.466138766552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AC-4E18-BBEA-F2DD9E9B5C26}"/>
                </c:ext>
              </c:extLst>
            </c:dLbl>
            <c:dLbl>
              <c:idx val="3"/>
              <c:layout>
                <c:manualLayout>
                  <c:x val="5.2723527669276916E-3"/>
                  <c:y val="2.2567136735026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AC-4E18-BBEA-F2DD9E9B5C26}"/>
                </c:ext>
              </c:extLst>
            </c:dLbl>
            <c:dLbl>
              <c:idx val="4"/>
              <c:layout>
                <c:manualLayout>
                  <c:x val="5.2538905077810158E-3"/>
                  <c:y val="1.1362308524993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AC-4E18-BBEA-F2DD9E9B5C26}"/>
                </c:ext>
              </c:extLst>
            </c:dLbl>
            <c:dLbl>
              <c:idx val="5"/>
              <c:layout>
                <c:manualLayout>
                  <c:x val="3.4995625546807292E-3"/>
                  <c:y val="7.46978661565602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AC-4E18-BBEA-F2DD9E9B5C26}"/>
                </c:ext>
              </c:extLst>
            </c:dLbl>
            <c:dLbl>
              <c:idx val="6"/>
              <c:layout>
                <c:manualLayout>
                  <c:x val="1.7452346015803142E-3"/>
                  <c:y val="1.8376262289247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AC-4E18-BBEA-F2DD9E9B5C26}"/>
                </c:ext>
              </c:extLst>
            </c:dLbl>
            <c:dLbl>
              <c:idx val="7"/>
              <c:layout>
                <c:manualLayout>
                  <c:x val="3.5180248138274054E-3"/>
                  <c:y val="1.870575500096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AC-4E18-BBEA-F2DD9E9B5C26}"/>
                </c:ext>
              </c:extLst>
            </c:dLbl>
            <c:dLbl>
              <c:idx val="8"/>
              <c:layout>
                <c:manualLayout>
                  <c:x val="1.7682435364869446E-3"/>
                  <c:y val="7.43805329418568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AC-4E18-BBEA-F2DD9E9B5C26}"/>
                </c:ext>
              </c:extLst>
            </c:dLbl>
            <c:dLbl>
              <c:idx val="9"/>
              <c:layout>
                <c:manualLayout>
                  <c:x val="3.425575740040369E-3"/>
                  <c:y val="1.500274330115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AC-4E18-BBEA-F2DD9E9B5C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'11・駿遠・西部'!$B$22:$B$31</c:f>
              <c:strCache>
                <c:ptCount val="10"/>
                <c:pt idx="0">
                  <c:v>飲料</c:v>
                </c:pt>
                <c:pt idx="1">
                  <c:v>鉄鋼</c:v>
                </c:pt>
                <c:pt idx="2">
                  <c:v>その他の農作物</c:v>
                </c:pt>
                <c:pt idx="3">
                  <c:v>その他の食料工業品</c:v>
                </c:pt>
                <c:pt idx="4">
                  <c:v>石油製品</c:v>
                </c:pt>
                <c:pt idx="5">
                  <c:v>合成樹脂</c:v>
                </c:pt>
                <c:pt idx="6">
                  <c:v>その他の化学工業品</c:v>
                </c:pt>
                <c:pt idx="7">
                  <c:v>その他の機械</c:v>
                </c:pt>
                <c:pt idx="8">
                  <c:v>化学肥料</c:v>
                </c:pt>
                <c:pt idx="9">
                  <c:v>米</c:v>
                </c:pt>
              </c:strCache>
            </c:strRef>
          </c:cat>
          <c:val>
            <c:numRef>
              <c:f>'11・駿遠・西部'!$D$22:$D$31</c:f>
              <c:numCache>
                <c:formatCode>#,##0_);[Red]\(#,##0\)</c:formatCode>
                <c:ptCount val="10"/>
                <c:pt idx="0">
                  <c:v>32422</c:v>
                </c:pt>
                <c:pt idx="1">
                  <c:v>17212</c:v>
                </c:pt>
                <c:pt idx="2">
                  <c:v>13082</c:v>
                </c:pt>
                <c:pt idx="3">
                  <c:v>8419</c:v>
                </c:pt>
                <c:pt idx="4">
                  <c:v>4731</c:v>
                </c:pt>
                <c:pt idx="5">
                  <c:v>6508</c:v>
                </c:pt>
                <c:pt idx="6">
                  <c:v>3437</c:v>
                </c:pt>
                <c:pt idx="7">
                  <c:v>3252</c:v>
                </c:pt>
                <c:pt idx="8">
                  <c:v>2920</c:v>
                </c:pt>
                <c:pt idx="9">
                  <c:v>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0AC-4E18-BBEA-F2DD9E9B5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767576"/>
        <c:axId val="183308176"/>
      </c:barChart>
      <c:catAx>
        <c:axId val="234767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単位：トン</a:t>
                </a:r>
              </a:p>
            </c:rich>
          </c:tx>
          <c:layout>
            <c:manualLayout>
              <c:xMode val="edge"/>
              <c:yMode val="edge"/>
              <c:x val="2.0773072657256426E-2"/>
              <c:y val="3.252161276450613E-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308176"/>
        <c:crosses val="autoZero"/>
        <c:auto val="1"/>
        <c:lblAlgn val="ctr"/>
        <c:lblOffset val="100"/>
        <c:noMultiLvlLbl val="0"/>
      </c:catAx>
      <c:valAx>
        <c:axId val="183308176"/>
        <c:scaling>
          <c:orientation val="minMax"/>
          <c:max val="40000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234767576"/>
        <c:crosses val="autoZero"/>
        <c:crossBetween val="between"/>
        <c:majorUnit val="5000"/>
      </c:valAx>
      <c:spPr>
        <a:noFill/>
      </c:spPr>
    </c:plotArea>
    <c:legend>
      <c:legendPos val="r"/>
      <c:layout>
        <c:manualLayout>
          <c:xMode val="edge"/>
          <c:yMode val="edge"/>
          <c:x val="0.88399212598419996"/>
          <c:y val="0.1323699243476919"/>
          <c:w val="0.1002184003315375"/>
          <c:h val="0.13507311586051737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31"/>
    </mc:Choice>
    <mc:Fallback>
      <c:style val="31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西部支部        令和 </a:t>
            </a:r>
            <a:r>
              <a:rPr lang="en-US" altLang="ja-JP" sz="1100"/>
              <a:t>8</a:t>
            </a:r>
            <a:r>
              <a:rPr lang="ja-JP" altLang="en-US" sz="1100"/>
              <a:t>年</a:t>
            </a:r>
            <a:r>
              <a:rPr lang="en-US" altLang="ja-JP" sz="1100"/>
              <a:t>5</a:t>
            </a:r>
            <a:r>
              <a:rPr lang="ja-JP" altLang="en-US" sz="1100"/>
              <a:t>月保管残高上位</a:t>
            </a:r>
            <a:r>
              <a:rPr lang="en-US" altLang="ja-JP" sz="1100"/>
              <a:t>10</a:t>
            </a:r>
            <a:r>
              <a:rPr lang="ja-JP" altLang="en-US" sz="1100"/>
              <a:t>品目　　　　　　　　　　　　　静岡県倉庫協会</a:t>
            </a:r>
          </a:p>
        </c:rich>
      </c:tx>
      <c:layout>
        <c:manualLayout>
          <c:xMode val="edge"/>
          <c:yMode val="edge"/>
          <c:x val="0.25065957360736885"/>
          <c:y val="2.50896057347670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3059593201252576E-2"/>
          <c:y val="0.12293906810035835"/>
          <c:w val="0.92694040679881851"/>
          <c:h val="0.6176990376204405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'11・駿遠・西部'!$C$54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0484929358820443E-2"/>
                  <c:y val="1.0752405949256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FB-4247-8BAF-4DFEF2E517E9}"/>
                </c:ext>
              </c:extLst>
            </c:dLbl>
            <c:dLbl>
              <c:idx val="1"/>
              <c:layout>
                <c:manualLayout>
                  <c:x val="-1.7474882264700741E-2"/>
                  <c:y val="1.7920582507831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FB-4247-8BAF-4DFEF2E517E9}"/>
                </c:ext>
              </c:extLst>
            </c:dLbl>
            <c:dLbl>
              <c:idx val="2"/>
              <c:layout>
                <c:manualLayout>
                  <c:x val="-1.7474882264700741E-2"/>
                  <c:y val="7.1684587813620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FB-4247-8BAF-4DFEF2E517E9}"/>
                </c:ext>
              </c:extLst>
            </c:dLbl>
            <c:dLbl>
              <c:idx val="3"/>
              <c:layout>
                <c:manualLayout>
                  <c:x val="-8.7374411323503549E-3"/>
                  <c:y val="1.075268817204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FB-4247-8BAF-4DFEF2E517E9}"/>
                </c:ext>
              </c:extLst>
            </c:dLbl>
            <c:dLbl>
              <c:idx val="4"/>
              <c:layout>
                <c:manualLayout>
                  <c:x val="-1.3980043409258779E-2"/>
                  <c:y val="1.0752688172043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FB-4247-8BAF-4DFEF2E517E9}"/>
                </c:ext>
              </c:extLst>
            </c:dLbl>
            <c:dLbl>
              <c:idx val="5"/>
              <c:layout>
                <c:manualLayout>
                  <c:x val="-6.9899529058802838E-3"/>
                  <c:y val="3.58422939068087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FB-4247-8BAF-4DFEF2E517E9}"/>
                </c:ext>
              </c:extLst>
            </c:dLbl>
            <c:dLbl>
              <c:idx val="6"/>
              <c:layout>
                <c:manualLayout>
                  <c:x val="-8.7374411323503549E-3"/>
                  <c:y val="3.58394716789433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FB-4247-8BAF-4DFEF2E517E9}"/>
                </c:ext>
              </c:extLst>
            </c:dLbl>
            <c:dLbl>
              <c:idx val="7"/>
              <c:layout>
                <c:manualLayout>
                  <c:x val="-8.7374411323503549E-3"/>
                  <c:y val="1.7920864730618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FB-4247-8BAF-4DFEF2E517E9}"/>
                </c:ext>
              </c:extLst>
            </c:dLbl>
            <c:dLbl>
              <c:idx val="8"/>
              <c:layout>
                <c:manualLayout>
                  <c:x val="-1.2232417585290497E-2"/>
                  <c:y val="1.792114695340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FB-4247-8BAF-4DFEF2E517E9}"/>
                </c:ext>
              </c:extLst>
            </c:dLbl>
            <c:dLbl>
              <c:idx val="9"/>
              <c:layout>
                <c:manualLayout>
                  <c:x val="-8.7374411323503549E-3"/>
                  <c:y val="1.0752688172043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FB-4247-8BAF-4DFEF2E51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'11・駿遠・西部'!$B$55:$B$64</c:f>
              <c:strCache>
                <c:ptCount val="10"/>
                <c:pt idx="0">
                  <c:v>その他の機械</c:v>
                </c:pt>
                <c:pt idx="1">
                  <c:v>その他の日用品</c:v>
                </c:pt>
                <c:pt idx="2">
                  <c:v>雑品</c:v>
                </c:pt>
                <c:pt idx="3">
                  <c:v>電気機械</c:v>
                </c:pt>
                <c:pt idx="4">
                  <c:v>その他の化学工業品</c:v>
                </c:pt>
                <c:pt idx="5">
                  <c:v>その他の製造工業品</c:v>
                </c:pt>
                <c:pt idx="6">
                  <c:v>ゴム製品</c:v>
                </c:pt>
                <c:pt idx="7">
                  <c:v>合成樹脂</c:v>
                </c:pt>
                <c:pt idx="8">
                  <c:v>紙・パルプ</c:v>
                </c:pt>
                <c:pt idx="9">
                  <c:v>飲料</c:v>
                </c:pt>
              </c:strCache>
            </c:strRef>
          </c:cat>
          <c:val>
            <c:numRef>
              <c:f>'11・駿遠・西部'!$C$55:$C$64</c:f>
              <c:numCache>
                <c:formatCode>#,##0_);[Red]\(#,##0\)</c:formatCode>
                <c:ptCount val="10"/>
                <c:pt idx="0">
                  <c:v>191377</c:v>
                </c:pt>
                <c:pt idx="1">
                  <c:v>87834</c:v>
                </c:pt>
                <c:pt idx="2">
                  <c:v>49704</c:v>
                </c:pt>
                <c:pt idx="3">
                  <c:v>27309</c:v>
                </c:pt>
                <c:pt idx="4">
                  <c:v>21009</c:v>
                </c:pt>
                <c:pt idx="5">
                  <c:v>20336</c:v>
                </c:pt>
                <c:pt idx="6">
                  <c:v>18079</c:v>
                </c:pt>
                <c:pt idx="7">
                  <c:v>17492</c:v>
                </c:pt>
                <c:pt idx="8">
                  <c:v>13097</c:v>
                </c:pt>
                <c:pt idx="9">
                  <c:v>9833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FB-4247-8BAF-4DFEF2E517E9}"/>
            </c:ext>
          </c:extLst>
        </c:ser>
        <c:ser>
          <c:idx val="1"/>
          <c:order val="1"/>
          <c:tx>
            <c:strRef>
              <c:f>'11・駿遠・西部'!$D$54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5.2424646794102135E-3"/>
                  <c:y val="3.58422939068100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FB-4247-8BAF-4DFEF2E517E9}"/>
                </c:ext>
              </c:extLst>
            </c:dLbl>
            <c:dLbl>
              <c:idx val="1"/>
              <c:layout>
                <c:manualLayout>
                  <c:x val="0"/>
                  <c:y val="1.07526881720430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FB-4247-8BAF-4DFEF2E517E9}"/>
                </c:ext>
              </c:extLst>
            </c:dLbl>
            <c:dLbl>
              <c:idx val="2"/>
              <c:layout>
                <c:manualLayout>
                  <c:x val="6.9899529058802838E-3"/>
                  <c:y val="1.7920864730618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FB-4247-8BAF-4DFEF2E517E9}"/>
                </c:ext>
              </c:extLst>
            </c:dLbl>
            <c:dLbl>
              <c:idx val="3"/>
              <c:layout>
                <c:manualLayout>
                  <c:x val="1.2232417585290497E-2"/>
                  <c:y val="-7.16874100414867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FB-4247-8BAF-4DFEF2E517E9}"/>
                </c:ext>
              </c:extLst>
            </c:dLbl>
            <c:dLbl>
              <c:idx val="4"/>
              <c:layout>
                <c:manualLayout>
                  <c:x val="8.7374411323502908E-3"/>
                  <c:y val="-3.58479383625433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FB-4247-8BAF-4DFEF2E517E9}"/>
                </c:ext>
              </c:extLst>
            </c:dLbl>
            <c:dLbl>
              <c:idx val="5"/>
              <c:layout>
                <c:manualLayout>
                  <c:x val="5.2423270819120654E-3"/>
                  <c:y val="1.792114695340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FB-4247-8BAF-4DFEF2E517E9}"/>
                </c:ext>
              </c:extLst>
            </c:dLbl>
            <c:dLbl>
              <c:idx val="6"/>
              <c:layout>
                <c:manualLayout>
                  <c:x val="8.7374411323503549E-3"/>
                  <c:y val="-1.0753252617616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FB-4247-8BAF-4DFEF2E517E9}"/>
                </c:ext>
              </c:extLst>
            </c:dLbl>
            <c:dLbl>
              <c:idx val="7"/>
              <c:layout>
                <c:manualLayout>
                  <c:x val="5.2424646794100851E-3"/>
                  <c:y val="-7.16874100414867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FB-4247-8BAF-4DFEF2E517E9}"/>
                </c:ext>
              </c:extLst>
            </c:dLbl>
            <c:dLbl>
              <c:idx val="8"/>
              <c:layout>
                <c:manualLayout>
                  <c:x val="-1.747488226470070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FB-4247-8BAF-4DFEF2E517E9}"/>
                </c:ext>
              </c:extLst>
            </c:dLbl>
            <c:dLbl>
              <c:idx val="9"/>
              <c:layout>
                <c:manualLayout>
                  <c:x val="3.4949764529401419E-3"/>
                  <c:y val="-1.4336917562724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FB-4247-8BAF-4DFEF2E517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'11・駿遠・西部'!$B$55:$B$64</c:f>
              <c:strCache>
                <c:ptCount val="10"/>
                <c:pt idx="0">
                  <c:v>その他の機械</c:v>
                </c:pt>
                <c:pt idx="1">
                  <c:v>その他の日用品</c:v>
                </c:pt>
                <c:pt idx="2">
                  <c:v>雑品</c:v>
                </c:pt>
                <c:pt idx="3">
                  <c:v>電気機械</c:v>
                </c:pt>
                <c:pt idx="4">
                  <c:v>その他の化学工業品</c:v>
                </c:pt>
                <c:pt idx="5">
                  <c:v>その他の製造工業品</c:v>
                </c:pt>
                <c:pt idx="6">
                  <c:v>ゴム製品</c:v>
                </c:pt>
                <c:pt idx="7">
                  <c:v>合成樹脂</c:v>
                </c:pt>
                <c:pt idx="8">
                  <c:v>紙・パルプ</c:v>
                </c:pt>
                <c:pt idx="9">
                  <c:v>飲料</c:v>
                </c:pt>
              </c:strCache>
            </c:strRef>
          </c:cat>
          <c:val>
            <c:numRef>
              <c:f>'11・駿遠・西部'!$D$55:$D$64</c:f>
              <c:numCache>
                <c:formatCode>#,##0_);[Red]\(#,##0\)</c:formatCode>
                <c:ptCount val="10"/>
                <c:pt idx="0">
                  <c:v>404317</c:v>
                </c:pt>
                <c:pt idx="1">
                  <c:v>102414</c:v>
                </c:pt>
                <c:pt idx="2">
                  <c:v>41403</c:v>
                </c:pt>
                <c:pt idx="3">
                  <c:v>22552</c:v>
                </c:pt>
                <c:pt idx="4">
                  <c:v>19361</c:v>
                </c:pt>
                <c:pt idx="5">
                  <c:v>19943</c:v>
                </c:pt>
                <c:pt idx="6">
                  <c:v>15287</c:v>
                </c:pt>
                <c:pt idx="7">
                  <c:v>19505</c:v>
                </c:pt>
                <c:pt idx="8">
                  <c:v>15046</c:v>
                </c:pt>
                <c:pt idx="9">
                  <c:v>11794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EFB-4247-8BAF-4DFEF2E51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3308960"/>
        <c:axId val="183309352"/>
      </c:barChart>
      <c:catAx>
        <c:axId val="183308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ja-JP" altLang="en-US"/>
                  <a:t>単位：トン</a:t>
                </a:r>
              </a:p>
            </c:rich>
          </c:tx>
          <c:layout>
            <c:manualLayout>
              <c:xMode val="edge"/>
              <c:yMode val="edge"/>
              <c:x val="4.9411399182175492E-2"/>
              <c:y val="5.3763440860215533E-2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309352"/>
        <c:crosses val="autoZero"/>
        <c:auto val="1"/>
        <c:lblAlgn val="ctr"/>
        <c:lblOffset val="100"/>
        <c:noMultiLvlLbl val="0"/>
      </c:catAx>
      <c:valAx>
        <c:axId val="183309352"/>
        <c:scaling>
          <c:orientation val="minMax"/>
        </c:scaling>
        <c:delete val="0"/>
        <c:axPos val="l"/>
        <c:majorGridlines/>
        <c:numFmt formatCode="#,##0_);[Red]\(#,##0\)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30896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0.88619572363490062"/>
          <c:y val="0.12407557926228259"/>
          <c:w val="9.9824370553384667E-2"/>
          <c:h val="0.12962661925322272"/>
        </c:manualLayout>
      </c:layout>
      <c:overlay val="0"/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東部支部　月末保管残高　　　　　　　　　　　　　　　　　静岡県倉庫協会</a:t>
            </a:r>
          </a:p>
        </c:rich>
      </c:tx>
      <c:layout>
        <c:manualLayout>
          <c:xMode val="edge"/>
          <c:yMode val="edge"/>
          <c:x val="0.4370375554907488"/>
          <c:y val="3.10344827586206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679067417856975E-2"/>
          <c:y val="0.14137931034482759"/>
          <c:w val="0.93209988920221987"/>
          <c:h val="0.76206896551724057"/>
        </c:manualLayout>
      </c:layout>
      <c:lineChart>
        <c:grouping val="standard"/>
        <c:varyColors val="0"/>
        <c:ser>
          <c:idx val="0"/>
          <c:order val="0"/>
          <c:tx>
            <c:strRef>
              <c:f>'12・東部推移 '!$A$42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'12・東部推移 '!$B$41:$M$41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'!$B$42:$M$42</c:f>
              <c:numCache>
                <c:formatCode>#,##0.0;[Red]\-#,##0.0</c:formatCode>
                <c:ptCount val="12"/>
                <c:pt idx="0">
                  <c:v>105.8</c:v>
                </c:pt>
                <c:pt idx="1">
                  <c:v>103.9</c:v>
                </c:pt>
                <c:pt idx="2">
                  <c:v>96.7</c:v>
                </c:pt>
                <c:pt idx="3">
                  <c:v>93.3</c:v>
                </c:pt>
                <c:pt idx="4">
                  <c:v>100.2</c:v>
                </c:pt>
                <c:pt idx="5">
                  <c:v>97.8</c:v>
                </c:pt>
                <c:pt idx="6">
                  <c:v>101.8</c:v>
                </c:pt>
                <c:pt idx="7">
                  <c:v>102.7</c:v>
                </c:pt>
                <c:pt idx="8">
                  <c:v>99.6</c:v>
                </c:pt>
                <c:pt idx="9">
                  <c:v>98.3</c:v>
                </c:pt>
                <c:pt idx="10">
                  <c:v>92.6</c:v>
                </c:pt>
                <c:pt idx="11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6-47AD-9809-4B4AC27F880F}"/>
            </c:ext>
          </c:extLst>
        </c:ser>
        <c:ser>
          <c:idx val="1"/>
          <c:order val="1"/>
          <c:tx>
            <c:strRef>
              <c:f>'12・東部推移 '!$A$43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'12・東部推移 '!$B$41:$M$41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'!$B$43:$M$43</c:f>
              <c:numCache>
                <c:formatCode>#,##0.0;[Red]\-#,##0.0</c:formatCode>
                <c:ptCount val="12"/>
                <c:pt idx="0">
                  <c:v>92.4</c:v>
                </c:pt>
                <c:pt idx="1">
                  <c:v>95.3</c:v>
                </c:pt>
                <c:pt idx="2">
                  <c:v>92.5</c:v>
                </c:pt>
                <c:pt idx="3">
                  <c:v>93.4</c:v>
                </c:pt>
                <c:pt idx="4">
                  <c:v>95.2</c:v>
                </c:pt>
                <c:pt idx="5">
                  <c:v>99.5</c:v>
                </c:pt>
                <c:pt idx="6">
                  <c:v>101.2</c:v>
                </c:pt>
                <c:pt idx="7">
                  <c:v>108.1</c:v>
                </c:pt>
                <c:pt idx="8">
                  <c:v>97.5</c:v>
                </c:pt>
                <c:pt idx="9">
                  <c:v>99.6</c:v>
                </c:pt>
                <c:pt idx="10">
                  <c:v>98.6</c:v>
                </c:pt>
                <c:pt idx="11">
                  <c:v>102.6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46-47AD-9809-4B4AC27F880F}"/>
            </c:ext>
          </c:extLst>
        </c:ser>
        <c:ser>
          <c:idx val="2"/>
          <c:order val="2"/>
          <c:tx>
            <c:strRef>
              <c:f>'12・東部推移 '!$A$44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'12・東部推移 '!$B$41:$M$41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'!$B$44:$M$44</c:f>
              <c:numCache>
                <c:formatCode>#,##0.0;[Red]\-#,##0.0</c:formatCode>
                <c:ptCount val="12"/>
                <c:pt idx="0">
                  <c:v>83.4</c:v>
                </c:pt>
                <c:pt idx="1">
                  <c:v>86.1</c:v>
                </c:pt>
                <c:pt idx="2">
                  <c:v>84.2</c:v>
                </c:pt>
                <c:pt idx="3">
                  <c:v>84.1</c:v>
                </c:pt>
                <c:pt idx="4">
                  <c:v>85.6</c:v>
                </c:pt>
                <c:pt idx="5">
                  <c:v>85.8</c:v>
                </c:pt>
                <c:pt idx="6">
                  <c:v>84.5</c:v>
                </c:pt>
                <c:pt idx="7">
                  <c:v>86.5</c:v>
                </c:pt>
                <c:pt idx="8">
                  <c:v>87.3</c:v>
                </c:pt>
                <c:pt idx="9">
                  <c:v>89.5</c:v>
                </c:pt>
                <c:pt idx="10">
                  <c:v>93.4</c:v>
                </c:pt>
                <c:pt idx="11">
                  <c:v>94.4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46-47AD-9809-4B4AC27F880F}"/>
            </c:ext>
          </c:extLst>
        </c:ser>
        <c:ser>
          <c:idx val="3"/>
          <c:order val="3"/>
          <c:tx>
            <c:strRef>
              <c:f>'12・東部推移 '!$A$45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'12・東部推移 '!$B$41:$M$41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'!$B$45:$M$45</c:f>
              <c:numCache>
                <c:formatCode>#,##0.0;[Red]\-#,##0.0</c:formatCode>
                <c:ptCount val="12"/>
                <c:pt idx="0">
                  <c:v>96.7</c:v>
                </c:pt>
                <c:pt idx="1">
                  <c:v>96.6</c:v>
                </c:pt>
                <c:pt idx="2">
                  <c:v>93.7</c:v>
                </c:pt>
                <c:pt idx="3">
                  <c:v>94</c:v>
                </c:pt>
                <c:pt idx="4">
                  <c:v>96</c:v>
                </c:pt>
                <c:pt idx="5">
                  <c:v>94.5</c:v>
                </c:pt>
                <c:pt idx="6">
                  <c:v>93.4</c:v>
                </c:pt>
                <c:pt idx="7">
                  <c:v>93.2</c:v>
                </c:pt>
                <c:pt idx="8">
                  <c:v>95.2</c:v>
                </c:pt>
                <c:pt idx="9">
                  <c:v>95.6</c:v>
                </c:pt>
                <c:pt idx="10">
                  <c:v>95.3</c:v>
                </c:pt>
                <c:pt idx="11">
                  <c:v>88.2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46-47AD-9809-4B4AC27F880F}"/>
            </c:ext>
          </c:extLst>
        </c:ser>
        <c:ser>
          <c:idx val="4"/>
          <c:order val="4"/>
          <c:tx>
            <c:strRef>
              <c:f>'12・東部推移 '!$A$46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C08F0"/>
              </a:solidFill>
              <a:ln w="19050">
                <a:solidFill>
                  <a:srgbClr val="FC08F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 val="-3.2518583325232615E-2"/>
                  <c:y val="5.7505656620508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92-417B-9373-2060559042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'12・東部推移 '!$B$41:$M$41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'!$B$46:$M$46</c:f>
              <c:numCache>
                <c:formatCode>#,##0.0;[Red]\-#,##0.0</c:formatCode>
                <c:ptCount val="12"/>
                <c:pt idx="0">
                  <c:v>79.8</c:v>
                </c:pt>
                <c:pt idx="1">
                  <c:v>84</c:v>
                </c:pt>
                <c:pt idx="2">
                  <c:v>85.9</c:v>
                </c:pt>
                <c:pt idx="3">
                  <c:v>80.7</c:v>
                </c:pt>
                <c:pt idx="4">
                  <c:v>106.3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46-47AD-9809-4B4AC27F8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349368"/>
        <c:axId val="236349760"/>
      </c:lineChart>
      <c:catAx>
        <c:axId val="2363493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634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634976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（単位：千トン）</a:t>
                </a:r>
              </a:p>
            </c:rich>
          </c:tx>
          <c:layout>
            <c:manualLayout>
              <c:xMode val="edge"/>
              <c:yMode val="edge"/>
              <c:x val="6.1728395061728392E-3"/>
              <c:y val="2.413793103448274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6349368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r"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東部支部　入庫高の推移　　　　　　　　　　　　　　　　　　　静岡県倉庫協会
　　　　　　　　</a:t>
            </a:r>
          </a:p>
        </c:rich>
      </c:tx>
      <c:layout>
        <c:manualLayout>
          <c:xMode val="edge"/>
          <c:yMode val="edge"/>
          <c:x val="0.40667490729300887"/>
          <c:y val="1.89393939393939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276631984660803E-2"/>
          <c:y val="0.12878827646544191"/>
          <c:w val="0.9320148331273177"/>
          <c:h val="0.753790667135268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CC66"/>
              </a:solidFill>
              <a:prstDash val="lgDashDot"/>
            </a:ln>
          </c:spPr>
          <c:marker>
            <c:symbol val="none"/>
          </c:marker>
          <c:cat>
            <c:strRef>
              <c:f>'12・東部推移 '!$B$16:$M$16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'!$B$17:$M$17</c:f>
              <c:numCache>
                <c:formatCode>General</c:formatCode>
                <c:ptCount val="12"/>
                <c:pt idx="0">
                  <c:v>73</c:v>
                </c:pt>
                <c:pt idx="1">
                  <c:v>75.900000000000006</c:v>
                </c:pt>
                <c:pt idx="2">
                  <c:v>71.5</c:v>
                </c:pt>
                <c:pt idx="3">
                  <c:v>77.5</c:v>
                </c:pt>
                <c:pt idx="4">
                  <c:v>69.5</c:v>
                </c:pt>
                <c:pt idx="5">
                  <c:v>72.900000000000006</c:v>
                </c:pt>
                <c:pt idx="6" formatCode="0.0_ ">
                  <c:v>77.8</c:v>
                </c:pt>
                <c:pt idx="7">
                  <c:v>69.599999999999994</c:v>
                </c:pt>
                <c:pt idx="8">
                  <c:v>69.099999999999994</c:v>
                </c:pt>
                <c:pt idx="9">
                  <c:v>65.3</c:v>
                </c:pt>
                <c:pt idx="10">
                  <c:v>61.2</c:v>
                </c:pt>
                <c:pt idx="11">
                  <c:v>67.400000000000006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F-4F08-86DC-B18DF3083BEB}"/>
            </c:ext>
          </c:extLst>
        </c:ser>
        <c:ser>
          <c:idx val="1"/>
          <c:order val="1"/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'12・東部推移 '!$B$16:$M$16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'!$B$18:$M$18</c:f>
              <c:numCache>
                <c:formatCode>General</c:formatCode>
                <c:ptCount val="12"/>
                <c:pt idx="0">
                  <c:v>54.8</c:v>
                </c:pt>
                <c:pt idx="1">
                  <c:v>61.9</c:v>
                </c:pt>
                <c:pt idx="2">
                  <c:v>55.5</c:v>
                </c:pt>
                <c:pt idx="3">
                  <c:v>67.3</c:v>
                </c:pt>
                <c:pt idx="4">
                  <c:v>60.7</c:v>
                </c:pt>
                <c:pt idx="5">
                  <c:v>76</c:v>
                </c:pt>
                <c:pt idx="6" formatCode="0.0_ ">
                  <c:v>70.3</c:v>
                </c:pt>
                <c:pt idx="7">
                  <c:v>68</c:v>
                </c:pt>
                <c:pt idx="8">
                  <c:v>72</c:v>
                </c:pt>
                <c:pt idx="9">
                  <c:v>68.7</c:v>
                </c:pt>
                <c:pt idx="10">
                  <c:v>70</c:v>
                </c:pt>
                <c:pt idx="11">
                  <c:v>74.3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BF-4F08-86DC-B18DF3083BEB}"/>
            </c:ext>
          </c:extLst>
        </c:ser>
        <c:ser>
          <c:idx val="2"/>
          <c:order val="2"/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'12・東部推移 '!$B$16:$M$16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'!$B$19:$M$19</c:f>
              <c:numCache>
                <c:formatCode>General</c:formatCode>
                <c:ptCount val="12"/>
                <c:pt idx="0">
                  <c:v>54.3</c:v>
                </c:pt>
                <c:pt idx="1">
                  <c:v>60.6</c:v>
                </c:pt>
                <c:pt idx="2">
                  <c:v>56.3</c:v>
                </c:pt>
                <c:pt idx="3">
                  <c:v>59.1</c:v>
                </c:pt>
                <c:pt idx="4">
                  <c:v>59.3</c:v>
                </c:pt>
                <c:pt idx="5">
                  <c:v>55.6</c:v>
                </c:pt>
                <c:pt idx="6" formatCode="0.0_ ">
                  <c:v>62.1</c:v>
                </c:pt>
                <c:pt idx="7">
                  <c:v>60</c:v>
                </c:pt>
                <c:pt idx="8">
                  <c:v>57.7</c:v>
                </c:pt>
                <c:pt idx="9">
                  <c:v>60.2</c:v>
                </c:pt>
                <c:pt idx="10">
                  <c:v>55.8</c:v>
                </c:pt>
                <c:pt idx="11">
                  <c:v>56.9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BF-4F08-86DC-B18DF3083BEB}"/>
            </c:ext>
          </c:extLst>
        </c:ser>
        <c:ser>
          <c:idx val="3"/>
          <c:order val="3"/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'12・東部推移 '!$B$16:$M$16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'!$B$20:$M$20</c:f>
              <c:numCache>
                <c:formatCode>General</c:formatCode>
                <c:ptCount val="12"/>
                <c:pt idx="0">
                  <c:v>56.7</c:v>
                </c:pt>
                <c:pt idx="1">
                  <c:v>58.5</c:v>
                </c:pt>
                <c:pt idx="2">
                  <c:v>61.8</c:v>
                </c:pt>
                <c:pt idx="3">
                  <c:v>60</c:v>
                </c:pt>
                <c:pt idx="4">
                  <c:v>56.8</c:v>
                </c:pt>
                <c:pt idx="5">
                  <c:v>60</c:v>
                </c:pt>
                <c:pt idx="6" formatCode="0.0_ ">
                  <c:v>59</c:v>
                </c:pt>
                <c:pt idx="7">
                  <c:v>54.4</c:v>
                </c:pt>
                <c:pt idx="8">
                  <c:v>58.9</c:v>
                </c:pt>
                <c:pt idx="9">
                  <c:v>59.5</c:v>
                </c:pt>
                <c:pt idx="10">
                  <c:v>54.6</c:v>
                </c:pt>
                <c:pt idx="11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BF-4F08-86DC-B18DF3083BEB}"/>
            </c:ext>
          </c:extLst>
        </c:ser>
        <c:ser>
          <c:idx val="4"/>
          <c:order val="4"/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0000"/>
              </a:solidFill>
              <a:ln w="19050">
                <a:solidFill>
                  <a:srgbClr val="FC08F0"/>
                </a:solidFill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'12・東部推移 '!$B$16:$M$16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'!$B$21:$M$21</c:f>
              <c:numCache>
                <c:formatCode>General</c:formatCode>
                <c:ptCount val="12"/>
                <c:pt idx="0">
                  <c:v>40.6</c:v>
                </c:pt>
                <c:pt idx="1">
                  <c:v>44.8</c:v>
                </c:pt>
                <c:pt idx="2">
                  <c:v>48.3</c:v>
                </c:pt>
                <c:pt idx="3">
                  <c:v>45.9</c:v>
                </c:pt>
                <c:pt idx="4">
                  <c:v>70.5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BF-4F08-86DC-B18DF3083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6832"/>
        <c:axId val="237257224"/>
      </c:lineChart>
      <c:catAx>
        <c:axId val="2372568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（単位：千トン）</a:t>
                </a:r>
              </a:p>
            </c:rich>
          </c:tx>
          <c:layout>
            <c:manualLayout>
              <c:xMode val="edge"/>
              <c:yMode val="edge"/>
              <c:x val="8.6526576019778246E-3"/>
              <c:y val="1.893939393939393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257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257224"/>
        <c:scaling>
          <c:orientation val="minMax"/>
          <c:max val="95"/>
          <c:min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256832"/>
        <c:crosses val="autoZero"/>
        <c:crossBetween val="midCat"/>
        <c:majorUnit val="10"/>
      </c:valAx>
      <c:spPr>
        <a:solidFill>
          <a:srgbClr val="FFFFFF"/>
        </a:solidFill>
        <a:ln w="12700">
          <a:solidFill>
            <a:schemeClr val="accent2">
              <a:lumMod val="60000"/>
              <a:lumOff val="40000"/>
            </a:schemeClr>
          </a:solidFill>
          <a:prstDash val="sysDot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東部支部　回転率の推移　　　　　　　　　　　　　　　　静岡県倉庫協会
</a:t>
            </a:r>
          </a:p>
        </c:rich>
      </c:tx>
      <c:layout>
        <c:manualLayout>
          <c:xMode val="edge"/>
          <c:yMode val="edge"/>
          <c:x val="0.45992627616991688"/>
          <c:y val="1.71232876712328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513662210226534E-2"/>
          <c:y val="0.10273972602739725"/>
          <c:w val="0.91861954197866558"/>
          <c:h val="0.7910972132806266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'12・東部推移 '!$B$65:$M$65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'!$B$66:$M$66</c:f>
              <c:numCache>
                <c:formatCode>General</c:formatCode>
                <c:ptCount val="12"/>
                <c:pt idx="0">
                  <c:v>68.099999999999994</c:v>
                </c:pt>
                <c:pt idx="1">
                  <c:v>73.3</c:v>
                </c:pt>
                <c:pt idx="2">
                  <c:v>74.900000000000006</c:v>
                </c:pt>
                <c:pt idx="3">
                  <c:v>83.4</c:v>
                </c:pt>
                <c:pt idx="4">
                  <c:v>68.3</c:v>
                </c:pt>
                <c:pt idx="5">
                  <c:v>74.900000000000006</c:v>
                </c:pt>
                <c:pt idx="6">
                  <c:v>76</c:v>
                </c:pt>
                <c:pt idx="7">
                  <c:v>67.599999999999994</c:v>
                </c:pt>
                <c:pt idx="8">
                  <c:v>69.8</c:v>
                </c:pt>
                <c:pt idx="9">
                  <c:v>66.599999999999994</c:v>
                </c:pt>
                <c:pt idx="10">
                  <c:v>67.099999999999994</c:v>
                </c:pt>
                <c:pt idx="11">
                  <c:v>76.3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B-4E08-A781-2807F27617E0}"/>
            </c:ext>
          </c:extLst>
        </c:ser>
        <c:ser>
          <c:idx val="1"/>
          <c:order val="1"/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'12・東部推移 '!$B$65:$M$65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'!$B$67:$M$67</c:f>
              <c:numCache>
                <c:formatCode>General</c:formatCode>
                <c:ptCount val="12"/>
                <c:pt idx="0">
                  <c:v>58.5</c:v>
                </c:pt>
                <c:pt idx="1">
                  <c:v>64.400000000000006</c:v>
                </c:pt>
                <c:pt idx="2">
                  <c:v>60.6</c:v>
                </c:pt>
                <c:pt idx="3">
                  <c:v>71.900000000000006</c:v>
                </c:pt>
                <c:pt idx="4">
                  <c:v>63.4</c:v>
                </c:pt>
                <c:pt idx="5">
                  <c:v>75.900000000000006</c:v>
                </c:pt>
                <c:pt idx="6">
                  <c:v>69.2</c:v>
                </c:pt>
                <c:pt idx="7">
                  <c:v>61.7</c:v>
                </c:pt>
                <c:pt idx="8">
                  <c:v>75.099999999999994</c:v>
                </c:pt>
                <c:pt idx="9">
                  <c:v>68.7</c:v>
                </c:pt>
                <c:pt idx="10">
                  <c:v>71.2</c:v>
                </c:pt>
                <c:pt idx="11">
                  <c:v>71.8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B-4E08-A781-2807F27617E0}"/>
            </c:ext>
          </c:extLst>
        </c:ser>
        <c:ser>
          <c:idx val="2"/>
          <c:order val="2"/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'12・東部推移 '!$B$65:$M$65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'!$B$68:$M$68</c:f>
              <c:numCache>
                <c:formatCode>General</c:formatCode>
                <c:ptCount val="12"/>
                <c:pt idx="0">
                  <c:v>68.7</c:v>
                </c:pt>
                <c:pt idx="1">
                  <c:v>69.900000000000006</c:v>
                </c:pt>
                <c:pt idx="2">
                  <c:v>67.2</c:v>
                </c:pt>
                <c:pt idx="3">
                  <c:v>70.3</c:v>
                </c:pt>
                <c:pt idx="4">
                  <c:v>69</c:v>
                </c:pt>
                <c:pt idx="5">
                  <c:v>64.8</c:v>
                </c:pt>
                <c:pt idx="6">
                  <c:v>73.7</c:v>
                </c:pt>
                <c:pt idx="7">
                  <c:v>68.900000000000006</c:v>
                </c:pt>
                <c:pt idx="8">
                  <c:v>65.900000000000006</c:v>
                </c:pt>
                <c:pt idx="9">
                  <c:v>66.8</c:v>
                </c:pt>
                <c:pt idx="10">
                  <c:v>58.9</c:v>
                </c:pt>
                <c:pt idx="11">
                  <c:v>60.1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B-4E08-A781-2807F27617E0}"/>
            </c:ext>
          </c:extLst>
        </c:ser>
        <c:ser>
          <c:idx val="3"/>
          <c:order val="3"/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'12・東部推移 '!$B$65:$M$65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'!$B$69:$M$69</c:f>
              <c:numCache>
                <c:formatCode>General</c:formatCode>
                <c:ptCount val="12"/>
                <c:pt idx="0">
                  <c:v>58.1</c:v>
                </c:pt>
                <c:pt idx="1">
                  <c:v>60.6</c:v>
                </c:pt>
                <c:pt idx="2">
                  <c:v>66.400000000000006</c:v>
                </c:pt>
                <c:pt idx="3">
                  <c:v>63.8</c:v>
                </c:pt>
                <c:pt idx="4">
                  <c:v>58.7</c:v>
                </c:pt>
                <c:pt idx="5">
                  <c:v>63.8</c:v>
                </c:pt>
                <c:pt idx="6">
                  <c:v>63.4</c:v>
                </c:pt>
                <c:pt idx="7">
                  <c:v>58.5</c:v>
                </c:pt>
                <c:pt idx="8">
                  <c:v>61.5</c:v>
                </c:pt>
                <c:pt idx="9">
                  <c:v>62.1</c:v>
                </c:pt>
                <c:pt idx="10">
                  <c:v>57.4</c:v>
                </c:pt>
                <c:pt idx="11">
                  <c:v>69.599999999999994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BB-4E08-A781-2807F27617E0}"/>
            </c:ext>
          </c:extLst>
        </c:ser>
        <c:ser>
          <c:idx val="4"/>
          <c:order val="4"/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mbria Math" panose="02040503050406030204" pitchFamily="18" charset="0"/>
                    <a:ea typeface="Cambria Math" panose="02040503050406030204" pitchFamily="18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'12・東部推移 '!$B$65:$M$65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'12・東部推移 '!$B$70:$M$70</c:f>
              <c:numCache>
                <c:formatCode>General</c:formatCode>
                <c:ptCount val="12"/>
                <c:pt idx="0">
                  <c:v>53.4</c:v>
                </c:pt>
                <c:pt idx="1">
                  <c:v>52.2</c:v>
                </c:pt>
                <c:pt idx="2">
                  <c:v>55.7</c:v>
                </c:pt>
                <c:pt idx="3">
                  <c:v>61.7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BB-4E08-A781-2807F2761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258008"/>
        <c:axId val="237352704"/>
      </c:lineChart>
      <c:catAx>
        <c:axId val="237258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3.2059186189889052E-2"/>
              <c:y val="1.712328767123287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352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352704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258008"/>
        <c:crosses val="autoZero"/>
        <c:crossBetween val="midCat"/>
        <c:majorUnit val="1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富士支部　入庫高の推移　　　　　　　　　　　　　　　　　静岡県倉庫協会</a:t>
            </a:r>
          </a:p>
        </c:rich>
      </c:tx>
      <c:layout>
        <c:manualLayout>
          <c:xMode val="edge"/>
          <c:yMode val="edge"/>
          <c:x val="0.42447971347331581"/>
          <c:y val="2.29508196721311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177144593740555E-2"/>
          <c:y val="0.11475409836065574"/>
          <c:w val="0.92578242719323123"/>
          <c:h val="0.78360655737704921"/>
        </c:manualLayout>
      </c:layout>
      <c:lineChart>
        <c:grouping val="standard"/>
        <c:varyColors val="0"/>
        <c:ser>
          <c:idx val="0"/>
          <c:order val="0"/>
          <c:tx>
            <c:strRef>
              <c:f>'13・富士推移'!$A$19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CC66"/>
              </a:solidFill>
              <a:prstDash val="lgDashDot"/>
            </a:ln>
          </c:spPr>
          <c:marker>
            <c:symbol val="none"/>
          </c:marker>
          <c:cat>
            <c:strRef>
              <c:f>'13・富士推移'!$B$18:$M$18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'13・富士推移'!$B$19:$M$19</c:f>
              <c:numCache>
                <c:formatCode>#,##0.0;[Red]\-#,##0.0</c:formatCode>
                <c:ptCount val="12"/>
                <c:pt idx="0">
                  <c:v>11.1</c:v>
                </c:pt>
                <c:pt idx="1">
                  <c:v>11.5</c:v>
                </c:pt>
                <c:pt idx="2">
                  <c:v>12.1</c:v>
                </c:pt>
                <c:pt idx="3">
                  <c:v>12.3</c:v>
                </c:pt>
                <c:pt idx="4">
                  <c:v>10.6</c:v>
                </c:pt>
                <c:pt idx="5">
                  <c:v>11.7</c:v>
                </c:pt>
                <c:pt idx="6">
                  <c:v>10.9</c:v>
                </c:pt>
                <c:pt idx="7">
                  <c:v>12.4</c:v>
                </c:pt>
                <c:pt idx="8">
                  <c:v>11.6</c:v>
                </c:pt>
                <c:pt idx="9">
                  <c:v>11.3</c:v>
                </c:pt>
                <c:pt idx="10">
                  <c:v>12.4</c:v>
                </c:pt>
                <c:pt idx="11">
                  <c:v>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D-4123-9ECE-1C06C16241C8}"/>
            </c:ext>
          </c:extLst>
        </c:ser>
        <c:ser>
          <c:idx val="1"/>
          <c:order val="1"/>
          <c:tx>
            <c:strRef>
              <c:f>'13・富士推移'!$A$20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'13・富士推移'!$B$18:$M$18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'13・富士推移'!$B$20:$M$20</c:f>
              <c:numCache>
                <c:formatCode>#,##0.0;[Red]\-#,##0.0</c:formatCode>
                <c:ptCount val="12"/>
                <c:pt idx="0">
                  <c:v>11.5</c:v>
                </c:pt>
                <c:pt idx="1">
                  <c:v>11.2</c:v>
                </c:pt>
                <c:pt idx="2">
                  <c:v>11.8</c:v>
                </c:pt>
                <c:pt idx="3">
                  <c:v>12.5</c:v>
                </c:pt>
                <c:pt idx="4">
                  <c:v>9.6999999999999993</c:v>
                </c:pt>
                <c:pt idx="5">
                  <c:v>12.4</c:v>
                </c:pt>
                <c:pt idx="6">
                  <c:v>11.3</c:v>
                </c:pt>
                <c:pt idx="7">
                  <c:v>9.8000000000000007</c:v>
                </c:pt>
                <c:pt idx="8">
                  <c:v>10.5</c:v>
                </c:pt>
                <c:pt idx="9">
                  <c:v>10.6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D-4123-9ECE-1C06C16241C8}"/>
            </c:ext>
          </c:extLst>
        </c:ser>
        <c:ser>
          <c:idx val="2"/>
          <c:order val="2"/>
          <c:tx>
            <c:strRef>
              <c:f>'13・富士推移'!$A$21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'13・富士推移'!$B$18:$M$18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'13・富士推移'!$B$21:$M$21</c:f>
              <c:numCache>
                <c:formatCode>#,##0.0;[Red]\-#,##0.0</c:formatCode>
                <c:ptCount val="12"/>
                <c:pt idx="0">
                  <c:v>9.3000000000000007</c:v>
                </c:pt>
                <c:pt idx="1">
                  <c:v>12</c:v>
                </c:pt>
                <c:pt idx="2">
                  <c:v>11.7</c:v>
                </c:pt>
                <c:pt idx="3">
                  <c:v>11.6</c:v>
                </c:pt>
                <c:pt idx="4">
                  <c:v>11.5</c:v>
                </c:pt>
                <c:pt idx="5">
                  <c:v>12.4</c:v>
                </c:pt>
                <c:pt idx="6">
                  <c:v>13.3</c:v>
                </c:pt>
                <c:pt idx="7">
                  <c:v>11.1</c:v>
                </c:pt>
                <c:pt idx="8">
                  <c:v>11.4</c:v>
                </c:pt>
                <c:pt idx="9">
                  <c:v>12.1</c:v>
                </c:pt>
                <c:pt idx="10">
                  <c:v>11.3</c:v>
                </c:pt>
                <c:pt idx="11">
                  <c:v>11.9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D-4123-9ECE-1C06C16241C8}"/>
            </c:ext>
          </c:extLst>
        </c:ser>
        <c:ser>
          <c:idx val="3"/>
          <c:order val="3"/>
          <c:tx>
            <c:strRef>
              <c:f>'13・富士推移'!$A$22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'13・富士推移'!$B$18:$M$18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'13・富士推移'!$B$22:$M$22</c:f>
              <c:numCache>
                <c:formatCode>#,##0.0;[Red]\-#,##0.0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13.2</c:v>
                </c:pt>
                <c:pt idx="3">
                  <c:v>13</c:v>
                </c:pt>
                <c:pt idx="4">
                  <c:v>11.7</c:v>
                </c:pt>
                <c:pt idx="5">
                  <c:v>11.8</c:v>
                </c:pt>
                <c:pt idx="6">
                  <c:v>10.7</c:v>
                </c:pt>
                <c:pt idx="7">
                  <c:v>10.3</c:v>
                </c:pt>
                <c:pt idx="8">
                  <c:v>12.5</c:v>
                </c:pt>
                <c:pt idx="9">
                  <c:v>12</c:v>
                </c:pt>
                <c:pt idx="10">
                  <c:v>12.6</c:v>
                </c:pt>
                <c:pt idx="11">
                  <c:v>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7D-4123-9ECE-1C06C16241C8}"/>
            </c:ext>
          </c:extLst>
        </c:ser>
        <c:ser>
          <c:idx val="4"/>
          <c:order val="4"/>
          <c:tx>
            <c:strRef>
              <c:f>'13・富士推移'!$A$23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'13・富士推移'!$B$18:$M$18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'13・富士推移'!$B$23:$M$23</c:f>
              <c:numCache>
                <c:formatCode>#,##0.0;[Red]\-#,##0.0</c:formatCode>
                <c:ptCount val="12"/>
                <c:pt idx="0">
                  <c:v>10.9</c:v>
                </c:pt>
                <c:pt idx="1">
                  <c:v>12.6</c:v>
                </c:pt>
                <c:pt idx="2">
                  <c:v>14.3</c:v>
                </c:pt>
                <c:pt idx="3">
                  <c:v>13.5</c:v>
                </c:pt>
                <c:pt idx="4">
                  <c:v>12.6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7D-4123-9ECE-1C06C1624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353488"/>
        <c:axId val="237353880"/>
      </c:lineChart>
      <c:catAx>
        <c:axId val="237353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353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353880"/>
        <c:scaling>
          <c:orientation val="minMax"/>
          <c:max val="18"/>
          <c:min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（単位：万トン）</a:t>
                </a:r>
              </a:p>
            </c:rich>
          </c:tx>
          <c:layout>
            <c:manualLayout>
              <c:xMode val="edge"/>
              <c:yMode val="edge"/>
              <c:x val="6.510416666666667E-3"/>
              <c:y val="1.639344262295082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353488"/>
        <c:crosses val="autoZero"/>
        <c:crossBetween val="midCat"/>
        <c:majorUnit val="2"/>
        <c:min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富士支部　月末保管残高の推移　　　　　　　　　　　　　静岡県倉庫協会</a:t>
            </a:r>
          </a:p>
        </c:rich>
      </c:tx>
      <c:layout>
        <c:manualLayout>
          <c:xMode val="edge"/>
          <c:yMode val="edge"/>
          <c:x val="0.42187554680667338"/>
          <c:y val="3.62318840579710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91739516880713E-2"/>
          <c:y val="0.11594243922115327"/>
          <c:w val="0.90755323734695059"/>
          <c:h val="0.77174186106590248"/>
        </c:manualLayout>
      </c:layout>
      <c:lineChart>
        <c:grouping val="standard"/>
        <c:varyColors val="0"/>
        <c:ser>
          <c:idx val="0"/>
          <c:order val="0"/>
          <c:tx>
            <c:strRef>
              <c:f>'13・富士推移'!$A$43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'13・富士推移'!$B$42:$M$42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'13・富士推移'!$B$43:$M$43</c:f>
              <c:numCache>
                <c:formatCode>#,##0.0;[Red]\-#,##0.0</c:formatCode>
                <c:ptCount val="12"/>
                <c:pt idx="0">
                  <c:v>19.8</c:v>
                </c:pt>
                <c:pt idx="1">
                  <c:v>20.3</c:v>
                </c:pt>
                <c:pt idx="2">
                  <c:v>19.8</c:v>
                </c:pt>
                <c:pt idx="3">
                  <c:v>19.100000000000001</c:v>
                </c:pt>
                <c:pt idx="4">
                  <c:v>18.600000000000001</c:v>
                </c:pt>
                <c:pt idx="5">
                  <c:v>18.600000000000001</c:v>
                </c:pt>
                <c:pt idx="6">
                  <c:v>17.899999999999999</c:v>
                </c:pt>
                <c:pt idx="7">
                  <c:v>18.2</c:v>
                </c:pt>
                <c:pt idx="8">
                  <c:v>18.2</c:v>
                </c:pt>
                <c:pt idx="9">
                  <c:v>18.100000000000001</c:v>
                </c:pt>
                <c:pt idx="10">
                  <c:v>18.100000000000001</c:v>
                </c:pt>
                <c:pt idx="11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D-44B3-A435-CB9624CD21EC}"/>
            </c:ext>
          </c:extLst>
        </c:ser>
        <c:ser>
          <c:idx val="1"/>
          <c:order val="1"/>
          <c:tx>
            <c:strRef>
              <c:f>'13・富士推移'!$A$44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'13・富士推移'!$B$42:$M$42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'13・富士推移'!$B$44:$M$44</c:f>
              <c:numCache>
                <c:formatCode>#,##0.0;[Red]\-#,##0.0</c:formatCode>
                <c:ptCount val="12"/>
                <c:pt idx="0">
                  <c:v>19.399999999999999</c:v>
                </c:pt>
                <c:pt idx="1">
                  <c:v>19.3</c:v>
                </c:pt>
                <c:pt idx="2">
                  <c:v>19</c:v>
                </c:pt>
                <c:pt idx="3">
                  <c:v>19.100000000000001</c:v>
                </c:pt>
                <c:pt idx="4">
                  <c:v>18.8</c:v>
                </c:pt>
                <c:pt idx="5">
                  <c:v>19.100000000000001</c:v>
                </c:pt>
                <c:pt idx="6">
                  <c:v>19.100000000000001</c:v>
                </c:pt>
                <c:pt idx="7">
                  <c:v>18.3</c:v>
                </c:pt>
                <c:pt idx="8">
                  <c:v>18.2</c:v>
                </c:pt>
                <c:pt idx="9">
                  <c:v>17.5</c:v>
                </c:pt>
                <c:pt idx="10">
                  <c:v>16.8</c:v>
                </c:pt>
                <c:pt idx="11">
                  <c:v>17.100000000000001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D-44B3-A435-CB9624CD21EC}"/>
            </c:ext>
          </c:extLst>
        </c:ser>
        <c:ser>
          <c:idx val="2"/>
          <c:order val="2"/>
          <c:tx>
            <c:strRef>
              <c:f>'13・富士推移'!$A$45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'13・富士推移'!$B$42:$M$42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'13・富士推移'!$B$45:$M$45</c:f>
              <c:numCache>
                <c:formatCode>#,##0.0;[Red]\-#,##0.0</c:formatCode>
                <c:ptCount val="12"/>
                <c:pt idx="0">
                  <c:v>17.2</c:v>
                </c:pt>
                <c:pt idx="1">
                  <c:v>16.8</c:v>
                </c:pt>
                <c:pt idx="2">
                  <c:v>17</c:v>
                </c:pt>
                <c:pt idx="3">
                  <c:v>16.600000000000001</c:v>
                </c:pt>
                <c:pt idx="4">
                  <c:v>16.3</c:v>
                </c:pt>
                <c:pt idx="5">
                  <c:v>17.7</c:v>
                </c:pt>
                <c:pt idx="6">
                  <c:v>16.8</c:v>
                </c:pt>
                <c:pt idx="7">
                  <c:v>17.2</c:v>
                </c:pt>
                <c:pt idx="8">
                  <c:v>16.899999999999999</c:v>
                </c:pt>
                <c:pt idx="9">
                  <c:v>16.7</c:v>
                </c:pt>
                <c:pt idx="10">
                  <c:v>16.8</c:v>
                </c:pt>
                <c:pt idx="11">
                  <c:v>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2D-44B3-A435-CB9624CD21EC}"/>
            </c:ext>
          </c:extLst>
        </c:ser>
        <c:ser>
          <c:idx val="3"/>
          <c:order val="3"/>
          <c:tx>
            <c:strRef>
              <c:f>'13・富士推移'!$A$46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'13・富士推移'!$B$42:$M$42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'13・富士推移'!$B$46:$M$46</c:f>
              <c:numCache>
                <c:formatCode>#,##0.0;[Red]\-#,##0.0</c:formatCode>
                <c:ptCount val="12"/>
                <c:pt idx="0">
                  <c:v>16.7</c:v>
                </c:pt>
                <c:pt idx="1">
                  <c:v>16.7</c:v>
                </c:pt>
                <c:pt idx="2">
                  <c:v>16.899999999999999</c:v>
                </c:pt>
                <c:pt idx="3">
                  <c:v>16.399999999999999</c:v>
                </c:pt>
                <c:pt idx="4">
                  <c:v>16.8</c:v>
                </c:pt>
                <c:pt idx="5">
                  <c:v>17.2</c:v>
                </c:pt>
                <c:pt idx="6">
                  <c:v>16.2</c:v>
                </c:pt>
                <c:pt idx="7">
                  <c:v>16</c:v>
                </c:pt>
                <c:pt idx="8">
                  <c:v>17</c:v>
                </c:pt>
                <c:pt idx="9">
                  <c:v>16.100000000000001</c:v>
                </c:pt>
                <c:pt idx="10">
                  <c:v>17.7</c:v>
                </c:pt>
                <c:pt idx="11">
                  <c:v>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2D-44B3-A435-CB9624CD21EC}"/>
            </c:ext>
          </c:extLst>
        </c:ser>
        <c:ser>
          <c:idx val="4"/>
          <c:order val="4"/>
          <c:tx>
            <c:strRef>
              <c:f>'13・富士推移'!$A$47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dLbl>
              <c:idx val="1"/>
              <c:layout>
                <c:manualLayout>
                  <c:x val="-9.8351377952755909E-3"/>
                  <c:y val="2.7294685990338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D-44B3-A435-CB9624CD2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>
                    <a:latin typeface="Calibri" panose="020F0502020204030204" pitchFamily="34" charset="0"/>
                    <a:ea typeface="ＤＦ平成ゴシック体W5" panose="02010609000101010101" pitchFamily="1" charset="-128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'13・富士推移'!$B$42:$M$42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'13・富士推移'!$B$47:$M$47</c:f>
              <c:numCache>
                <c:formatCode>#,##0.0;[Red]\-#,##0.0</c:formatCode>
                <c:ptCount val="12"/>
                <c:pt idx="0">
                  <c:v>16.899999999999999</c:v>
                </c:pt>
                <c:pt idx="1">
                  <c:v>17.600000000000001</c:v>
                </c:pt>
                <c:pt idx="2">
                  <c:v>17.600000000000001</c:v>
                </c:pt>
                <c:pt idx="3">
                  <c:v>17.3</c:v>
                </c:pt>
                <c:pt idx="4">
                  <c:v>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2D-44B3-A435-CB9624CD2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354664"/>
        <c:axId val="237355056"/>
      </c:lineChart>
      <c:catAx>
        <c:axId val="2373546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35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355056"/>
        <c:scaling>
          <c:orientation val="minMax"/>
          <c:max val="30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（単位：万トン）</a:t>
                </a:r>
              </a:p>
            </c:rich>
          </c:tx>
          <c:layout>
            <c:manualLayout>
              <c:xMode val="edge"/>
              <c:yMode val="edge"/>
              <c:x val="6.510416666666667E-3"/>
              <c:y val="1.81159420289855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354664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ja-JP" altLang="en-US" sz="1200" baseline="0"/>
              <a:t>令和</a:t>
            </a:r>
            <a:r>
              <a:rPr lang="en-US" altLang="ja-JP" sz="1200" baseline="0"/>
              <a:t>8</a:t>
            </a:r>
            <a:r>
              <a:rPr lang="ja-JP" altLang="en-US" sz="1200" baseline="0"/>
              <a:t>年</a:t>
            </a:r>
            <a:r>
              <a:rPr lang="en-US" altLang="ja-JP" sz="1200" baseline="0"/>
              <a:t>5</a:t>
            </a:r>
            <a:r>
              <a:rPr lang="ja-JP" altLang="en-US" sz="1200" baseline="0"/>
              <a:t>月倉庫使用状況（</a:t>
            </a:r>
            <a:r>
              <a:rPr lang="en-US" altLang="ja-JP" sz="1200" baseline="0"/>
              <a:t>1</a:t>
            </a:r>
            <a:r>
              <a:rPr lang="ja-JP" altLang="en-US" sz="1200" baseline="0"/>
              <a:t>～</a:t>
            </a:r>
            <a:r>
              <a:rPr lang="en-US" altLang="ja-JP" sz="1200" baseline="0"/>
              <a:t>3</a:t>
            </a:r>
            <a:r>
              <a:rPr lang="ja-JP" altLang="en-US" sz="1200" baseline="0"/>
              <a:t>類）</a:t>
            </a:r>
          </a:p>
        </c:rich>
      </c:tx>
      <c:layout>
        <c:manualLayout>
          <c:xMode val="edge"/>
          <c:yMode val="edge"/>
          <c:x val="0.30735521083816619"/>
          <c:y val="2.2598865029835619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'2・使用状況 '!$L$10</c:f>
              <c:strCache>
                <c:ptCount val="1"/>
                <c:pt idx="0">
                  <c:v>在庫面積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chemeClr val="bg2">
                  <a:lumMod val="2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-1.996007984031936E-3"/>
                  <c:y val="2.8248581287293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4B-4125-BC37-537C9114BA7C}"/>
                </c:ext>
              </c:extLst>
            </c:dLbl>
            <c:dLbl>
              <c:idx val="3"/>
              <c:layout>
                <c:manualLayout>
                  <c:x val="9.9800399201596807E-3"/>
                  <c:y val="5.6497162574586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4B-4125-BC37-537C9114BA7C}"/>
                </c:ext>
              </c:extLst>
            </c:dLbl>
            <c:dLbl>
              <c:idx val="4"/>
              <c:layout>
                <c:manualLayout>
                  <c:x val="5.9880239520958087E-3"/>
                  <c:y val="5.64971625745880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B-4125-BC37-537C9114BA7C}"/>
                </c:ext>
              </c:extLst>
            </c:dLbl>
            <c:dLbl>
              <c:idx val="5"/>
              <c:layout>
                <c:manualLayout>
                  <c:x val="3.9920159680637262E-3"/>
                  <c:y val="-9.8870034505530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B-4125-BC37-537C9114BA7C}"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'2・使用状況 '!$K$11:$K$16</c:f>
              <c:strCache>
                <c:ptCount val="6"/>
                <c:pt idx="0">
                  <c:v>東部支部</c:v>
                </c:pt>
                <c:pt idx="1">
                  <c:v>富士支部</c:v>
                </c:pt>
                <c:pt idx="2">
                  <c:v>清水支部</c:v>
                </c:pt>
                <c:pt idx="3">
                  <c:v>静岡支部</c:v>
                </c:pt>
                <c:pt idx="4">
                  <c:v>駿遠支部</c:v>
                </c:pt>
                <c:pt idx="5">
                  <c:v>西部支部</c:v>
                </c:pt>
              </c:strCache>
            </c:strRef>
          </c:cat>
          <c:val>
            <c:numRef>
              <c:f>'2・使用状況 '!$L$11:$L$16</c:f>
              <c:numCache>
                <c:formatCode>#,##0_);[Red]\(#,##0\)</c:formatCode>
                <c:ptCount val="6"/>
                <c:pt idx="0">
                  <c:v>131316</c:v>
                </c:pt>
                <c:pt idx="1">
                  <c:v>271456</c:v>
                </c:pt>
                <c:pt idx="2">
                  <c:v>321266</c:v>
                </c:pt>
                <c:pt idx="3">
                  <c:v>241940</c:v>
                </c:pt>
                <c:pt idx="4">
                  <c:v>164073</c:v>
                </c:pt>
                <c:pt idx="5">
                  <c:v>603703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4B-4125-BC37-537C9114BA7C}"/>
            </c:ext>
          </c:extLst>
        </c:ser>
        <c:ser>
          <c:idx val="1"/>
          <c:order val="1"/>
          <c:tx>
            <c:strRef>
              <c:f>'2・使用状況 '!$M$10</c:f>
              <c:strCache>
                <c:ptCount val="1"/>
                <c:pt idx="0">
                  <c:v>空面積</c:v>
                </c:pt>
              </c:strCache>
            </c:strRef>
          </c:tx>
          <c:spPr>
            <a:solidFill>
              <a:srgbClr val="4F81BD">
                <a:lumMod val="20000"/>
                <a:lumOff val="80000"/>
              </a:srgbClr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dLbls>
            <c:dLbl>
              <c:idx val="1"/>
              <c:layout>
                <c:manualLayout>
                  <c:x val="9.9800399201596807E-3"/>
                  <c:y val="2.82485812872934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B-4125-BC37-537C9114BA7C}"/>
                </c:ext>
              </c:extLst>
            </c:dLbl>
            <c:dLbl>
              <c:idx val="2"/>
              <c:layout>
                <c:manualLayout>
                  <c:x val="1.1976047904191617E-2"/>
                  <c:y val="5.64971625745890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B-4125-BC37-537C9114BA7C}"/>
                </c:ext>
              </c:extLst>
            </c:dLbl>
            <c:dLbl>
              <c:idx val="4"/>
              <c:layout>
                <c:manualLayout>
                  <c:x val="3.9920159680638719E-3"/>
                  <c:y val="2.82485812872945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B-4125-BC37-537C9114BA7C}"/>
                </c:ext>
              </c:extLst>
            </c:dLbl>
            <c:dLbl>
              <c:idx val="5"/>
              <c:layout>
                <c:manualLayout>
                  <c:x val="1.3972055888223553E-2"/>
                  <c:y val="8.47457438618835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B-4125-BC37-537C9114BA7C}"/>
                </c:ext>
              </c:extLst>
            </c:dLbl>
            <c:spPr>
              <a:ln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'2・使用状況 '!$K$11:$K$16</c:f>
              <c:strCache>
                <c:ptCount val="6"/>
                <c:pt idx="0">
                  <c:v>東部支部</c:v>
                </c:pt>
                <c:pt idx="1">
                  <c:v>富士支部</c:v>
                </c:pt>
                <c:pt idx="2">
                  <c:v>清水支部</c:v>
                </c:pt>
                <c:pt idx="3">
                  <c:v>静岡支部</c:v>
                </c:pt>
                <c:pt idx="4">
                  <c:v>駿遠支部</c:v>
                </c:pt>
                <c:pt idx="5">
                  <c:v>西部支部</c:v>
                </c:pt>
              </c:strCache>
            </c:strRef>
          </c:cat>
          <c:val>
            <c:numRef>
              <c:f>'2・使用状況 '!$M$11:$M$16</c:f>
              <c:numCache>
                <c:formatCode>#,##0_);[Red]\(#,##0\)</c:formatCode>
                <c:ptCount val="6"/>
                <c:pt idx="0">
                  <c:v>60322</c:v>
                </c:pt>
                <c:pt idx="1">
                  <c:v>137530</c:v>
                </c:pt>
                <c:pt idx="2">
                  <c:v>192699</c:v>
                </c:pt>
                <c:pt idx="3">
                  <c:v>30288</c:v>
                </c:pt>
                <c:pt idx="4">
                  <c:v>124267</c:v>
                </c:pt>
                <c:pt idx="5">
                  <c:v>294620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4B-4125-BC37-537C9114BA7C}"/>
            </c:ext>
          </c:extLst>
        </c:ser>
        <c:ser>
          <c:idx val="2"/>
          <c:order val="2"/>
          <c:tx>
            <c:strRef>
              <c:f>'2・使用状況 '!$O$10</c:f>
              <c:strCache>
                <c:ptCount val="1"/>
                <c:pt idx="0">
                  <c:v>利用率（%）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1976047904191595E-2"/>
                  <c:y val="-5.8144922339756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4B-4125-BC37-537C9114BA7C}"/>
                </c:ext>
              </c:extLst>
            </c:dLbl>
            <c:dLbl>
              <c:idx val="1"/>
              <c:layout>
                <c:manualLayout>
                  <c:x val="1.4748455844218035E-2"/>
                  <c:y val="-5.270050876362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4B-4125-BC37-537C9114BA7C}"/>
                </c:ext>
              </c:extLst>
            </c:dLbl>
            <c:dLbl>
              <c:idx val="2"/>
              <c:layout>
                <c:manualLayout>
                  <c:x val="1.9527559055119405E-2"/>
                  <c:y val="-6.1990065841437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4B-4125-BC37-537C9114BA7C}"/>
                </c:ext>
              </c:extLst>
            </c:dLbl>
            <c:dLbl>
              <c:idx val="3"/>
              <c:layout>
                <c:manualLayout>
                  <c:x val="1.3333804831282521E-2"/>
                  <c:y val="-6.4746638029574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4B-4125-BC37-537C9114BA7C}"/>
                </c:ext>
              </c:extLst>
            </c:dLbl>
            <c:dLbl>
              <c:idx val="4"/>
              <c:layout>
                <c:manualLayout>
                  <c:x val="1.5968063872255488E-2"/>
                  <c:y val="-6.6384166025142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4B-4125-BC37-537C9114BA7C}"/>
                </c:ext>
              </c:extLst>
            </c:dLbl>
            <c:dLbl>
              <c:idx val="5"/>
              <c:layout>
                <c:manualLayout>
                  <c:x val="2.2737831423770855E-2"/>
                  <c:y val="-5.5555617341603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4B-4125-BC37-537C9114BA7C}"/>
                </c:ext>
              </c:extLst>
            </c:dLbl>
            <c:spPr>
              <a:solidFill>
                <a:srgbClr val="9BBB59">
                  <a:lumMod val="60000"/>
                  <a:lumOff val="40000"/>
                </a:srgb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'2・使用状況 '!$K$11:$K$16</c:f>
              <c:strCache>
                <c:ptCount val="6"/>
                <c:pt idx="0">
                  <c:v>東部支部</c:v>
                </c:pt>
                <c:pt idx="1">
                  <c:v>富士支部</c:v>
                </c:pt>
                <c:pt idx="2">
                  <c:v>清水支部</c:v>
                </c:pt>
                <c:pt idx="3">
                  <c:v>静岡支部</c:v>
                </c:pt>
                <c:pt idx="4">
                  <c:v>駿遠支部</c:v>
                </c:pt>
                <c:pt idx="5">
                  <c:v>西部支部</c:v>
                </c:pt>
              </c:strCache>
            </c:strRef>
          </c:cat>
          <c:val>
            <c:numRef>
              <c:f>'2・使用状況 '!$O$11:$O$16</c:f>
              <c:numCache>
                <c:formatCode>0.0%</c:formatCode>
                <c:ptCount val="6"/>
                <c:pt idx="0">
                  <c:v>0.68522944301234623</c:v>
                </c:pt>
                <c:pt idx="1">
                  <c:v>0.66372932080804725</c:v>
                </c:pt>
                <c:pt idx="2">
                  <c:v>0.62507369178835137</c:v>
                </c:pt>
                <c:pt idx="3">
                  <c:v>0.88874032061360331</c:v>
                </c:pt>
                <c:pt idx="4">
                  <c:v>0.56902614968440035</c:v>
                </c:pt>
                <c:pt idx="5">
                  <c:v>0.67203333322201475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34B-4125-BC37-537C9114B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2371872"/>
        <c:axId val="183768376"/>
        <c:axId val="0"/>
      </c:bar3DChart>
      <c:catAx>
        <c:axId val="1823718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83768376"/>
        <c:crosses val="autoZero"/>
        <c:auto val="1"/>
        <c:lblAlgn val="ctr"/>
        <c:lblOffset val="100"/>
        <c:noMultiLvlLbl val="0"/>
      </c:catAx>
      <c:valAx>
        <c:axId val="183768376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237187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000" baseline="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富士支部　回転率の推移　　　　　　　　　　　　　　　　　　　　静岡県倉庫協会</a:t>
            </a:r>
          </a:p>
        </c:rich>
      </c:tx>
      <c:layout>
        <c:manualLayout>
          <c:xMode val="edge"/>
          <c:yMode val="edge"/>
          <c:x val="0.4047000130205658"/>
          <c:y val="4.06779661016948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080967409436934E-2"/>
          <c:y val="0.13898328089132306"/>
          <c:w val="0.92558805737244598"/>
          <c:h val="0.76610296296173686"/>
        </c:manualLayout>
      </c:layout>
      <c:lineChart>
        <c:grouping val="standard"/>
        <c:varyColors val="0"/>
        <c:ser>
          <c:idx val="0"/>
          <c:order val="0"/>
          <c:tx>
            <c:strRef>
              <c:f>'13・富士推移'!$A$71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'13・富士推移'!$B$70:$M$70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'13・富士推移'!$B$71:$M$71</c:f>
              <c:numCache>
                <c:formatCode>General</c:formatCode>
                <c:ptCount val="12"/>
                <c:pt idx="0">
                  <c:v>56</c:v>
                </c:pt>
                <c:pt idx="1">
                  <c:v>56.2</c:v>
                </c:pt>
                <c:pt idx="2">
                  <c:v>61.6</c:v>
                </c:pt>
                <c:pt idx="3">
                  <c:v>64.7</c:v>
                </c:pt>
                <c:pt idx="4">
                  <c:v>57.9</c:v>
                </c:pt>
                <c:pt idx="5">
                  <c:v>62.6</c:v>
                </c:pt>
                <c:pt idx="6">
                  <c:v>61.9</c:v>
                </c:pt>
                <c:pt idx="7">
                  <c:v>67.599999999999994</c:v>
                </c:pt>
                <c:pt idx="8">
                  <c:v>63.8</c:v>
                </c:pt>
                <c:pt idx="9">
                  <c:v>62.6</c:v>
                </c:pt>
                <c:pt idx="10">
                  <c:v>68.7</c:v>
                </c:pt>
                <c:pt idx="11">
                  <c:v>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24-469D-B4D4-02F9B4A066B4}"/>
            </c:ext>
          </c:extLst>
        </c:ser>
        <c:ser>
          <c:idx val="1"/>
          <c:order val="1"/>
          <c:tx>
            <c:strRef>
              <c:f>'13・富士推移'!$A$72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'13・富士推移'!$B$70:$M$70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'13・富士推移'!$B$72:$M$72</c:f>
              <c:numCache>
                <c:formatCode>General</c:formatCode>
                <c:ptCount val="12"/>
                <c:pt idx="0">
                  <c:v>58</c:v>
                </c:pt>
                <c:pt idx="1">
                  <c:v>58.6</c:v>
                </c:pt>
                <c:pt idx="2">
                  <c:v>62.1</c:v>
                </c:pt>
                <c:pt idx="3">
                  <c:v>65.5</c:v>
                </c:pt>
                <c:pt idx="4">
                  <c:v>52.1</c:v>
                </c:pt>
                <c:pt idx="5">
                  <c:v>64.7</c:v>
                </c:pt>
                <c:pt idx="6">
                  <c:v>59.1</c:v>
                </c:pt>
                <c:pt idx="7">
                  <c:v>54.4</c:v>
                </c:pt>
                <c:pt idx="8">
                  <c:v>57.8</c:v>
                </c:pt>
                <c:pt idx="9">
                  <c:v>61.1</c:v>
                </c:pt>
                <c:pt idx="10">
                  <c:v>66.400000000000006</c:v>
                </c:pt>
                <c:pt idx="11">
                  <c:v>69.7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24-469D-B4D4-02F9B4A066B4}"/>
            </c:ext>
          </c:extLst>
        </c:ser>
        <c:ser>
          <c:idx val="2"/>
          <c:order val="2"/>
          <c:tx>
            <c:strRef>
              <c:f>'13・富士推移'!$A$73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'13・富士推移'!$B$70:$M$70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'13・富士推移'!$B$73:$M$73</c:f>
              <c:numCache>
                <c:formatCode>General</c:formatCode>
                <c:ptCount val="12"/>
                <c:pt idx="0">
                  <c:v>54</c:v>
                </c:pt>
                <c:pt idx="1">
                  <c:v>71.400000000000006</c:v>
                </c:pt>
                <c:pt idx="2">
                  <c:v>68.8</c:v>
                </c:pt>
                <c:pt idx="3">
                  <c:v>70</c:v>
                </c:pt>
                <c:pt idx="4">
                  <c:v>71.099999999999994</c:v>
                </c:pt>
                <c:pt idx="5">
                  <c:v>68.599999999999994</c:v>
                </c:pt>
                <c:pt idx="6">
                  <c:v>80</c:v>
                </c:pt>
                <c:pt idx="7">
                  <c:v>64.3</c:v>
                </c:pt>
                <c:pt idx="8">
                  <c:v>67.8</c:v>
                </c:pt>
                <c:pt idx="9">
                  <c:v>72.900000000000006</c:v>
                </c:pt>
                <c:pt idx="10">
                  <c:v>66.900000000000006</c:v>
                </c:pt>
                <c:pt idx="11">
                  <c:v>71.3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24-469D-B4D4-02F9B4A066B4}"/>
            </c:ext>
          </c:extLst>
        </c:ser>
        <c:ser>
          <c:idx val="3"/>
          <c:order val="3"/>
          <c:tx>
            <c:strRef>
              <c:f>'13・富士推移'!$A$74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'13・富士推移'!$B$70:$M$70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'13・富士推移'!$B$74:$M$74</c:f>
              <c:numCache>
                <c:formatCode>General</c:formatCode>
                <c:ptCount val="12"/>
                <c:pt idx="0">
                  <c:v>60</c:v>
                </c:pt>
                <c:pt idx="1">
                  <c:v>59.9</c:v>
                </c:pt>
                <c:pt idx="2">
                  <c:v>77.400000000000006</c:v>
                </c:pt>
                <c:pt idx="3">
                  <c:v>79.7</c:v>
                </c:pt>
                <c:pt idx="4">
                  <c:v>69.400000000000006</c:v>
                </c:pt>
                <c:pt idx="5">
                  <c:v>67.900000000000006</c:v>
                </c:pt>
                <c:pt idx="6">
                  <c:v>67.2</c:v>
                </c:pt>
                <c:pt idx="7">
                  <c:v>64.099999999999994</c:v>
                </c:pt>
                <c:pt idx="8">
                  <c:v>72.900000000000006</c:v>
                </c:pt>
                <c:pt idx="9">
                  <c:v>75.2</c:v>
                </c:pt>
                <c:pt idx="10">
                  <c:v>69.7</c:v>
                </c:pt>
                <c:pt idx="11">
                  <c:v>68.900000000000006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24-469D-B4D4-02F9B4A066B4}"/>
            </c:ext>
          </c:extLst>
        </c:ser>
        <c:ser>
          <c:idx val="4"/>
          <c:order val="4"/>
          <c:tx>
            <c:strRef>
              <c:f>'13・富士推移'!$A$75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6EE1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C08F0"/>
              </a:solidFill>
              <a:ln w="19050">
                <a:solidFill>
                  <a:srgbClr val="FC08F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9147084421235853E-2"/>
                  <c:y val="-4.9717514124293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24-469D-B4D4-02F9B4A066B4}"/>
                </c:ext>
              </c:extLst>
            </c:dLbl>
            <c:dLbl>
              <c:idx val="1"/>
              <c:layout>
                <c:manualLayout>
                  <c:x val="-1.2184508268059198E-2"/>
                  <c:y val="3.1638418079096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24-469D-B4D4-02F9B4A06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'13・富士推移'!$B$70:$M$70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'13・富士推移'!$B$75:$M$75</c:f>
              <c:numCache>
                <c:formatCode>General</c:formatCode>
                <c:ptCount val="12"/>
                <c:pt idx="0">
                  <c:v>65.5</c:v>
                </c:pt>
                <c:pt idx="1">
                  <c:v>71.099999999999994</c:v>
                </c:pt>
                <c:pt idx="2">
                  <c:v>81.5</c:v>
                </c:pt>
                <c:pt idx="3">
                  <c:v>78.099999999999994</c:v>
                </c:pt>
                <c:pt idx="4">
                  <c:v>72.8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24-469D-B4D4-02F9B4A06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355840"/>
        <c:axId val="237356232"/>
      </c:lineChart>
      <c:catAx>
        <c:axId val="2373558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356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356232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6.5274151436031424E-3"/>
              <c:y val="2.033898305084742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355840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清水支部　入庫高の推移　　　　　　　　　　　　　　　　　静岡県倉庫協会</a:t>
            </a:r>
          </a:p>
        </c:rich>
      </c:tx>
      <c:layout>
        <c:manualLayout>
          <c:xMode val="edge"/>
          <c:yMode val="edge"/>
          <c:x val="0.43211515662369876"/>
          <c:y val="3.16901408450706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9164515826760782E-2"/>
          <c:y val="0.11971830985915491"/>
          <c:w val="0.93472644439872365"/>
          <c:h val="0.77112676056343465"/>
        </c:manualLayout>
      </c:layout>
      <c:lineChart>
        <c:grouping val="standard"/>
        <c:varyColors val="0"/>
        <c:ser>
          <c:idx val="0"/>
          <c:order val="0"/>
          <c:tx>
            <c:strRef>
              <c:f>'14・清水推移'!$A$25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'14・清水推移'!$B$24:$M$24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'14・清水推移'!$B$25:$M$25</c:f>
              <c:numCache>
                <c:formatCode>#,##0.0;[Red]\-#,##0.0</c:formatCode>
                <c:ptCount val="12"/>
                <c:pt idx="0">
                  <c:v>19.399999999999999</c:v>
                </c:pt>
                <c:pt idx="1">
                  <c:v>17.7</c:v>
                </c:pt>
                <c:pt idx="2">
                  <c:v>21.9</c:v>
                </c:pt>
                <c:pt idx="3">
                  <c:v>20</c:v>
                </c:pt>
                <c:pt idx="4">
                  <c:v>18.100000000000001</c:v>
                </c:pt>
                <c:pt idx="5">
                  <c:v>26.3</c:v>
                </c:pt>
                <c:pt idx="6">
                  <c:v>22.3</c:v>
                </c:pt>
                <c:pt idx="7">
                  <c:v>19.2</c:v>
                </c:pt>
                <c:pt idx="8">
                  <c:v>19.7</c:v>
                </c:pt>
                <c:pt idx="9">
                  <c:v>21.1</c:v>
                </c:pt>
                <c:pt idx="10">
                  <c:v>20.5</c:v>
                </c:pt>
                <c:pt idx="11">
                  <c:v>18.2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BA-4CDC-8F41-A93E49A44200}"/>
            </c:ext>
          </c:extLst>
        </c:ser>
        <c:ser>
          <c:idx val="1"/>
          <c:order val="1"/>
          <c:tx>
            <c:strRef>
              <c:f>'14・清水推移'!$A$26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'14・清水推移'!$B$24:$M$24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'14・清水推移'!$B$26:$M$26</c:f>
              <c:numCache>
                <c:formatCode>#,##0.0;[Red]\-#,##0.0</c:formatCode>
                <c:ptCount val="12"/>
                <c:pt idx="0">
                  <c:v>17.100000000000001</c:v>
                </c:pt>
                <c:pt idx="1">
                  <c:v>17.8</c:v>
                </c:pt>
                <c:pt idx="2">
                  <c:v>19</c:v>
                </c:pt>
                <c:pt idx="3">
                  <c:v>21.4</c:v>
                </c:pt>
                <c:pt idx="4">
                  <c:v>19</c:v>
                </c:pt>
                <c:pt idx="5">
                  <c:v>20.100000000000001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15.8</c:v>
                </c:pt>
                <c:pt idx="9">
                  <c:v>19</c:v>
                </c:pt>
                <c:pt idx="10">
                  <c:v>17.399999999999999</c:v>
                </c:pt>
                <c:pt idx="11">
                  <c:v>16.600000000000001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BA-4CDC-8F41-A93E49A44200}"/>
            </c:ext>
          </c:extLst>
        </c:ser>
        <c:ser>
          <c:idx val="2"/>
          <c:order val="2"/>
          <c:tx>
            <c:strRef>
              <c:f>'14・清水推移'!$A$27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'14・清水推移'!$B$24:$M$24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'14・清水推移'!$B$27:$M$27</c:f>
              <c:numCache>
                <c:formatCode>#,##0.0;[Red]\-#,##0.0</c:formatCode>
                <c:ptCount val="12"/>
                <c:pt idx="0">
                  <c:v>16.899999999999999</c:v>
                </c:pt>
                <c:pt idx="1">
                  <c:v>16.600000000000001</c:v>
                </c:pt>
                <c:pt idx="2">
                  <c:v>15.8</c:v>
                </c:pt>
                <c:pt idx="3">
                  <c:v>17.8</c:v>
                </c:pt>
                <c:pt idx="4">
                  <c:v>17.399999999999999</c:v>
                </c:pt>
                <c:pt idx="5">
                  <c:v>19.8</c:v>
                </c:pt>
                <c:pt idx="6">
                  <c:v>16.899999999999999</c:v>
                </c:pt>
                <c:pt idx="7">
                  <c:v>13.7</c:v>
                </c:pt>
                <c:pt idx="8">
                  <c:v>14.8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BA-4CDC-8F41-A93E49A44200}"/>
            </c:ext>
          </c:extLst>
        </c:ser>
        <c:ser>
          <c:idx val="3"/>
          <c:order val="3"/>
          <c:tx>
            <c:strRef>
              <c:f>'14・清水推移'!$A$28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'14・清水推移'!$B$24:$M$24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'14・清水推移'!$B$28:$M$28</c:f>
              <c:numCache>
                <c:formatCode>#,##0.0;[Red]\-#,##0.0</c:formatCode>
                <c:ptCount val="12"/>
                <c:pt idx="0">
                  <c:v>17</c:v>
                </c:pt>
                <c:pt idx="1">
                  <c:v>16.899999999999999</c:v>
                </c:pt>
                <c:pt idx="2">
                  <c:v>15.2</c:v>
                </c:pt>
                <c:pt idx="3">
                  <c:v>18.5</c:v>
                </c:pt>
                <c:pt idx="4">
                  <c:v>17.7</c:v>
                </c:pt>
                <c:pt idx="5">
                  <c:v>16.7</c:v>
                </c:pt>
                <c:pt idx="6">
                  <c:v>22.1</c:v>
                </c:pt>
                <c:pt idx="7">
                  <c:v>12.9</c:v>
                </c:pt>
                <c:pt idx="8">
                  <c:v>14.9</c:v>
                </c:pt>
                <c:pt idx="9">
                  <c:v>17</c:v>
                </c:pt>
                <c:pt idx="10">
                  <c:v>16.7</c:v>
                </c:pt>
                <c:pt idx="11">
                  <c:v>18.8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BA-4CDC-8F41-A93E49A44200}"/>
            </c:ext>
          </c:extLst>
        </c:ser>
        <c:ser>
          <c:idx val="4"/>
          <c:order val="4"/>
          <c:tx>
            <c:strRef>
              <c:f>'14・清水推移'!$A$29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dLbl>
              <c:idx val="1"/>
              <c:layout>
                <c:manualLayout>
                  <c:x val="-3.1209367069667062E-2"/>
                  <c:y val="-4.2253521126760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93-4869-86EA-9B20C95D5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'14・清水推移'!$B$24:$M$24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'14・清水推移'!$B$29:$M$29</c:f>
              <c:numCache>
                <c:formatCode>#,##0.0;[Red]\-#,##0.0</c:formatCode>
                <c:ptCount val="12"/>
                <c:pt idx="0">
                  <c:v>18.2</c:v>
                </c:pt>
                <c:pt idx="1">
                  <c:v>14.7</c:v>
                </c:pt>
                <c:pt idx="2">
                  <c:v>17.5</c:v>
                </c:pt>
                <c:pt idx="3">
                  <c:v>17.7</c:v>
                </c:pt>
                <c:pt idx="4">
                  <c:v>17.3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BA-4CDC-8F41-A93E49A44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97464"/>
        <c:axId val="237797856"/>
      </c:lineChart>
      <c:catAx>
        <c:axId val="2377974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97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797856"/>
        <c:scaling>
          <c:orientation val="minMax"/>
          <c:max val="3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75" b="0" i="0" strike="noStrike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（単位：万トン</a:t>
                </a:r>
                <a:r>
                  <a:rPr lang="en-US" altLang="ja-JP" sz="875" b="0" i="0" strike="noStrike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6.5274151436031424E-3"/>
              <c:y val="2.11267605633802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97464"/>
        <c:crosses val="autoZero"/>
        <c:crossBetween val="midCat"/>
        <c:majorUnit val="5"/>
        <c:min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清水支部　月末保管残高の推移　　　　　　　　　　　　　　　静岡県倉庫協会</a:t>
            </a:r>
          </a:p>
        </c:rich>
      </c:tx>
      <c:layout>
        <c:manualLayout>
          <c:xMode val="edge"/>
          <c:yMode val="edge"/>
          <c:x val="0.41022307991317597"/>
          <c:y val="4.2857142857142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987654066177508E-2"/>
          <c:y val="0.13928608923884514"/>
          <c:w val="0.92791671439624257"/>
          <c:h val="0.73571556870041976"/>
        </c:manualLayout>
      </c:layout>
      <c:lineChart>
        <c:grouping val="standard"/>
        <c:varyColors val="0"/>
        <c:ser>
          <c:idx val="0"/>
          <c:order val="0"/>
          <c:tx>
            <c:strRef>
              <c:f>'14・清水推移'!$A$54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CC66"/>
              </a:solidFill>
              <a:prstDash val="lgDashDot"/>
            </a:ln>
          </c:spPr>
          <c:marker>
            <c:symbol val="none"/>
          </c:marker>
          <c:cat>
            <c:strRef>
              <c:f>'14・清水推移'!$B$53:$M$53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'14・清水推移'!$B$54:$M$54</c:f>
              <c:numCache>
                <c:formatCode>#,##0.0;[Red]\-#,##0.0</c:formatCode>
                <c:ptCount val="12"/>
                <c:pt idx="0">
                  <c:v>38.6</c:v>
                </c:pt>
                <c:pt idx="1">
                  <c:v>36.700000000000003</c:v>
                </c:pt>
                <c:pt idx="2">
                  <c:v>37.4</c:v>
                </c:pt>
                <c:pt idx="3">
                  <c:v>36.6</c:v>
                </c:pt>
                <c:pt idx="4">
                  <c:v>37.4</c:v>
                </c:pt>
                <c:pt idx="5">
                  <c:v>40.700000000000003</c:v>
                </c:pt>
                <c:pt idx="6">
                  <c:v>37</c:v>
                </c:pt>
                <c:pt idx="7">
                  <c:v>35.700000000000003</c:v>
                </c:pt>
                <c:pt idx="8">
                  <c:v>34.6</c:v>
                </c:pt>
                <c:pt idx="9">
                  <c:v>35.299999999999997</c:v>
                </c:pt>
                <c:pt idx="10">
                  <c:v>36.700000000000003</c:v>
                </c:pt>
                <c:pt idx="11">
                  <c:v>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F-414B-B636-C15D0E8CAE14}"/>
            </c:ext>
          </c:extLst>
        </c:ser>
        <c:ser>
          <c:idx val="1"/>
          <c:order val="1"/>
          <c:tx>
            <c:strRef>
              <c:f>'14・清水推移'!$A$55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'14・清水推移'!$B$53:$M$53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'14・清水推移'!$B$55:$M$55</c:f>
              <c:numCache>
                <c:formatCode>#,##0.0;[Red]\-#,##0.0</c:formatCode>
                <c:ptCount val="12"/>
                <c:pt idx="0">
                  <c:v>36</c:v>
                </c:pt>
                <c:pt idx="1">
                  <c:v>35.9</c:v>
                </c:pt>
                <c:pt idx="2">
                  <c:v>35.4</c:v>
                </c:pt>
                <c:pt idx="3">
                  <c:v>35.6</c:v>
                </c:pt>
                <c:pt idx="4">
                  <c:v>37</c:v>
                </c:pt>
                <c:pt idx="5">
                  <c:v>37.4</c:v>
                </c:pt>
                <c:pt idx="6">
                  <c:v>38.9</c:v>
                </c:pt>
                <c:pt idx="7">
                  <c:v>38.700000000000003</c:v>
                </c:pt>
                <c:pt idx="8">
                  <c:v>37.4</c:v>
                </c:pt>
                <c:pt idx="9">
                  <c:v>38.299999999999997</c:v>
                </c:pt>
                <c:pt idx="10">
                  <c:v>37.1</c:v>
                </c:pt>
                <c:pt idx="11">
                  <c:v>34.5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8F-414B-B636-C15D0E8CAE14}"/>
            </c:ext>
          </c:extLst>
        </c:ser>
        <c:ser>
          <c:idx val="2"/>
          <c:order val="2"/>
          <c:tx>
            <c:strRef>
              <c:f>'14・清水推移'!$A$56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'14・清水推移'!$B$53:$M$53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'14・清水推移'!$B$56:$M$56</c:f>
              <c:numCache>
                <c:formatCode>#,##0.0;[Red]\-#,##0.0</c:formatCode>
                <c:ptCount val="12"/>
                <c:pt idx="0">
                  <c:v>36</c:v>
                </c:pt>
                <c:pt idx="1">
                  <c:v>34.6</c:v>
                </c:pt>
                <c:pt idx="2">
                  <c:v>34.6</c:v>
                </c:pt>
                <c:pt idx="3">
                  <c:v>34.799999999999997</c:v>
                </c:pt>
                <c:pt idx="4">
                  <c:v>35.1</c:v>
                </c:pt>
                <c:pt idx="5">
                  <c:v>38.5</c:v>
                </c:pt>
                <c:pt idx="6">
                  <c:v>37</c:v>
                </c:pt>
                <c:pt idx="7">
                  <c:v>35</c:v>
                </c:pt>
                <c:pt idx="8">
                  <c:v>34.6</c:v>
                </c:pt>
                <c:pt idx="9">
                  <c:v>36.1</c:v>
                </c:pt>
                <c:pt idx="10">
                  <c:v>37.200000000000003</c:v>
                </c:pt>
                <c:pt idx="11">
                  <c:v>33.200000000000003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8F-414B-B636-C15D0E8CAE14}"/>
            </c:ext>
          </c:extLst>
        </c:ser>
        <c:ser>
          <c:idx val="3"/>
          <c:order val="3"/>
          <c:tx>
            <c:strRef>
              <c:f>'14・清水推移'!$A$57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'14・清水推移'!$B$53:$M$53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'14・清水推移'!$B$57:$M$57</c:f>
              <c:numCache>
                <c:formatCode>#,##0.0;[Red]\-#,##0.0</c:formatCode>
                <c:ptCount val="12"/>
                <c:pt idx="0">
                  <c:v>34.4</c:v>
                </c:pt>
                <c:pt idx="1">
                  <c:v>36.299999999999997</c:v>
                </c:pt>
                <c:pt idx="2">
                  <c:v>33.799999999999997</c:v>
                </c:pt>
                <c:pt idx="3">
                  <c:v>34.6</c:v>
                </c:pt>
                <c:pt idx="4">
                  <c:v>35.200000000000003</c:v>
                </c:pt>
                <c:pt idx="5">
                  <c:v>34.799999999999997</c:v>
                </c:pt>
                <c:pt idx="6">
                  <c:v>37.700000000000003</c:v>
                </c:pt>
                <c:pt idx="7">
                  <c:v>35.5</c:v>
                </c:pt>
                <c:pt idx="8">
                  <c:v>34.200000000000003</c:v>
                </c:pt>
                <c:pt idx="9">
                  <c:v>34.700000000000003</c:v>
                </c:pt>
                <c:pt idx="10">
                  <c:v>34.299999999999997</c:v>
                </c:pt>
                <c:pt idx="11">
                  <c:v>35.700000000000003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8F-414B-B636-C15D0E8CAE14}"/>
            </c:ext>
          </c:extLst>
        </c:ser>
        <c:ser>
          <c:idx val="4"/>
          <c:order val="4"/>
          <c:tx>
            <c:strRef>
              <c:f>'14・清水推移'!$A$58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dLbl>
              <c:idx val="9"/>
              <c:layout>
                <c:manualLayout>
                  <c:x val="-3.1411165347450962E-2"/>
                  <c:y val="6.1940382452193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AC-4990-9893-88CBCF54FDA9}"/>
                </c:ext>
              </c:extLst>
            </c:dLbl>
            <c:dLbl>
              <c:idx val="10"/>
              <c:layout>
                <c:manualLayout>
                  <c:x val="-3.4906141319491026E-2"/>
                  <c:y val="6.1940382452193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C-4990-9893-88CBCF54FDA9}"/>
                </c:ext>
              </c:extLst>
            </c:dLbl>
            <c:dLbl>
              <c:idx val="11"/>
              <c:layout>
                <c:manualLayout>
                  <c:x val="-9.9170631194036522E-3"/>
                  <c:y val="5.7178477690288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AC-4990-9893-88CBCF54F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'14・清水推移'!$B$53:$M$53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'14・清水推移'!$B$58:$M$58</c:f>
              <c:numCache>
                <c:formatCode>#,##0.0;[Red]\-#,##0.0</c:formatCode>
                <c:ptCount val="12"/>
                <c:pt idx="0">
                  <c:v>37.6</c:v>
                </c:pt>
                <c:pt idx="1">
                  <c:v>37.6</c:v>
                </c:pt>
                <c:pt idx="2">
                  <c:v>38.299999999999997</c:v>
                </c:pt>
                <c:pt idx="3">
                  <c:v>35.5</c:v>
                </c:pt>
                <c:pt idx="4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8F-414B-B636-C15D0E8CAE14}"/>
            </c:ext>
          </c:extLst>
        </c:ser>
        <c:ser>
          <c:idx val="5"/>
          <c:order val="5"/>
          <c:tx>
            <c:strRef>
              <c:f>'14・清水推移'!$A$65</c:f>
              <c:strCache>
                <c:ptCount val="1"/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none"/>
          </c:marker>
          <c:cat>
            <c:strRef>
              <c:f>'14・清水推移'!$B$53:$M$53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'14・清水推移'!$B$65:$M$65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8F-414B-B636-C15D0E8CA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98640"/>
        <c:axId val="237799032"/>
      </c:lineChart>
      <c:catAx>
        <c:axId val="2377986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99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799032"/>
        <c:scaling>
          <c:orientation val="minMax"/>
          <c:max val="45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（単位：万トン）</a:t>
                </a:r>
              </a:p>
            </c:rich>
          </c:tx>
          <c:layout>
            <c:manualLayout>
              <c:xMode val="edge"/>
              <c:yMode val="edge"/>
              <c:x val="9.1743119266055051E-3"/>
              <c:y val="0.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98640"/>
        <c:crosses val="autoZero"/>
        <c:crossBetween val="midCat"/>
        <c:majorUnit val="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清水支部　回転率の推移　　　　　　　　　　　　　　　　　静岡県倉庫協会</a:t>
            </a:r>
          </a:p>
        </c:rich>
      </c:tx>
      <c:layout>
        <c:manualLayout>
          <c:xMode val="edge"/>
          <c:yMode val="edge"/>
          <c:x val="0.43398747705561896"/>
          <c:y val="4.18118466898953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522927546629534E-2"/>
          <c:y val="0.15331010452961671"/>
          <c:w val="0.9241841863053849"/>
          <c:h val="0.70731707317073167"/>
        </c:manualLayout>
      </c:layout>
      <c:lineChart>
        <c:grouping val="standard"/>
        <c:varyColors val="0"/>
        <c:ser>
          <c:idx val="0"/>
          <c:order val="0"/>
          <c:tx>
            <c:strRef>
              <c:f>'14・清水推移'!$A$84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'14・清水推移'!$B$83:$M$83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'14・清水推移'!$B$84:$M$84</c:f>
              <c:numCache>
                <c:formatCode>0.0_ </c:formatCode>
                <c:ptCount val="12"/>
                <c:pt idx="0" formatCode="General">
                  <c:v>50.7</c:v>
                </c:pt>
                <c:pt idx="1">
                  <c:v>49.7</c:v>
                </c:pt>
                <c:pt idx="2" formatCode="General">
                  <c:v>58.3</c:v>
                </c:pt>
                <c:pt idx="3" formatCode="General">
                  <c:v>55.1</c:v>
                </c:pt>
                <c:pt idx="4" formatCode="General">
                  <c:v>47.9</c:v>
                </c:pt>
                <c:pt idx="5" formatCode="General">
                  <c:v>63.1</c:v>
                </c:pt>
                <c:pt idx="6">
                  <c:v>62.3</c:v>
                </c:pt>
                <c:pt idx="7" formatCode="General">
                  <c:v>54.5</c:v>
                </c:pt>
                <c:pt idx="8" formatCode="General">
                  <c:v>57.7</c:v>
                </c:pt>
                <c:pt idx="9" formatCode="General">
                  <c:v>59.4</c:v>
                </c:pt>
                <c:pt idx="10" formatCode="General">
                  <c:v>55.1</c:v>
                </c:pt>
                <c:pt idx="11" formatCode="General">
                  <c:v>50.9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0F-4B83-B54F-F62CCD686883}"/>
            </c:ext>
          </c:extLst>
        </c:ser>
        <c:ser>
          <c:idx val="1"/>
          <c:order val="1"/>
          <c:tx>
            <c:strRef>
              <c:f>'14・清水推移'!$A$85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'14・清水推移'!$B$83:$M$83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'14・清水推移'!$B$85:$M$85</c:f>
              <c:numCache>
                <c:formatCode>0.0_ </c:formatCode>
                <c:ptCount val="12"/>
                <c:pt idx="0" formatCode="General">
                  <c:v>47.5</c:v>
                </c:pt>
                <c:pt idx="1">
                  <c:v>49.6</c:v>
                </c:pt>
                <c:pt idx="2" formatCode="General">
                  <c:v>53.9</c:v>
                </c:pt>
                <c:pt idx="3" formatCode="General">
                  <c:v>60.2</c:v>
                </c:pt>
                <c:pt idx="4" formatCode="General">
                  <c:v>50.4</c:v>
                </c:pt>
                <c:pt idx="5" formatCode="General">
                  <c:v>53.5</c:v>
                </c:pt>
                <c:pt idx="6">
                  <c:v>49.4</c:v>
                </c:pt>
                <c:pt idx="7" formatCode="General">
                  <c:v>42.2</c:v>
                </c:pt>
                <c:pt idx="8" formatCode="General">
                  <c:v>43.3</c:v>
                </c:pt>
                <c:pt idx="9" formatCode="General">
                  <c:v>49.1</c:v>
                </c:pt>
                <c:pt idx="10" formatCode="General">
                  <c:v>47.6</c:v>
                </c:pt>
                <c:pt idx="11" formatCode="General">
                  <c:v>50.1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0F-4B83-B54F-F62CCD686883}"/>
            </c:ext>
          </c:extLst>
        </c:ser>
        <c:ser>
          <c:idx val="2"/>
          <c:order val="2"/>
          <c:tx>
            <c:strRef>
              <c:f>'14・清水推移'!$A$86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'14・清水推移'!$B$83:$M$83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'14・清水推移'!$B$86:$M$86</c:f>
              <c:numCache>
                <c:formatCode>0.0_ </c:formatCode>
                <c:ptCount val="12"/>
                <c:pt idx="0" formatCode="General">
                  <c:v>45.8</c:v>
                </c:pt>
                <c:pt idx="1">
                  <c:v>49.1</c:v>
                </c:pt>
                <c:pt idx="2" formatCode="General">
                  <c:v>45.6</c:v>
                </c:pt>
                <c:pt idx="3" formatCode="General">
                  <c:v>51.1</c:v>
                </c:pt>
                <c:pt idx="4" formatCode="General">
                  <c:v>49.4</c:v>
                </c:pt>
                <c:pt idx="5" formatCode="General">
                  <c:v>49.4</c:v>
                </c:pt>
                <c:pt idx="6">
                  <c:v>46.6</c:v>
                </c:pt>
                <c:pt idx="7" formatCode="General">
                  <c:v>40.799999999999997</c:v>
                </c:pt>
                <c:pt idx="8" formatCode="General">
                  <c:v>43</c:v>
                </c:pt>
                <c:pt idx="9" formatCode="General">
                  <c:v>49</c:v>
                </c:pt>
                <c:pt idx="10" formatCode="General">
                  <c:v>45.6</c:v>
                </c:pt>
                <c:pt idx="11" formatCode="General">
                  <c:v>46.2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F-4B83-B54F-F62CCD686883}"/>
            </c:ext>
          </c:extLst>
        </c:ser>
        <c:ser>
          <c:idx val="3"/>
          <c:order val="3"/>
          <c:tx>
            <c:strRef>
              <c:f>'14・清水推移'!$A$87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'14・清水推移'!$B$83:$M$83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'14・清水推移'!$B$87:$M$87</c:f>
              <c:numCache>
                <c:formatCode>0.0_ </c:formatCode>
                <c:ptCount val="12"/>
                <c:pt idx="0" formatCode="General">
                  <c:v>48.4</c:v>
                </c:pt>
                <c:pt idx="1">
                  <c:v>45</c:v>
                </c:pt>
                <c:pt idx="2" formatCode="General">
                  <c:v>46.8</c:v>
                </c:pt>
                <c:pt idx="3" formatCode="General">
                  <c:v>53.2</c:v>
                </c:pt>
                <c:pt idx="4" formatCode="General">
                  <c:v>49.8</c:v>
                </c:pt>
                <c:pt idx="5" formatCode="General">
                  <c:v>48.3</c:v>
                </c:pt>
                <c:pt idx="6">
                  <c:v>57</c:v>
                </c:pt>
                <c:pt idx="7" formatCode="General">
                  <c:v>38.1</c:v>
                </c:pt>
                <c:pt idx="8" formatCode="General">
                  <c:v>44.6</c:v>
                </c:pt>
                <c:pt idx="9" formatCode="General">
                  <c:v>48.6</c:v>
                </c:pt>
                <c:pt idx="10" formatCode="General">
                  <c:v>49</c:v>
                </c:pt>
                <c:pt idx="11" formatCode="General">
                  <c:v>51.8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0F-4B83-B54F-F62CCD686883}"/>
            </c:ext>
          </c:extLst>
        </c:ser>
        <c:ser>
          <c:idx val="4"/>
          <c:order val="4"/>
          <c:tx>
            <c:strRef>
              <c:f>'14・清水推移'!$A$88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dLbl>
              <c:idx val="10"/>
              <c:layout>
                <c:manualLayout>
                  <c:x val="-3.3071964043710225E-2"/>
                  <c:y val="6.0429641416774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98-44B3-9117-394CE2C2452B}"/>
                </c:ext>
              </c:extLst>
            </c:dLbl>
            <c:dLbl>
              <c:idx val="11"/>
              <c:layout>
                <c:manualLayout>
                  <c:x val="-2.139316899113114E-2"/>
                  <c:y val="4.6492359186808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98-44B3-9117-394CE2C245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'14・清水推移'!$B$83:$M$83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'14・清水推移'!$B$88:$M$88</c:f>
              <c:numCache>
                <c:formatCode>0.0_ </c:formatCode>
                <c:ptCount val="12"/>
                <c:pt idx="0" formatCode="General">
                  <c:v>47.1</c:v>
                </c:pt>
                <c:pt idx="1">
                  <c:v>38.9</c:v>
                </c:pt>
                <c:pt idx="2" formatCode="General">
                  <c:v>45.3</c:v>
                </c:pt>
                <c:pt idx="3" formatCode="General">
                  <c:v>51.6</c:v>
                </c:pt>
                <c:pt idx="4" formatCode="General">
                  <c:v>46.7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D0F-4B83-B54F-F62CCD686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99816"/>
        <c:axId val="237800208"/>
      </c:lineChart>
      <c:catAx>
        <c:axId val="2377998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800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800208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6.5359477124184934E-3"/>
              <c:y val="3.832752613240417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99816"/>
        <c:crosses val="autoZero"/>
        <c:crossBetween val="midCat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静岡支部　入庫高の推移　　　　　　　　　　　　　　　　　静岡県倉庫協会</a:t>
            </a:r>
          </a:p>
        </c:rich>
      </c:tx>
      <c:layout>
        <c:manualLayout>
          <c:xMode val="edge"/>
          <c:yMode val="edge"/>
          <c:x val="0.38903421667591831"/>
          <c:y val="3.16901408450706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13870574788987E-2"/>
          <c:y val="0.12676056338028169"/>
          <c:w val="0.90992225104174151"/>
          <c:h val="0.7640845070422535"/>
        </c:manualLayout>
      </c:layout>
      <c:lineChart>
        <c:grouping val="standard"/>
        <c:varyColors val="0"/>
        <c:ser>
          <c:idx val="0"/>
          <c:order val="0"/>
          <c:tx>
            <c:strRef>
              <c:f>'15・静岡推移 '!$A$25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'15・静岡推移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'!$B$25:$M$25</c:f>
              <c:numCache>
                <c:formatCode>#,##0.0;[Red]\-#,##0.0</c:formatCode>
                <c:ptCount val="12"/>
                <c:pt idx="0">
                  <c:v>55.9</c:v>
                </c:pt>
                <c:pt idx="1">
                  <c:v>45.3</c:v>
                </c:pt>
                <c:pt idx="2">
                  <c:v>66.8</c:v>
                </c:pt>
                <c:pt idx="3">
                  <c:v>60.7</c:v>
                </c:pt>
                <c:pt idx="4">
                  <c:v>50.5</c:v>
                </c:pt>
                <c:pt idx="5">
                  <c:v>71.599999999999994</c:v>
                </c:pt>
                <c:pt idx="6">
                  <c:v>77</c:v>
                </c:pt>
                <c:pt idx="7">
                  <c:v>59.3</c:v>
                </c:pt>
                <c:pt idx="8">
                  <c:v>70.2</c:v>
                </c:pt>
                <c:pt idx="9">
                  <c:v>61.2</c:v>
                </c:pt>
                <c:pt idx="10">
                  <c:v>59</c:v>
                </c:pt>
                <c:pt idx="11">
                  <c:v>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18-4173-800C-A89E805645B0}"/>
            </c:ext>
          </c:extLst>
        </c:ser>
        <c:ser>
          <c:idx val="1"/>
          <c:order val="1"/>
          <c:tx>
            <c:strRef>
              <c:f>'15・静岡推移 '!$A$26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'15・静岡推移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'!$B$26:$M$26</c:f>
              <c:numCache>
                <c:formatCode>#,##0.0;[Red]\-#,##0.0</c:formatCode>
                <c:ptCount val="12"/>
                <c:pt idx="0">
                  <c:v>51.7</c:v>
                </c:pt>
                <c:pt idx="1">
                  <c:v>54.7</c:v>
                </c:pt>
                <c:pt idx="2">
                  <c:v>64.900000000000006</c:v>
                </c:pt>
                <c:pt idx="3">
                  <c:v>78.400000000000006</c:v>
                </c:pt>
                <c:pt idx="4">
                  <c:v>75.5</c:v>
                </c:pt>
                <c:pt idx="5">
                  <c:v>75.900000000000006</c:v>
                </c:pt>
                <c:pt idx="6">
                  <c:v>59.8</c:v>
                </c:pt>
                <c:pt idx="7">
                  <c:v>43.5</c:v>
                </c:pt>
                <c:pt idx="8">
                  <c:v>45.8</c:v>
                </c:pt>
                <c:pt idx="9">
                  <c:v>57.2</c:v>
                </c:pt>
                <c:pt idx="10">
                  <c:v>60.4</c:v>
                </c:pt>
                <c:pt idx="11">
                  <c:v>59.4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18-4173-800C-A89E805645B0}"/>
            </c:ext>
          </c:extLst>
        </c:ser>
        <c:ser>
          <c:idx val="2"/>
          <c:order val="2"/>
          <c:tx>
            <c:strRef>
              <c:f>'15・静岡推移 '!$A$27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'15・静岡推移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'!$B$27:$M$27</c:f>
              <c:numCache>
                <c:formatCode>#,##0.0;[Red]\-#,##0.0</c:formatCode>
                <c:ptCount val="12"/>
                <c:pt idx="0">
                  <c:v>66.8</c:v>
                </c:pt>
                <c:pt idx="1">
                  <c:v>67.3</c:v>
                </c:pt>
                <c:pt idx="2">
                  <c:v>56.7</c:v>
                </c:pt>
                <c:pt idx="3">
                  <c:v>83.1</c:v>
                </c:pt>
                <c:pt idx="4">
                  <c:v>88.1</c:v>
                </c:pt>
                <c:pt idx="5">
                  <c:v>81</c:v>
                </c:pt>
                <c:pt idx="6">
                  <c:v>87.1</c:v>
                </c:pt>
                <c:pt idx="7">
                  <c:v>67.8</c:v>
                </c:pt>
                <c:pt idx="8">
                  <c:v>69.8</c:v>
                </c:pt>
                <c:pt idx="9">
                  <c:v>76.8</c:v>
                </c:pt>
                <c:pt idx="10">
                  <c:v>71</c:v>
                </c:pt>
                <c:pt idx="11">
                  <c:v>66.7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18-4173-800C-A89E805645B0}"/>
            </c:ext>
          </c:extLst>
        </c:ser>
        <c:ser>
          <c:idx val="3"/>
          <c:order val="3"/>
          <c:tx>
            <c:strRef>
              <c:f>'15・静岡推移 '!$A$28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'15・静岡推移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'!$B$28:$M$28</c:f>
              <c:numCache>
                <c:formatCode>#,##0.0;[Red]\-#,##0.0</c:formatCode>
                <c:ptCount val="12"/>
                <c:pt idx="0">
                  <c:v>57.5</c:v>
                </c:pt>
                <c:pt idx="1">
                  <c:v>61.1</c:v>
                </c:pt>
                <c:pt idx="2">
                  <c:v>69.5</c:v>
                </c:pt>
                <c:pt idx="3">
                  <c:v>79.7</c:v>
                </c:pt>
                <c:pt idx="4">
                  <c:v>71</c:v>
                </c:pt>
                <c:pt idx="5">
                  <c:v>78.599999999999994</c:v>
                </c:pt>
                <c:pt idx="6">
                  <c:v>84.7</c:v>
                </c:pt>
                <c:pt idx="7">
                  <c:v>65</c:v>
                </c:pt>
                <c:pt idx="8">
                  <c:v>65.2</c:v>
                </c:pt>
                <c:pt idx="9">
                  <c:v>71.599999999999994</c:v>
                </c:pt>
                <c:pt idx="10">
                  <c:v>66.099999999999994</c:v>
                </c:pt>
                <c:pt idx="11">
                  <c:v>64.599999999999994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18-4173-800C-A89E805645B0}"/>
            </c:ext>
          </c:extLst>
        </c:ser>
        <c:ser>
          <c:idx val="4"/>
          <c:order val="4"/>
          <c:tx>
            <c:strRef>
              <c:f>'15・静岡推移 '!$A$29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'15・静岡推移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'!$B$29:$M$29</c:f>
              <c:numCache>
                <c:formatCode>#,##0.0;[Red]\-#,##0.0</c:formatCode>
                <c:ptCount val="12"/>
                <c:pt idx="0">
                  <c:v>64.5</c:v>
                </c:pt>
                <c:pt idx="1">
                  <c:v>61.6</c:v>
                </c:pt>
                <c:pt idx="2">
                  <c:v>67.400000000000006</c:v>
                </c:pt>
                <c:pt idx="3">
                  <c:v>90</c:v>
                </c:pt>
                <c:pt idx="4">
                  <c:v>67.900000000000006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18-4173-800C-A89E80564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995720"/>
        <c:axId val="235996112"/>
      </c:lineChart>
      <c:catAx>
        <c:axId val="2359957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59961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996112"/>
        <c:scaling>
          <c:orientation val="minMax"/>
          <c:max val="100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（単位：千トン）</a:t>
                </a:r>
              </a:p>
            </c:rich>
          </c:tx>
          <c:layout>
            <c:manualLayout>
              <c:xMode val="edge"/>
              <c:yMode val="edge"/>
              <c:x val="6.5274151436031424E-3"/>
              <c:y val="1.760563380281690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5995720"/>
        <c:crosses val="autoZero"/>
        <c:crossBetween val="midCat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静岡支部　保管残高の推移　　　　　　　　　　　　　　　　静岡県倉庫協会</a:t>
            </a:r>
          </a:p>
        </c:rich>
      </c:tx>
      <c:layout>
        <c:manualLayout>
          <c:xMode val="edge"/>
          <c:yMode val="edge"/>
          <c:x val="0.39346460123863686"/>
          <c:y val="2.8571428571428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103340023673495E-2"/>
          <c:y val="0.11428608923884516"/>
          <c:w val="0.92287699509420329"/>
          <c:h val="0.77500135149517846"/>
        </c:manualLayout>
      </c:layout>
      <c:lineChart>
        <c:grouping val="standard"/>
        <c:varyColors val="0"/>
        <c:ser>
          <c:idx val="0"/>
          <c:order val="0"/>
          <c:tx>
            <c:strRef>
              <c:f>'15・静岡推移 '!$A$54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CC66"/>
              </a:solidFill>
              <a:prstDash val="lgDashDot"/>
            </a:ln>
          </c:spPr>
          <c:marker>
            <c:symbol val="none"/>
          </c:marker>
          <c:cat>
            <c:strRef>
              <c:f>'15・静岡推移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'!$B$54:$M$54</c:f>
              <c:numCache>
                <c:formatCode>#,##0.0;[Red]\-#,##0.0</c:formatCode>
                <c:ptCount val="12"/>
                <c:pt idx="0">
                  <c:v>40.9</c:v>
                </c:pt>
                <c:pt idx="1">
                  <c:v>41</c:v>
                </c:pt>
                <c:pt idx="2">
                  <c:v>39.5</c:v>
                </c:pt>
                <c:pt idx="3">
                  <c:v>39.4</c:v>
                </c:pt>
                <c:pt idx="4">
                  <c:v>37.9</c:v>
                </c:pt>
                <c:pt idx="5">
                  <c:v>41.3</c:v>
                </c:pt>
                <c:pt idx="6">
                  <c:v>37.5</c:v>
                </c:pt>
                <c:pt idx="7">
                  <c:v>38.6</c:v>
                </c:pt>
                <c:pt idx="8">
                  <c:v>37.9</c:v>
                </c:pt>
                <c:pt idx="9">
                  <c:v>39.700000000000003</c:v>
                </c:pt>
                <c:pt idx="10">
                  <c:v>43.1</c:v>
                </c:pt>
                <c:pt idx="11">
                  <c:v>40.299999999999997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F-4721-859F-13C6BCA091C9}"/>
            </c:ext>
          </c:extLst>
        </c:ser>
        <c:ser>
          <c:idx val="1"/>
          <c:order val="1"/>
          <c:tx>
            <c:strRef>
              <c:f>'15・静岡推移 '!$A$55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'15・静岡推移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'!$B$55:$M$55</c:f>
              <c:numCache>
                <c:formatCode>#,##0.0;[Red]\-#,##0.0</c:formatCode>
                <c:ptCount val="12"/>
                <c:pt idx="0">
                  <c:v>43.2</c:v>
                </c:pt>
                <c:pt idx="1">
                  <c:v>43.6</c:v>
                </c:pt>
                <c:pt idx="2">
                  <c:v>42.1</c:v>
                </c:pt>
                <c:pt idx="3">
                  <c:v>42.7</c:v>
                </c:pt>
                <c:pt idx="4">
                  <c:v>44.7</c:v>
                </c:pt>
                <c:pt idx="5">
                  <c:v>45.4</c:v>
                </c:pt>
                <c:pt idx="6">
                  <c:v>44.5</c:v>
                </c:pt>
                <c:pt idx="7">
                  <c:v>42.1</c:v>
                </c:pt>
                <c:pt idx="8">
                  <c:v>40.200000000000003</c:v>
                </c:pt>
                <c:pt idx="9">
                  <c:v>41.4</c:v>
                </c:pt>
                <c:pt idx="10">
                  <c:v>42.1</c:v>
                </c:pt>
                <c:pt idx="11">
                  <c:v>41.3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F-4721-859F-13C6BCA091C9}"/>
            </c:ext>
          </c:extLst>
        </c:ser>
        <c:ser>
          <c:idx val="2"/>
          <c:order val="2"/>
          <c:tx>
            <c:strRef>
              <c:f>'15・静岡推移 '!$A$56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'15・静岡推移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'!$B$56:$M$56</c:f>
              <c:numCache>
                <c:formatCode>#,##0.0;[Red]\-#,##0.0</c:formatCode>
                <c:ptCount val="12"/>
                <c:pt idx="0">
                  <c:v>61.3</c:v>
                </c:pt>
                <c:pt idx="1">
                  <c:v>64.400000000000006</c:v>
                </c:pt>
                <c:pt idx="2">
                  <c:v>55.6</c:v>
                </c:pt>
                <c:pt idx="3">
                  <c:v>60.4</c:v>
                </c:pt>
                <c:pt idx="4">
                  <c:v>62.7</c:v>
                </c:pt>
                <c:pt idx="5">
                  <c:v>61.6</c:v>
                </c:pt>
                <c:pt idx="6">
                  <c:v>59.8</c:v>
                </c:pt>
                <c:pt idx="7">
                  <c:v>61.8</c:v>
                </c:pt>
                <c:pt idx="8">
                  <c:v>59.1</c:v>
                </c:pt>
                <c:pt idx="9">
                  <c:v>58.1</c:v>
                </c:pt>
                <c:pt idx="10">
                  <c:v>59.8</c:v>
                </c:pt>
                <c:pt idx="11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4F-4721-859F-13C6BCA091C9}"/>
            </c:ext>
          </c:extLst>
        </c:ser>
        <c:ser>
          <c:idx val="3"/>
          <c:order val="3"/>
          <c:tx>
            <c:strRef>
              <c:f>'15・静岡推移 '!$A$57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'15・静岡推移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'!$B$57:$M$57</c:f>
              <c:numCache>
                <c:formatCode>#,##0.0;[Red]\-#,##0.0</c:formatCode>
                <c:ptCount val="12"/>
                <c:pt idx="0">
                  <c:v>58.1</c:v>
                </c:pt>
                <c:pt idx="1">
                  <c:v>57.2</c:v>
                </c:pt>
                <c:pt idx="2">
                  <c:v>54.3</c:v>
                </c:pt>
                <c:pt idx="3">
                  <c:v>55.5</c:v>
                </c:pt>
                <c:pt idx="4">
                  <c:v>54</c:v>
                </c:pt>
                <c:pt idx="5">
                  <c:v>54</c:v>
                </c:pt>
                <c:pt idx="6">
                  <c:v>51.4</c:v>
                </c:pt>
                <c:pt idx="7">
                  <c:v>57.8</c:v>
                </c:pt>
                <c:pt idx="8">
                  <c:v>54</c:v>
                </c:pt>
                <c:pt idx="9">
                  <c:v>53.8</c:v>
                </c:pt>
                <c:pt idx="10">
                  <c:v>51.9</c:v>
                </c:pt>
                <c:pt idx="11">
                  <c:v>50.7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4F-4721-859F-13C6BCA091C9}"/>
            </c:ext>
          </c:extLst>
        </c:ser>
        <c:ser>
          <c:idx val="4"/>
          <c:order val="4"/>
          <c:tx>
            <c:strRef>
              <c:f>'15・静岡推移 '!$A$58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2.261444770384094E-2"/>
                  <c:y val="-5.234533183352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5D-4E84-9B9C-27ED03DF5A03}"/>
                </c:ext>
              </c:extLst>
            </c:dLbl>
            <c:dLbl>
              <c:idx val="11"/>
              <c:layout>
                <c:manualLayout>
                  <c:x val="-2.0348652496869263E-2"/>
                  <c:y val="-5.2345331833520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3A-437C-AA83-F2C9C2FED9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'15・静岡推移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'!$B$58:$M$58</c:f>
              <c:numCache>
                <c:formatCode>#,##0.0;[Red]\-#,##0.0</c:formatCode>
                <c:ptCount val="12"/>
                <c:pt idx="0">
                  <c:v>50.8</c:v>
                </c:pt>
                <c:pt idx="1">
                  <c:v>52.4</c:v>
                </c:pt>
                <c:pt idx="2">
                  <c:v>49.9</c:v>
                </c:pt>
                <c:pt idx="3">
                  <c:v>52.8</c:v>
                </c:pt>
                <c:pt idx="4">
                  <c:v>51.3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4F-4721-859F-13C6BCA09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996896"/>
        <c:axId val="235997288"/>
      </c:lineChart>
      <c:catAx>
        <c:axId val="2359968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5997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5997288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（単位：千トン）</a:t>
                </a:r>
              </a:p>
            </c:rich>
          </c:tx>
          <c:layout>
            <c:manualLayout>
              <c:xMode val="edge"/>
              <c:yMode val="edge"/>
              <c:x val="6.5359477124184934E-3"/>
              <c:y val="1.785714285714285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599689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0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静岡支部　回転率の推移　　　　　　　　　　　　　　　　静岡県倉庫協会</a:t>
            </a:r>
          </a:p>
        </c:rich>
      </c:tx>
      <c:layout>
        <c:manualLayout>
          <c:xMode val="edge"/>
          <c:yMode val="edge"/>
          <c:x val="0.41015679680667338"/>
          <c:y val="3.832752613240417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875059604720465E-2"/>
          <c:y val="0.12891986062717894"/>
          <c:w val="0.91145949231405365"/>
          <c:h val="0.76306620209060005"/>
        </c:manualLayout>
      </c:layout>
      <c:lineChart>
        <c:grouping val="standard"/>
        <c:varyColors val="0"/>
        <c:ser>
          <c:idx val="0"/>
          <c:order val="0"/>
          <c:tx>
            <c:strRef>
              <c:f>'15・静岡推移 '!$A$84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'15・静岡推移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'!$B$84:$M$84</c:f>
              <c:numCache>
                <c:formatCode>General</c:formatCode>
                <c:ptCount val="12"/>
                <c:pt idx="0">
                  <c:v>137.30000000000001</c:v>
                </c:pt>
                <c:pt idx="1">
                  <c:v>110.5</c:v>
                </c:pt>
                <c:pt idx="2">
                  <c:v>167.7</c:v>
                </c:pt>
                <c:pt idx="3">
                  <c:v>153.9</c:v>
                </c:pt>
                <c:pt idx="4">
                  <c:v>132.6</c:v>
                </c:pt>
                <c:pt idx="5">
                  <c:v>176.4</c:v>
                </c:pt>
                <c:pt idx="6">
                  <c:v>200.3</c:v>
                </c:pt>
                <c:pt idx="7">
                  <c:v>154.69999999999999</c:v>
                </c:pt>
                <c:pt idx="8">
                  <c:v>184.4</c:v>
                </c:pt>
                <c:pt idx="9">
                  <c:v>155.5</c:v>
                </c:pt>
                <c:pt idx="10">
                  <c:v>138.4</c:v>
                </c:pt>
                <c:pt idx="11">
                  <c:v>138.80000000000001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8-4E65-BCF3-C29EC31D3FCE}"/>
            </c:ext>
          </c:extLst>
        </c:ser>
        <c:ser>
          <c:idx val="1"/>
          <c:order val="1"/>
          <c:tx>
            <c:strRef>
              <c:f>'15・静岡推移 '!$A$85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'15・静岡推移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'!$B$85:$M$85</c:f>
              <c:numCache>
                <c:formatCode>General</c:formatCode>
                <c:ptCount val="12"/>
                <c:pt idx="0">
                  <c:v>120.5</c:v>
                </c:pt>
                <c:pt idx="1">
                  <c:v>125.7</c:v>
                </c:pt>
                <c:pt idx="2">
                  <c:v>153</c:v>
                </c:pt>
                <c:pt idx="3">
                  <c:v>184.3</c:v>
                </c:pt>
                <c:pt idx="4">
                  <c:v>170.6</c:v>
                </c:pt>
                <c:pt idx="5">
                  <c:v>167.7</c:v>
                </c:pt>
                <c:pt idx="6">
                  <c:v>134</c:v>
                </c:pt>
                <c:pt idx="7">
                  <c:v>103.1</c:v>
                </c:pt>
                <c:pt idx="8">
                  <c:v>113.4</c:v>
                </c:pt>
                <c:pt idx="9">
                  <c:v>138.6</c:v>
                </c:pt>
                <c:pt idx="10">
                  <c:v>143.80000000000001</c:v>
                </c:pt>
                <c:pt idx="11">
                  <c:v>143.4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A8-4E65-BCF3-C29EC31D3FCE}"/>
            </c:ext>
          </c:extLst>
        </c:ser>
        <c:ser>
          <c:idx val="2"/>
          <c:order val="2"/>
          <c:tx>
            <c:strRef>
              <c:f>'15・静岡推移 '!$A$86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'15・静岡推移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'!$B$86:$M$86</c:f>
              <c:numCache>
                <c:formatCode>General</c:formatCode>
                <c:ptCount val="12"/>
                <c:pt idx="0">
                  <c:v>110.9</c:v>
                </c:pt>
                <c:pt idx="1">
                  <c:v>104.5</c:v>
                </c:pt>
                <c:pt idx="2">
                  <c:v>101.8</c:v>
                </c:pt>
                <c:pt idx="3">
                  <c:v>139.1</c:v>
                </c:pt>
                <c:pt idx="4">
                  <c:v>141.30000000000001</c:v>
                </c:pt>
                <c:pt idx="5">
                  <c:v>131.1</c:v>
                </c:pt>
                <c:pt idx="6">
                  <c:v>144.9</c:v>
                </c:pt>
                <c:pt idx="7">
                  <c:v>109.9</c:v>
                </c:pt>
                <c:pt idx="8">
                  <c:v>117.8</c:v>
                </c:pt>
                <c:pt idx="9">
                  <c:v>131.80000000000001</c:v>
                </c:pt>
                <c:pt idx="10">
                  <c:v>119</c:v>
                </c:pt>
                <c:pt idx="11">
                  <c:v>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A8-4E65-BCF3-C29EC31D3FCE}"/>
            </c:ext>
          </c:extLst>
        </c:ser>
        <c:ser>
          <c:idx val="3"/>
          <c:order val="3"/>
          <c:tx>
            <c:strRef>
              <c:f>'15・静岡推移 '!$A$87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'15・静岡推移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'!$B$87:$M$87</c:f>
              <c:numCache>
                <c:formatCode>General</c:formatCode>
                <c:ptCount val="12"/>
                <c:pt idx="0">
                  <c:v>99</c:v>
                </c:pt>
                <c:pt idx="1">
                  <c:v>106.6</c:v>
                </c:pt>
                <c:pt idx="2">
                  <c:v>127.3</c:v>
                </c:pt>
                <c:pt idx="3">
                  <c:v>144</c:v>
                </c:pt>
                <c:pt idx="4">
                  <c:v>131</c:v>
                </c:pt>
                <c:pt idx="5">
                  <c:v>145.6</c:v>
                </c:pt>
                <c:pt idx="6">
                  <c:v>163.19999999999999</c:v>
                </c:pt>
                <c:pt idx="7">
                  <c:v>113.3</c:v>
                </c:pt>
                <c:pt idx="8">
                  <c:v>120</c:v>
                </c:pt>
                <c:pt idx="9">
                  <c:v>133</c:v>
                </c:pt>
                <c:pt idx="10">
                  <c:v>126.8</c:v>
                </c:pt>
                <c:pt idx="11">
                  <c:v>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A8-4E65-BCF3-C29EC31D3FCE}"/>
            </c:ext>
          </c:extLst>
        </c:ser>
        <c:ser>
          <c:idx val="4"/>
          <c:order val="4"/>
          <c:tx>
            <c:strRef>
              <c:f>'15・静岡推移 '!$A$88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'15・静岡推移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'15・静岡推移 '!$B$88:$M$88</c:f>
              <c:numCache>
                <c:formatCode>General</c:formatCode>
                <c:ptCount val="12"/>
                <c:pt idx="0">
                  <c:v>127.1</c:v>
                </c:pt>
                <c:pt idx="1">
                  <c:v>117.8</c:v>
                </c:pt>
                <c:pt idx="2">
                  <c:v>134</c:v>
                </c:pt>
                <c:pt idx="3">
                  <c:v>172.4</c:v>
                </c:pt>
                <c:pt idx="4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A8-4E65-BCF3-C29EC31D3F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02920"/>
        <c:axId val="237703312"/>
      </c:lineChart>
      <c:catAx>
        <c:axId val="2377029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03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703312"/>
        <c:scaling>
          <c:orientation val="minMax"/>
          <c:max val="28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6.510416666666667E-3"/>
              <c:y val="2.090592334494774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02920"/>
        <c:crosses val="autoZero"/>
        <c:crossBetween val="midCat"/>
        <c:majorUnit val="5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駿遠支部　入庫高の推移　　　　　　　　　　　　　　　　静岡県倉庫協会</a:t>
            </a:r>
          </a:p>
        </c:rich>
      </c:tx>
      <c:layout>
        <c:manualLayout>
          <c:xMode val="edge"/>
          <c:yMode val="edge"/>
          <c:x val="0.42153102457523473"/>
          <c:y val="1.75438596491255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801610633525534E-2"/>
          <c:y val="0.10877230253668585"/>
          <c:w val="0.92218015637685991"/>
          <c:h val="0.78245882147349965"/>
        </c:manualLayout>
      </c:layout>
      <c:lineChart>
        <c:grouping val="standard"/>
        <c:varyColors val="0"/>
        <c:ser>
          <c:idx val="0"/>
          <c:order val="0"/>
          <c:tx>
            <c:strRef>
              <c:f>'16・駿遠推移'!$A$25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'16・駿遠推移'!$B$24:$M$24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'16・駿遠推移'!$B$25:$M$25</c:f>
              <c:numCache>
                <c:formatCode>#,##0.0;[Red]\-#,##0.0</c:formatCode>
                <c:ptCount val="12"/>
                <c:pt idx="0">
                  <c:v>68.900000000000006</c:v>
                </c:pt>
                <c:pt idx="1">
                  <c:v>75.7</c:v>
                </c:pt>
                <c:pt idx="2">
                  <c:v>96.3</c:v>
                </c:pt>
                <c:pt idx="3">
                  <c:v>98.9</c:v>
                </c:pt>
                <c:pt idx="4">
                  <c:v>89.3</c:v>
                </c:pt>
                <c:pt idx="5">
                  <c:v>96</c:v>
                </c:pt>
                <c:pt idx="6">
                  <c:v>90.2</c:v>
                </c:pt>
                <c:pt idx="7">
                  <c:v>87.2</c:v>
                </c:pt>
                <c:pt idx="8">
                  <c:v>85.7</c:v>
                </c:pt>
                <c:pt idx="9">
                  <c:v>93.5</c:v>
                </c:pt>
                <c:pt idx="10">
                  <c:v>82.1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7-4C82-8232-06BA15C27467}"/>
            </c:ext>
          </c:extLst>
        </c:ser>
        <c:ser>
          <c:idx val="1"/>
          <c:order val="1"/>
          <c:tx>
            <c:strRef>
              <c:f>'16・駿遠推移'!$A$26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'16・駿遠推移'!$B$24:$M$24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'16・駿遠推移'!$B$26:$M$26</c:f>
              <c:numCache>
                <c:formatCode>#,##0.0;[Red]\-#,##0.0</c:formatCode>
                <c:ptCount val="12"/>
                <c:pt idx="0">
                  <c:v>72.7</c:v>
                </c:pt>
                <c:pt idx="1">
                  <c:v>83.2</c:v>
                </c:pt>
                <c:pt idx="2">
                  <c:v>89.9</c:v>
                </c:pt>
                <c:pt idx="3">
                  <c:v>103.8</c:v>
                </c:pt>
                <c:pt idx="4">
                  <c:v>94.4</c:v>
                </c:pt>
                <c:pt idx="5">
                  <c:v>91.6</c:v>
                </c:pt>
                <c:pt idx="6">
                  <c:v>108.5</c:v>
                </c:pt>
                <c:pt idx="7">
                  <c:v>91.8</c:v>
                </c:pt>
                <c:pt idx="8">
                  <c:v>101.6</c:v>
                </c:pt>
                <c:pt idx="9">
                  <c:v>100.2</c:v>
                </c:pt>
                <c:pt idx="10">
                  <c:v>94.2</c:v>
                </c:pt>
                <c:pt idx="11">
                  <c:v>94.5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7-4C82-8232-06BA15C27467}"/>
            </c:ext>
          </c:extLst>
        </c:ser>
        <c:ser>
          <c:idx val="2"/>
          <c:order val="2"/>
          <c:tx>
            <c:strRef>
              <c:f>'16・駿遠推移'!$A$27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'16・駿遠推移'!$B$24:$M$24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'16・駿遠推移'!$B$27:$M$27</c:f>
              <c:numCache>
                <c:formatCode>#,##0.0;[Red]\-#,##0.0</c:formatCode>
                <c:ptCount val="12"/>
                <c:pt idx="0">
                  <c:v>84.8</c:v>
                </c:pt>
                <c:pt idx="1">
                  <c:v>90.4</c:v>
                </c:pt>
                <c:pt idx="2">
                  <c:v>95.5</c:v>
                </c:pt>
                <c:pt idx="3">
                  <c:v>97.1</c:v>
                </c:pt>
                <c:pt idx="4">
                  <c:v>101.6</c:v>
                </c:pt>
                <c:pt idx="5">
                  <c:v>103.3</c:v>
                </c:pt>
                <c:pt idx="6">
                  <c:v>108.1</c:v>
                </c:pt>
                <c:pt idx="7">
                  <c:v>97.7</c:v>
                </c:pt>
                <c:pt idx="8">
                  <c:v>101.1</c:v>
                </c:pt>
                <c:pt idx="9">
                  <c:v>101.5</c:v>
                </c:pt>
                <c:pt idx="10">
                  <c:v>93.9</c:v>
                </c:pt>
                <c:pt idx="11">
                  <c:v>89.6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7-4C82-8232-06BA15C27467}"/>
            </c:ext>
          </c:extLst>
        </c:ser>
        <c:ser>
          <c:idx val="3"/>
          <c:order val="3"/>
          <c:tx>
            <c:strRef>
              <c:f>'16・駿遠推移'!$A$28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'16・駿遠推移'!$B$24:$M$24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'16・駿遠推移'!$B$28:$M$28</c:f>
              <c:numCache>
                <c:formatCode>#,##0.0;[Red]\-#,##0.0</c:formatCode>
                <c:ptCount val="12"/>
                <c:pt idx="0">
                  <c:v>83.6</c:v>
                </c:pt>
                <c:pt idx="1">
                  <c:v>91.7</c:v>
                </c:pt>
                <c:pt idx="2">
                  <c:v>95.8</c:v>
                </c:pt>
                <c:pt idx="3">
                  <c:v>98.5</c:v>
                </c:pt>
                <c:pt idx="4">
                  <c:v>91.1</c:v>
                </c:pt>
                <c:pt idx="5">
                  <c:v>95.5</c:v>
                </c:pt>
                <c:pt idx="6">
                  <c:v>105.6</c:v>
                </c:pt>
                <c:pt idx="7">
                  <c:v>93.9</c:v>
                </c:pt>
                <c:pt idx="8">
                  <c:v>95.9</c:v>
                </c:pt>
                <c:pt idx="9">
                  <c:v>106.1</c:v>
                </c:pt>
                <c:pt idx="10">
                  <c:v>87.4</c:v>
                </c:pt>
                <c:pt idx="11">
                  <c:v>89.8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87-4C82-8232-06BA15C27467}"/>
            </c:ext>
          </c:extLst>
        </c:ser>
        <c:ser>
          <c:idx val="4"/>
          <c:order val="4"/>
          <c:tx>
            <c:strRef>
              <c:f>'16・駿遠推移'!$A$29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dLbl>
              <c:idx val="11"/>
              <c:layout>
                <c:manualLayout>
                  <c:x val="-1.937913402848003E-2"/>
                  <c:y val="1.407008334484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FD-4721-8988-15D536F576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'16・駿遠推移'!$B$24:$M$24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'16・駿遠推移'!$B$29:$M$29</c:f>
              <c:numCache>
                <c:formatCode>#,##0.0;[Red]\-#,##0.0</c:formatCode>
                <c:ptCount val="12"/>
                <c:pt idx="0">
                  <c:v>79.599999999999994</c:v>
                </c:pt>
                <c:pt idx="1">
                  <c:v>86.5</c:v>
                </c:pt>
                <c:pt idx="2">
                  <c:v>100.2</c:v>
                </c:pt>
                <c:pt idx="3">
                  <c:v>108.9</c:v>
                </c:pt>
                <c:pt idx="4">
                  <c:v>95.8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B87-4C82-8232-06BA15C27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03704"/>
        <c:axId val="237704488"/>
      </c:lineChart>
      <c:catAx>
        <c:axId val="2377037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04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704488"/>
        <c:scaling>
          <c:orientation val="minMax"/>
          <c:min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b="0"/>
                  <a:t>（単位：千トン）</a:t>
                </a:r>
              </a:p>
            </c:rich>
          </c:tx>
          <c:layout>
            <c:manualLayout>
              <c:xMode val="edge"/>
              <c:yMode val="edge"/>
              <c:x val="6.4850843060959796E-3"/>
              <c:y val="1.754385964912556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03704"/>
        <c:crosses val="autoZero"/>
        <c:crossBetween val="midCat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駿遠支部　月末保管残高の推移　　　　　　　　　　　　　　静岡県倉庫協会</a:t>
            </a:r>
          </a:p>
        </c:rich>
      </c:tx>
      <c:layout>
        <c:manualLayout>
          <c:xMode val="edge"/>
          <c:yMode val="edge"/>
          <c:x val="0.39480519480519488"/>
          <c:y val="3.84615384615384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857142857142913E-2"/>
          <c:y val="0.1503499070386034"/>
          <c:w val="0.92727272727272658"/>
          <c:h val="0.74126000679497461"/>
        </c:manualLayout>
      </c:layout>
      <c:lineChart>
        <c:grouping val="standard"/>
        <c:varyColors val="0"/>
        <c:ser>
          <c:idx val="0"/>
          <c:order val="0"/>
          <c:tx>
            <c:strRef>
              <c:f>'16・駿遠推移'!$A$54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'16・駿遠推移'!$B$53:$M$53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'16・駿遠推移'!$B$54:$M$54</c:f>
              <c:numCache>
                <c:formatCode>#,##0.0;[Red]\-#,##0.0</c:formatCode>
                <c:ptCount val="12"/>
                <c:pt idx="0">
                  <c:v>110.3</c:v>
                </c:pt>
                <c:pt idx="1">
                  <c:v>109</c:v>
                </c:pt>
                <c:pt idx="2">
                  <c:v>108.2</c:v>
                </c:pt>
                <c:pt idx="3">
                  <c:v>113.1</c:v>
                </c:pt>
                <c:pt idx="4">
                  <c:v>122.4</c:v>
                </c:pt>
                <c:pt idx="5">
                  <c:v>116.8</c:v>
                </c:pt>
                <c:pt idx="6">
                  <c:v>108.9</c:v>
                </c:pt>
                <c:pt idx="7">
                  <c:v>107</c:v>
                </c:pt>
                <c:pt idx="8">
                  <c:v>101.1</c:v>
                </c:pt>
                <c:pt idx="9">
                  <c:v>109.4</c:v>
                </c:pt>
                <c:pt idx="10">
                  <c:v>99.1</c:v>
                </c:pt>
                <c:pt idx="11">
                  <c:v>97.9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0-433B-A550-248DC39CC019}"/>
            </c:ext>
          </c:extLst>
        </c:ser>
        <c:ser>
          <c:idx val="1"/>
          <c:order val="1"/>
          <c:tx>
            <c:strRef>
              <c:f>'16・駿遠推移'!$A$55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'16・駿遠推移'!$B$53:$M$53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'16・駿遠推移'!$B$55:$M$55</c:f>
              <c:numCache>
                <c:formatCode>#,##0.0;[Red]\-#,##0.0</c:formatCode>
                <c:ptCount val="12"/>
                <c:pt idx="0">
                  <c:v>97.3</c:v>
                </c:pt>
                <c:pt idx="1">
                  <c:v>99.8</c:v>
                </c:pt>
                <c:pt idx="2">
                  <c:v>97.4</c:v>
                </c:pt>
                <c:pt idx="3">
                  <c:v>100.8</c:v>
                </c:pt>
                <c:pt idx="4">
                  <c:v>107.3</c:v>
                </c:pt>
                <c:pt idx="5">
                  <c:v>108.2</c:v>
                </c:pt>
                <c:pt idx="6">
                  <c:v>107.3</c:v>
                </c:pt>
                <c:pt idx="7">
                  <c:v>103.7</c:v>
                </c:pt>
                <c:pt idx="8">
                  <c:v>106</c:v>
                </c:pt>
                <c:pt idx="9">
                  <c:v>105.3</c:v>
                </c:pt>
                <c:pt idx="10">
                  <c:v>104.4</c:v>
                </c:pt>
                <c:pt idx="11">
                  <c:v>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20-433B-A550-248DC39CC019}"/>
            </c:ext>
          </c:extLst>
        </c:ser>
        <c:ser>
          <c:idx val="2"/>
          <c:order val="2"/>
          <c:tx>
            <c:strRef>
              <c:f>'16・駿遠推移'!$A$56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'16・駿遠推移'!$B$53:$M$53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'16・駿遠推移'!$B$56:$M$56</c:f>
              <c:numCache>
                <c:formatCode>#,##0.0;[Red]\-#,##0.0</c:formatCode>
                <c:ptCount val="12"/>
                <c:pt idx="0">
                  <c:v>99.6</c:v>
                </c:pt>
                <c:pt idx="1">
                  <c:v>101.8</c:v>
                </c:pt>
                <c:pt idx="2">
                  <c:v>103.7</c:v>
                </c:pt>
                <c:pt idx="3">
                  <c:v>98.9</c:v>
                </c:pt>
                <c:pt idx="4">
                  <c:v>104</c:v>
                </c:pt>
                <c:pt idx="5">
                  <c:v>110.2</c:v>
                </c:pt>
                <c:pt idx="6">
                  <c:v>101.3</c:v>
                </c:pt>
                <c:pt idx="7">
                  <c:v>102.5</c:v>
                </c:pt>
                <c:pt idx="8">
                  <c:v>108.1</c:v>
                </c:pt>
                <c:pt idx="9">
                  <c:v>107.5</c:v>
                </c:pt>
                <c:pt idx="10">
                  <c:v>104</c:v>
                </c:pt>
                <c:pt idx="11">
                  <c:v>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20-433B-A550-248DC39CC019}"/>
            </c:ext>
          </c:extLst>
        </c:ser>
        <c:ser>
          <c:idx val="3"/>
          <c:order val="3"/>
          <c:tx>
            <c:strRef>
              <c:f>'16・駿遠推移'!$A$57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'16・駿遠推移'!$B$53:$M$53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'16・駿遠推移'!$B$57:$M$57</c:f>
              <c:numCache>
                <c:formatCode>#,##0.0;[Red]\-#,##0.0</c:formatCode>
                <c:ptCount val="12"/>
                <c:pt idx="0">
                  <c:v>90.2</c:v>
                </c:pt>
                <c:pt idx="1">
                  <c:v>104.7</c:v>
                </c:pt>
                <c:pt idx="2">
                  <c:v>104.4</c:v>
                </c:pt>
                <c:pt idx="3">
                  <c:v>103.1</c:v>
                </c:pt>
                <c:pt idx="4">
                  <c:v>107.2</c:v>
                </c:pt>
                <c:pt idx="5">
                  <c:v>105</c:v>
                </c:pt>
                <c:pt idx="6">
                  <c:v>102.6</c:v>
                </c:pt>
                <c:pt idx="7">
                  <c:v>107.5</c:v>
                </c:pt>
                <c:pt idx="8">
                  <c:v>102.7</c:v>
                </c:pt>
                <c:pt idx="9">
                  <c:v>108.8</c:v>
                </c:pt>
                <c:pt idx="10">
                  <c:v>107.5</c:v>
                </c:pt>
                <c:pt idx="11">
                  <c:v>97.1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20-433B-A550-248DC39CC019}"/>
            </c:ext>
          </c:extLst>
        </c:ser>
        <c:ser>
          <c:idx val="4"/>
          <c:order val="4"/>
          <c:tx>
            <c:strRef>
              <c:f>'16・駿遠推移'!$A$58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dLbl>
              <c:idx val="11"/>
              <c:layout>
                <c:manualLayout>
                  <c:x val="-1.2479121927940953E-2"/>
                  <c:y val="7.462694785529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FD-46D4-841A-91D9E63A5D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'16・駿遠推移'!$B$53:$M$53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'16・駿遠推移'!$B$58:$M$58</c:f>
              <c:numCache>
                <c:formatCode>#,##0.0;[Red]\-#,##0.0</c:formatCode>
                <c:ptCount val="12"/>
                <c:pt idx="0">
                  <c:v>97</c:v>
                </c:pt>
                <c:pt idx="1">
                  <c:v>98</c:v>
                </c:pt>
                <c:pt idx="2">
                  <c:v>99.6</c:v>
                </c:pt>
                <c:pt idx="3">
                  <c:v>102.3</c:v>
                </c:pt>
                <c:pt idx="4">
                  <c:v>108.5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20-433B-A550-248DC39C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7705272"/>
        <c:axId val="237705664"/>
      </c:lineChart>
      <c:catAx>
        <c:axId val="2377052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05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7705664"/>
        <c:scaling>
          <c:orientation val="minMax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b="0"/>
                  <a:t>（単位：千トン）</a:t>
                </a:r>
              </a:p>
            </c:rich>
          </c:tx>
          <c:layout>
            <c:manualLayout>
              <c:xMode val="edge"/>
              <c:yMode val="edge"/>
              <c:x val="6.4935064935072668E-3"/>
              <c:y val="3.146853146853147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7705272"/>
        <c:crosses val="autoZero"/>
        <c:crossBetween val="midCat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駿遠支部　回転率の推移　　　　　　　　　　　　　　　　静岡県倉庫協会</a:t>
            </a:r>
          </a:p>
        </c:rich>
      </c:tx>
      <c:layout>
        <c:manualLayout>
          <c:xMode val="edge"/>
          <c:yMode val="edge"/>
          <c:x val="0.41818181818181832"/>
          <c:y val="2.721088435374147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649350649350645E-2"/>
          <c:y val="0.12585075816711233"/>
          <c:w val="0.9220779220779215"/>
          <c:h val="0.73469631794862666"/>
        </c:manualLayout>
      </c:layout>
      <c:lineChart>
        <c:grouping val="standard"/>
        <c:varyColors val="0"/>
        <c:ser>
          <c:idx val="0"/>
          <c:order val="0"/>
          <c:tx>
            <c:strRef>
              <c:f>'16・駿遠推移'!$A$84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'16・駿遠推移'!$B$83:$M$83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'16・駿遠推移'!$B$84:$M$84</c:f>
              <c:numCache>
                <c:formatCode>0.0_ </c:formatCode>
                <c:ptCount val="12"/>
                <c:pt idx="0">
                  <c:v>62.3</c:v>
                </c:pt>
                <c:pt idx="1">
                  <c:v>69.599999999999994</c:v>
                </c:pt>
                <c:pt idx="2">
                  <c:v>89</c:v>
                </c:pt>
                <c:pt idx="3">
                  <c:v>87.2</c:v>
                </c:pt>
                <c:pt idx="4">
                  <c:v>71.900000000000006</c:v>
                </c:pt>
                <c:pt idx="5">
                  <c:v>82.6</c:v>
                </c:pt>
                <c:pt idx="6">
                  <c:v>83.4</c:v>
                </c:pt>
                <c:pt idx="7">
                  <c:v>81.599999999999994</c:v>
                </c:pt>
                <c:pt idx="8">
                  <c:v>85.1</c:v>
                </c:pt>
                <c:pt idx="9">
                  <c:v>84.9</c:v>
                </c:pt>
                <c:pt idx="10">
                  <c:v>83.6</c:v>
                </c:pt>
                <c:pt idx="11">
                  <c:v>88.9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1A-4F76-A4A3-4B459310F599}"/>
            </c:ext>
          </c:extLst>
        </c:ser>
        <c:ser>
          <c:idx val="1"/>
          <c:order val="1"/>
          <c:tx>
            <c:strRef>
              <c:f>'16・駿遠推移'!$A$85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'16・駿遠推移'!$B$83:$M$83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'16・駿遠推移'!$B$85:$M$85</c:f>
              <c:numCache>
                <c:formatCode>0.0_ </c:formatCode>
                <c:ptCount val="12"/>
                <c:pt idx="0">
                  <c:v>74.8</c:v>
                </c:pt>
                <c:pt idx="1">
                  <c:v>83.1</c:v>
                </c:pt>
                <c:pt idx="2">
                  <c:v>92.4</c:v>
                </c:pt>
                <c:pt idx="3">
                  <c:v>103</c:v>
                </c:pt>
                <c:pt idx="4">
                  <c:v>87.6</c:v>
                </c:pt>
                <c:pt idx="5">
                  <c:v>84.6</c:v>
                </c:pt>
                <c:pt idx="6">
                  <c:v>101.1</c:v>
                </c:pt>
                <c:pt idx="7">
                  <c:v>88.7</c:v>
                </c:pt>
                <c:pt idx="8">
                  <c:v>95.8</c:v>
                </c:pt>
                <c:pt idx="9">
                  <c:v>95.2</c:v>
                </c:pt>
                <c:pt idx="10">
                  <c:v>90.3</c:v>
                </c:pt>
                <c:pt idx="11">
                  <c:v>99.5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1A-4F76-A4A3-4B459310F599}"/>
            </c:ext>
          </c:extLst>
        </c:ser>
        <c:ser>
          <c:idx val="2"/>
          <c:order val="2"/>
          <c:tx>
            <c:strRef>
              <c:f>'16・駿遠推移'!$A$86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'16・駿遠推移'!$B$83:$M$83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'16・駿遠推移'!$B$86:$M$86</c:f>
              <c:numCache>
                <c:formatCode>0.0_ </c:formatCode>
                <c:ptCount val="12"/>
                <c:pt idx="0">
                  <c:v>84.8</c:v>
                </c:pt>
                <c:pt idx="1">
                  <c:v>88.7</c:v>
                </c:pt>
                <c:pt idx="2">
                  <c:v>92</c:v>
                </c:pt>
                <c:pt idx="3">
                  <c:v>98.3</c:v>
                </c:pt>
                <c:pt idx="4">
                  <c:v>97.7</c:v>
                </c:pt>
                <c:pt idx="5">
                  <c:v>93.6</c:v>
                </c:pt>
                <c:pt idx="6">
                  <c:v>106.5</c:v>
                </c:pt>
                <c:pt idx="7">
                  <c:v>95.3</c:v>
                </c:pt>
                <c:pt idx="8">
                  <c:v>93.3</c:v>
                </c:pt>
                <c:pt idx="9">
                  <c:v>94.5</c:v>
                </c:pt>
                <c:pt idx="10">
                  <c:v>90.5</c:v>
                </c:pt>
                <c:pt idx="11">
                  <c:v>92.7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1A-4F76-A4A3-4B459310F599}"/>
            </c:ext>
          </c:extLst>
        </c:ser>
        <c:ser>
          <c:idx val="3"/>
          <c:order val="3"/>
          <c:tx>
            <c:strRef>
              <c:f>'16・駿遠推移'!$A$87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'16・駿遠推移'!$B$83:$M$83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'16・駿遠推移'!$B$87:$M$87</c:f>
              <c:numCache>
                <c:formatCode>0.0_ </c:formatCode>
                <c:ptCount val="12"/>
                <c:pt idx="0">
                  <c:v>92.9</c:v>
                </c:pt>
                <c:pt idx="1">
                  <c:v>86.6</c:v>
                </c:pt>
                <c:pt idx="2">
                  <c:v>91.8</c:v>
                </c:pt>
                <c:pt idx="3">
                  <c:v>95.5</c:v>
                </c:pt>
                <c:pt idx="4">
                  <c:v>84.7</c:v>
                </c:pt>
                <c:pt idx="5">
                  <c:v>91</c:v>
                </c:pt>
                <c:pt idx="6">
                  <c:v>102.9</c:v>
                </c:pt>
                <c:pt idx="7">
                  <c:v>87</c:v>
                </c:pt>
                <c:pt idx="8">
                  <c:v>93.6</c:v>
                </c:pt>
                <c:pt idx="9">
                  <c:v>97.4</c:v>
                </c:pt>
                <c:pt idx="10">
                  <c:v>81.400000000000006</c:v>
                </c:pt>
                <c:pt idx="11">
                  <c:v>92.9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71A-4F76-A4A3-4B459310F599}"/>
            </c:ext>
          </c:extLst>
        </c:ser>
        <c:ser>
          <c:idx val="4"/>
          <c:order val="4"/>
          <c:tx>
            <c:strRef>
              <c:f>'16・駿遠推移'!$A$88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'16・駿遠推移'!$B$83:$M$83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'16・駿遠推移'!$B$88:$M$88</c:f>
              <c:numCache>
                <c:formatCode>0.0_ </c:formatCode>
                <c:ptCount val="12"/>
                <c:pt idx="0">
                  <c:v>82.1</c:v>
                </c:pt>
                <c:pt idx="1">
                  <c:v>88.2</c:v>
                </c:pt>
                <c:pt idx="2">
                  <c:v>100.5</c:v>
                </c:pt>
                <c:pt idx="3">
                  <c:v>106.6</c:v>
                </c:pt>
                <c:pt idx="4">
                  <c:v>87.9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1A-4F76-A4A3-4B459310F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944512"/>
        <c:axId val="238944904"/>
      </c:lineChart>
      <c:catAx>
        <c:axId val="238944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944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8944904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6.4935064935072668E-3"/>
              <c:y val="1.7006802721088437E-2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8944512"/>
        <c:crosses val="autoZero"/>
        <c:crossBetween val="midCat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latin typeface="+mn-ea"/>
                <a:ea typeface="+mn-ea"/>
              </a:defRPr>
            </a:pPr>
            <a:r>
              <a:rPr lang="ja-JP" altLang="en-US" sz="1100">
                <a:latin typeface="+mn-ea"/>
                <a:ea typeface="+mn-ea"/>
              </a:rPr>
              <a:t>入庫高の推移　（万トン）　　　　　　　　　　　　　　　　　　　　静岡県倉庫協会</a:t>
            </a:r>
          </a:p>
        </c:rich>
      </c:tx>
      <c:layout>
        <c:manualLayout>
          <c:xMode val="edge"/>
          <c:yMode val="edge"/>
          <c:x val="0.33260854111991989"/>
          <c:y val="2.69360269360269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3083032589676303E-2"/>
          <c:y val="0.16387208177925125"/>
          <c:w val="0.87602293853893265"/>
          <c:h val="0.70918811916187263"/>
        </c:manualLayout>
      </c:layout>
      <c:lineChart>
        <c:grouping val="standard"/>
        <c:varyColors val="0"/>
        <c:ser>
          <c:idx val="0"/>
          <c:order val="0"/>
          <c:tx>
            <c:strRef>
              <c:f>'3・推移  '!$A$26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'3・推移  '!$B$25:$M$25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'!$B$26:$M$26</c:f>
              <c:numCache>
                <c:formatCode>General</c:formatCode>
                <c:ptCount val="12"/>
                <c:pt idx="0">
                  <c:v>93.3</c:v>
                </c:pt>
                <c:pt idx="1">
                  <c:v>91.3</c:v>
                </c:pt>
                <c:pt idx="2" formatCode="0.0_ ">
                  <c:v>106.6</c:v>
                </c:pt>
                <c:pt idx="3">
                  <c:v>106.6</c:v>
                </c:pt>
                <c:pt idx="4">
                  <c:v>101.9</c:v>
                </c:pt>
                <c:pt idx="5">
                  <c:v>113</c:v>
                </c:pt>
                <c:pt idx="6" formatCode="0.0_ ">
                  <c:v>110.5</c:v>
                </c:pt>
                <c:pt idx="7">
                  <c:v>100.3</c:v>
                </c:pt>
                <c:pt idx="8">
                  <c:v>104.2</c:v>
                </c:pt>
                <c:pt idx="9">
                  <c:v>103.1</c:v>
                </c:pt>
                <c:pt idx="10">
                  <c:v>103.7</c:v>
                </c:pt>
                <c:pt idx="11" formatCode="0.0_ ">
                  <c:v>103.6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C-4A9F-BDA3-AA440C92F393}"/>
            </c:ext>
          </c:extLst>
        </c:ser>
        <c:ser>
          <c:idx val="1"/>
          <c:order val="1"/>
          <c:tx>
            <c:strRef>
              <c:f>'3・推移  '!$A$27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'3・推移  '!$B$25:$M$25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'!$B$27:$M$27</c:f>
              <c:numCache>
                <c:formatCode>General</c:formatCode>
                <c:ptCount val="12"/>
                <c:pt idx="0">
                  <c:v>91.6</c:v>
                </c:pt>
                <c:pt idx="1">
                  <c:v>96.2</c:v>
                </c:pt>
                <c:pt idx="2" formatCode="0.0_ ">
                  <c:v>103.6</c:v>
                </c:pt>
                <c:pt idx="3">
                  <c:v>104.5</c:v>
                </c:pt>
                <c:pt idx="4">
                  <c:v>106.1</c:v>
                </c:pt>
                <c:pt idx="5">
                  <c:v>112.9</c:v>
                </c:pt>
                <c:pt idx="6" formatCode="0.0_ ">
                  <c:v>114</c:v>
                </c:pt>
                <c:pt idx="7">
                  <c:v>98.3</c:v>
                </c:pt>
                <c:pt idx="8">
                  <c:v>106.4</c:v>
                </c:pt>
                <c:pt idx="9">
                  <c:v>118.9</c:v>
                </c:pt>
                <c:pt idx="10">
                  <c:v>102.8</c:v>
                </c:pt>
                <c:pt idx="11" formatCode="0.0_ ">
                  <c:v>116.4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C-4A9F-BDA3-AA440C92F393}"/>
            </c:ext>
          </c:extLst>
        </c:ser>
        <c:ser>
          <c:idx val="2"/>
          <c:order val="2"/>
          <c:tx>
            <c:strRef>
              <c:f>'3・推移  '!$A$28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accent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'3・推移  '!$B$25:$M$25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'!$B$28:$M$28</c:f>
              <c:numCache>
                <c:formatCode>General</c:formatCode>
                <c:ptCount val="12"/>
                <c:pt idx="0">
                  <c:v>96.6</c:v>
                </c:pt>
                <c:pt idx="1">
                  <c:v>108.3</c:v>
                </c:pt>
                <c:pt idx="2" formatCode="0.0_ ">
                  <c:v>112.8</c:v>
                </c:pt>
                <c:pt idx="3">
                  <c:v>102.7</c:v>
                </c:pt>
                <c:pt idx="4">
                  <c:v>105.5</c:v>
                </c:pt>
                <c:pt idx="5">
                  <c:v>119.6</c:v>
                </c:pt>
                <c:pt idx="6" formatCode="0.0_ ">
                  <c:v>113.1</c:v>
                </c:pt>
                <c:pt idx="7">
                  <c:v>97.8</c:v>
                </c:pt>
                <c:pt idx="8">
                  <c:v>94.8</c:v>
                </c:pt>
                <c:pt idx="9">
                  <c:v>105.8</c:v>
                </c:pt>
                <c:pt idx="10">
                  <c:v>104.2</c:v>
                </c:pt>
                <c:pt idx="11" formatCode="0.0_ ">
                  <c:v>101.9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DC-4A9F-BDA3-AA440C92F393}"/>
            </c:ext>
          </c:extLst>
        </c:ser>
        <c:ser>
          <c:idx val="3"/>
          <c:order val="3"/>
          <c:tx>
            <c:strRef>
              <c:f>'3・推移  '!$A$29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'3・推移  '!$B$25:$M$25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'!$B$29:$M$29</c:f>
              <c:numCache>
                <c:formatCode>General</c:formatCode>
                <c:ptCount val="12"/>
                <c:pt idx="0">
                  <c:v>94.9</c:v>
                </c:pt>
                <c:pt idx="1">
                  <c:v>103.4</c:v>
                </c:pt>
                <c:pt idx="2" formatCode="0.0_ ">
                  <c:v>108.1</c:v>
                </c:pt>
                <c:pt idx="3">
                  <c:v>113.3</c:v>
                </c:pt>
                <c:pt idx="4">
                  <c:v>107.9</c:v>
                </c:pt>
                <c:pt idx="5">
                  <c:v>107.6</c:v>
                </c:pt>
                <c:pt idx="6" formatCode="0.0_ ">
                  <c:v>117.4</c:v>
                </c:pt>
                <c:pt idx="7">
                  <c:v>97.3</c:v>
                </c:pt>
                <c:pt idx="8">
                  <c:v>95.1</c:v>
                </c:pt>
                <c:pt idx="9">
                  <c:v>94.4</c:v>
                </c:pt>
                <c:pt idx="10">
                  <c:v>89</c:v>
                </c:pt>
                <c:pt idx="11" formatCode="0.0_ ">
                  <c:v>94.2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DC-4A9F-BDA3-AA440C92F393}"/>
            </c:ext>
          </c:extLst>
        </c:ser>
        <c:ser>
          <c:idx val="4"/>
          <c:order val="4"/>
          <c:tx>
            <c:strRef>
              <c:f>'3・推移  '!$A$30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C08F0"/>
              </a:solidFill>
              <a:ln w="19050">
                <a:solidFill>
                  <a:srgbClr val="FC08F0">
                    <a:alpha val="64000"/>
                  </a:srgbClr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 val="-2.6249999999999999E-2"/>
                  <c:y val="-2.7993507390523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43-4CEB-A03B-9C522F545D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'3・推移  '!$B$25:$M$25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'!$B$30:$M$30</c:f>
              <c:numCache>
                <c:formatCode>General</c:formatCode>
                <c:ptCount val="12"/>
                <c:pt idx="0">
                  <c:v>86</c:v>
                </c:pt>
                <c:pt idx="1">
                  <c:v>85.2</c:v>
                </c:pt>
                <c:pt idx="2" formatCode="0.0_ ">
                  <c:v>95.4</c:v>
                </c:pt>
                <c:pt idx="3">
                  <c:v>99.7</c:v>
                </c:pt>
                <c:pt idx="4">
                  <c:v>94.4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DC-4A9F-BDA3-AA440C92F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478000"/>
        <c:axId val="183478384"/>
      </c:lineChart>
      <c:catAx>
        <c:axId val="1834780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crossAx val="183478384"/>
        <c:crosses val="autoZero"/>
        <c:auto val="1"/>
        <c:lblAlgn val="ctr"/>
        <c:lblOffset val="100"/>
        <c:tickLblSkip val="1"/>
        <c:noMultiLvlLbl val="0"/>
      </c:catAx>
      <c:valAx>
        <c:axId val="183478384"/>
        <c:scaling>
          <c:orientation val="minMax"/>
          <c:max val="130"/>
          <c:min val="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83478000"/>
        <c:crosses val="autoZero"/>
        <c:crossBetween val="midCat"/>
      </c:valAx>
      <c:spPr>
        <a:noFill/>
        <a:ln w="19050"/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西部支部　入庫高の推移　　　　　　　　　　　　　　静岡県倉庫協会</a:t>
            </a:r>
          </a:p>
        </c:rich>
      </c:tx>
      <c:layout>
        <c:manualLayout>
          <c:xMode val="edge"/>
          <c:yMode val="edge"/>
          <c:x val="0.4463276836158192"/>
          <c:y val="1.0204081632653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067796610169511E-2"/>
          <c:y val="0.10771010766511629"/>
          <c:w val="0.92698826597131656"/>
          <c:h val="0.77891415189915469"/>
        </c:manualLayout>
      </c:layout>
      <c:lineChart>
        <c:grouping val="standard"/>
        <c:varyColors val="0"/>
        <c:ser>
          <c:idx val="0"/>
          <c:order val="0"/>
          <c:tx>
            <c:strRef>
              <c:f>'17・西部推移 '!$A$25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'17・西部推移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'!$B$25:$M$25</c:f>
              <c:numCache>
                <c:formatCode>#,##0.0;[Red]\-#,##0.0</c:formatCode>
                <c:ptCount val="12"/>
                <c:pt idx="0">
                  <c:v>43</c:v>
                </c:pt>
                <c:pt idx="1">
                  <c:v>42.4</c:v>
                </c:pt>
                <c:pt idx="2">
                  <c:v>49.1</c:v>
                </c:pt>
                <c:pt idx="3">
                  <c:v>50.7</c:v>
                </c:pt>
                <c:pt idx="4">
                  <c:v>52.2</c:v>
                </c:pt>
                <c:pt idx="5">
                  <c:v>51</c:v>
                </c:pt>
                <c:pt idx="6">
                  <c:v>52.7</c:v>
                </c:pt>
                <c:pt idx="7">
                  <c:v>47.1</c:v>
                </c:pt>
                <c:pt idx="8">
                  <c:v>50.4</c:v>
                </c:pt>
                <c:pt idx="9">
                  <c:v>48.7</c:v>
                </c:pt>
                <c:pt idx="10">
                  <c:v>50.5</c:v>
                </c:pt>
                <c:pt idx="11">
                  <c:v>52.5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9-4DA4-A947-46D802DF9988}"/>
            </c:ext>
          </c:extLst>
        </c:ser>
        <c:ser>
          <c:idx val="1"/>
          <c:order val="1"/>
          <c:tx>
            <c:strRef>
              <c:f>'17・西部推移 '!$A$26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'17・西部推移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'!$B$26:$M$26</c:f>
              <c:numCache>
                <c:formatCode>#,##0.0;[Red]\-#,##0.0</c:formatCode>
                <c:ptCount val="12"/>
                <c:pt idx="0">
                  <c:v>45.1</c:v>
                </c:pt>
                <c:pt idx="1">
                  <c:v>47.2</c:v>
                </c:pt>
                <c:pt idx="2">
                  <c:v>51.8</c:v>
                </c:pt>
                <c:pt idx="3">
                  <c:v>45.6</c:v>
                </c:pt>
                <c:pt idx="4">
                  <c:v>54.3</c:v>
                </c:pt>
                <c:pt idx="5">
                  <c:v>56.1</c:v>
                </c:pt>
                <c:pt idx="6">
                  <c:v>59.2</c:v>
                </c:pt>
                <c:pt idx="7">
                  <c:v>51.8</c:v>
                </c:pt>
                <c:pt idx="8">
                  <c:v>58.3</c:v>
                </c:pt>
                <c:pt idx="9">
                  <c:v>66.7</c:v>
                </c:pt>
                <c:pt idx="10">
                  <c:v>52</c:v>
                </c:pt>
                <c:pt idx="11">
                  <c:v>65.099999999999994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9-4DA4-A947-46D802DF9988}"/>
            </c:ext>
          </c:extLst>
        </c:ser>
        <c:ser>
          <c:idx val="2"/>
          <c:order val="2"/>
          <c:tx>
            <c:strRef>
              <c:f>'17・西部推移 '!$A$27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'17・西部推移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'!$B$27:$M$27</c:f>
              <c:numCache>
                <c:formatCode>#,##0.0;[Red]\-#,##0.0</c:formatCode>
                <c:ptCount val="12"/>
                <c:pt idx="0">
                  <c:v>49.8</c:v>
                </c:pt>
                <c:pt idx="1">
                  <c:v>57.9</c:v>
                </c:pt>
                <c:pt idx="2">
                  <c:v>64.5</c:v>
                </c:pt>
                <c:pt idx="3">
                  <c:v>49.4</c:v>
                </c:pt>
                <c:pt idx="4">
                  <c:v>51.7</c:v>
                </c:pt>
                <c:pt idx="5">
                  <c:v>63.4</c:v>
                </c:pt>
                <c:pt idx="6">
                  <c:v>57.1</c:v>
                </c:pt>
                <c:pt idx="7">
                  <c:v>50.4</c:v>
                </c:pt>
                <c:pt idx="8">
                  <c:v>45.8</c:v>
                </c:pt>
                <c:pt idx="9">
                  <c:v>51.8</c:v>
                </c:pt>
                <c:pt idx="10">
                  <c:v>53.6</c:v>
                </c:pt>
                <c:pt idx="11">
                  <c:v>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29-4DA4-A947-46D802DF9988}"/>
            </c:ext>
          </c:extLst>
        </c:ser>
        <c:ser>
          <c:idx val="3"/>
          <c:order val="3"/>
          <c:tx>
            <c:strRef>
              <c:f>'17・西部推移 '!$A$28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'17・西部推移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'!$B$28:$M$28</c:f>
              <c:numCache>
                <c:formatCode>#,##0.0;[Red]\-#,##0.0</c:formatCode>
                <c:ptCount val="12"/>
                <c:pt idx="0">
                  <c:v>48.1</c:v>
                </c:pt>
                <c:pt idx="1">
                  <c:v>55.4</c:v>
                </c:pt>
                <c:pt idx="2">
                  <c:v>57.1</c:v>
                </c:pt>
                <c:pt idx="3">
                  <c:v>57.9</c:v>
                </c:pt>
                <c:pt idx="4">
                  <c:v>56.6</c:v>
                </c:pt>
                <c:pt idx="5">
                  <c:v>55.7</c:v>
                </c:pt>
                <c:pt idx="6">
                  <c:v>59.7</c:v>
                </c:pt>
                <c:pt idx="7">
                  <c:v>52.8</c:v>
                </c:pt>
                <c:pt idx="8">
                  <c:v>45.7</c:v>
                </c:pt>
                <c:pt idx="9">
                  <c:v>41.7</c:v>
                </c:pt>
                <c:pt idx="10">
                  <c:v>38.799999999999997</c:v>
                </c:pt>
                <c:pt idx="11">
                  <c:v>41.6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29-4DA4-A947-46D802DF9988}"/>
            </c:ext>
          </c:extLst>
        </c:ser>
        <c:ser>
          <c:idx val="4"/>
          <c:order val="4"/>
          <c:tx>
            <c:strRef>
              <c:f>'17・西部推移 '!$A$29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'17・西部推移 '!$B$24:$M$24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'!$B$29:$M$29</c:f>
              <c:numCache>
                <c:formatCode>#,##0.0;[Red]\-#,##0.0</c:formatCode>
                <c:ptCount val="12"/>
                <c:pt idx="0">
                  <c:v>38.4</c:v>
                </c:pt>
                <c:pt idx="1">
                  <c:v>38.6</c:v>
                </c:pt>
                <c:pt idx="2">
                  <c:v>42</c:v>
                </c:pt>
                <c:pt idx="3">
                  <c:v>44</c:v>
                </c:pt>
                <c:pt idx="4">
                  <c:v>41.1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D29-4DA4-A947-46D802DF9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66144"/>
        <c:axId val="239366536"/>
      </c:lineChart>
      <c:catAx>
        <c:axId val="239366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9366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366536"/>
        <c:scaling>
          <c:orientation val="minMax"/>
          <c:max val="75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（単位：万トン）</a:t>
                </a:r>
              </a:p>
            </c:rich>
          </c:tx>
          <c:layout>
            <c:manualLayout>
              <c:xMode val="edge"/>
              <c:yMode val="edge"/>
              <c:x val="6.51890482398957E-3"/>
              <c:y val="1.700680272108843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9366144"/>
        <c:crosses val="autoZero"/>
        <c:crossBetween val="midCat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西部支部　月末保管残高の推移                       静岡県倉庫協会</a:t>
            </a:r>
          </a:p>
        </c:rich>
      </c:tx>
      <c:layout>
        <c:manualLayout>
          <c:xMode val="edge"/>
          <c:yMode val="edge"/>
          <c:x val="0.43193204635321369"/>
          <c:y val="2.03106332138590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830322157465104E-2"/>
          <c:y val="0.12186422583524679"/>
          <c:w val="0.91775515420709464"/>
          <c:h val="0.76702777437485115"/>
        </c:manualLayout>
      </c:layout>
      <c:lineChart>
        <c:grouping val="standard"/>
        <c:varyColors val="0"/>
        <c:ser>
          <c:idx val="0"/>
          <c:order val="0"/>
          <c:tx>
            <c:strRef>
              <c:f>'17・西部推移 '!$A$54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'17・西部推移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'!$B$54:$M$54</c:f>
              <c:numCache>
                <c:formatCode>#,##0.0;[Red]\-#,##0.0</c:formatCode>
                <c:ptCount val="12"/>
                <c:pt idx="0">
                  <c:v>57.2</c:v>
                </c:pt>
                <c:pt idx="1">
                  <c:v>59.9</c:v>
                </c:pt>
                <c:pt idx="2">
                  <c:v>59.5</c:v>
                </c:pt>
                <c:pt idx="3">
                  <c:v>59.8</c:v>
                </c:pt>
                <c:pt idx="4">
                  <c:v>63.2</c:v>
                </c:pt>
                <c:pt idx="5">
                  <c:v>61.4</c:v>
                </c:pt>
                <c:pt idx="6">
                  <c:v>61.2</c:v>
                </c:pt>
                <c:pt idx="7">
                  <c:v>62</c:v>
                </c:pt>
                <c:pt idx="8">
                  <c:v>61.4</c:v>
                </c:pt>
                <c:pt idx="9">
                  <c:v>60.1</c:v>
                </c:pt>
                <c:pt idx="10">
                  <c:v>62.7</c:v>
                </c:pt>
                <c:pt idx="11">
                  <c:v>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1E-4972-90C6-95C314535D0C}"/>
            </c:ext>
          </c:extLst>
        </c:ser>
        <c:ser>
          <c:idx val="1"/>
          <c:order val="1"/>
          <c:tx>
            <c:strRef>
              <c:f>'17・西部推移 '!$A$55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'17・西部推移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'!$B$55:$M$55</c:f>
              <c:numCache>
                <c:formatCode>#,##0.0;[Red]\-#,##0.0</c:formatCode>
                <c:ptCount val="12"/>
                <c:pt idx="0">
                  <c:v>62.7</c:v>
                </c:pt>
                <c:pt idx="1">
                  <c:v>63</c:v>
                </c:pt>
                <c:pt idx="2">
                  <c:v>63.7</c:v>
                </c:pt>
                <c:pt idx="3">
                  <c:v>64.5</c:v>
                </c:pt>
                <c:pt idx="4">
                  <c:v>67.900000000000006</c:v>
                </c:pt>
                <c:pt idx="5">
                  <c:v>67.099999999999994</c:v>
                </c:pt>
                <c:pt idx="6">
                  <c:v>71.7</c:v>
                </c:pt>
                <c:pt idx="7">
                  <c:v>72.099999999999994</c:v>
                </c:pt>
                <c:pt idx="8">
                  <c:v>73.5</c:v>
                </c:pt>
                <c:pt idx="9">
                  <c:v>77.5</c:v>
                </c:pt>
                <c:pt idx="10">
                  <c:v>77</c:v>
                </c:pt>
                <c:pt idx="11">
                  <c:v>77.3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1E-4972-90C6-95C314535D0C}"/>
            </c:ext>
          </c:extLst>
        </c:ser>
        <c:ser>
          <c:idx val="2"/>
          <c:order val="2"/>
          <c:tx>
            <c:strRef>
              <c:f>'17・西部推移 '!$A$56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40000"/>
                  <a:lumOff val="6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'17・西部推移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'!$B$56:$M$56</c:f>
              <c:numCache>
                <c:formatCode>#,##0.0;[Red]\-#,##0.0</c:formatCode>
                <c:ptCount val="12"/>
                <c:pt idx="0">
                  <c:v>73.3</c:v>
                </c:pt>
                <c:pt idx="1">
                  <c:v>73</c:v>
                </c:pt>
                <c:pt idx="2">
                  <c:v>75.2</c:v>
                </c:pt>
                <c:pt idx="3">
                  <c:v>74.099999999999994</c:v>
                </c:pt>
                <c:pt idx="4">
                  <c:v>71.3</c:v>
                </c:pt>
                <c:pt idx="5">
                  <c:v>72</c:v>
                </c:pt>
                <c:pt idx="6">
                  <c:v>72</c:v>
                </c:pt>
                <c:pt idx="7">
                  <c:v>76.2</c:v>
                </c:pt>
                <c:pt idx="8">
                  <c:v>70.8</c:v>
                </c:pt>
                <c:pt idx="9">
                  <c:v>70.099999999999994</c:v>
                </c:pt>
                <c:pt idx="10">
                  <c:v>68.7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1E-4972-90C6-95C314535D0C}"/>
            </c:ext>
          </c:extLst>
        </c:ser>
        <c:ser>
          <c:idx val="3"/>
          <c:order val="3"/>
          <c:tx>
            <c:strRef>
              <c:f>'17・西部推移 '!$A$57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'17・西部推移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'!$B$57:$M$57</c:f>
              <c:numCache>
                <c:formatCode>#,##0.0;[Red]\-#,##0.0</c:formatCode>
                <c:ptCount val="12"/>
                <c:pt idx="0">
                  <c:v>69.400000000000006</c:v>
                </c:pt>
                <c:pt idx="1">
                  <c:v>69.400000000000006</c:v>
                </c:pt>
                <c:pt idx="2">
                  <c:v>69.7</c:v>
                </c:pt>
                <c:pt idx="3">
                  <c:v>70.400000000000006</c:v>
                </c:pt>
                <c:pt idx="4">
                  <c:v>71</c:v>
                </c:pt>
                <c:pt idx="5">
                  <c:v>71.8</c:v>
                </c:pt>
                <c:pt idx="6">
                  <c:v>72.900000000000006</c:v>
                </c:pt>
                <c:pt idx="7">
                  <c:v>73.7</c:v>
                </c:pt>
                <c:pt idx="8">
                  <c:v>57.9</c:v>
                </c:pt>
                <c:pt idx="9">
                  <c:v>58.1</c:v>
                </c:pt>
                <c:pt idx="10">
                  <c:v>55.6</c:v>
                </c:pt>
                <c:pt idx="11">
                  <c:v>50.8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1E-4972-90C6-95C314535D0C}"/>
            </c:ext>
          </c:extLst>
        </c:ser>
        <c:ser>
          <c:idx val="4"/>
          <c:order val="4"/>
          <c:tx>
            <c:strRef>
              <c:f>'17・西部推移 '!$A$58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'17・西部推移 '!$B$53:$M$53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'!$B$58:$M$58</c:f>
              <c:numCache>
                <c:formatCode>#,##0.0;[Red]\-#,##0.0</c:formatCode>
                <c:ptCount val="12"/>
                <c:pt idx="0">
                  <c:v>50.3</c:v>
                </c:pt>
                <c:pt idx="1">
                  <c:v>49.7</c:v>
                </c:pt>
                <c:pt idx="2">
                  <c:v>50.4</c:v>
                </c:pt>
                <c:pt idx="3">
                  <c:v>49.3</c:v>
                </c:pt>
                <c:pt idx="4">
                  <c:v>49.7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1E-4972-90C6-95C314535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67320"/>
        <c:axId val="239367712"/>
      </c:lineChart>
      <c:catAx>
        <c:axId val="2393673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93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367712"/>
        <c:scaling>
          <c:orientation val="minMax"/>
          <c:max val="95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（単位：万トン）</a:t>
                </a:r>
              </a:p>
            </c:rich>
          </c:tx>
          <c:layout>
            <c:manualLayout>
              <c:xMode val="edge"/>
              <c:yMode val="edge"/>
              <c:x val="6.5274151436031424E-3"/>
              <c:y val="1.792114695340501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9367320"/>
        <c:crosses val="autoZero"/>
        <c:crossBetween val="midCat"/>
        <c:majorUnit val="10"/>
      </c:valAx>
      <c:spPr>
        <a:solidFill>
          <a:srgbClr val="FFFFFF"/>
        </a:solidFill>
        <a:ln w="12700">
          <a:solidFill>
            <a:schemeClr val="accent4">
              <a:lumMod val="60000"/>
              <a:lumOff val="40000"/>
            </a:schemeClr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西部支部　回転率の推移　　　　　　　　　　　　　　　静岡県倉庫協会</a:t>
            </a:r>
          </a:p>
        </c:rich>
      </c:tx>
      <c:layout>
        <c:manualLayout>
          <c:xMode val="edge"/>
          <c:yMode val="edge"/>
          <c:x val="0.43024771838331161"/>
          <c:y val="2.0338983050847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563233376792699E-2"/>
          <c:y val="0.11525442805619072"/>
          <c:w val="0.92829204693611478"/>
          <c:h val="0.77966230743893583"/>
        </c:manualLayout>
      </c:layout>
      <c:lineChart>
        <c:grouping val="standard"/>
        <c:varyColors val="0"/>
        <c:ser>
          <c:idx val="0"/>
          <c:order val="0"/>
          <c:tx>
            <c:strRef>
              <c:f>'17・西部推移 '!$A$84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'17・西部推移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'!$B$84:$M$84</c:f>
              <c:numCache>
                <c:formatCode>General</c:formatCode>
                <c:ptCount val="12"/>
                <c:pt idx="0">
                  <c:v>76.7</c:v>
                </c:pt>
                <c:pt idx="1">
                  <c:v>70.099999999999994</c:v>
                </c:pt>
                <c:pt idx="2">
                  <c:v>82.6</c:v>
                </c:pt>
                <c:pt idx="3">
                  <c:v>84.7</c:v>
                </c:pt>
                <c:pt idx="4">
                  <c:v>82.1</c:v>
                </c:pt>
                <c:pt idx="5">
                  <c:v>83.4</c:v>
                </c:pt>
                <c:pt idx="6">
                  <c:v>86.1</c:v>
                </c:pt>
                <c:pt idx="7">
                  <c:v>75.900000000000006</c:v>
                </c:pt>
                <c:pt idx="8">
                  <c:v>82.2</c:v>
                </c:pt>
                <c:pt idx="9">
                  <c:v>81.2</c:v>
                </c:pt>
                <c:pt idx="10">
                  <c:v>80.2</c:v>
                </c:pt>
                <c:pt idx="11">
                  <c:v>81.900000000000006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C-40BE-B752-338DB3BD587B}"/>
            </c:ext>
          </c:extLst>
        </c:ser>
        <c:ser>
          <c:idx val="1"/>
          <c:order val="1"/>
          <c:tx>
            <c:strRef>
              <c:f>'17・西部推移 '!$A$85</c:f>
              <c:strCache>
                <c:ptCount val="1"/>
                <c:pt idx="0">
                  <c:v>令和5年</c:v>
                </c:pt>
              </c:strCache>
            </c:strRef>
          </c:tx>
          <c:spPr>
            <a:ln w="12700">
              <a:solidFill>
                <a:schemeClr val="accent6">
                  <a:lumMod val="75000"/>
                </a:schemeClr>
              </a:solidFill>
              <a:prstDash val="dashDot"/>
            </a:ln>
          </c:spPr>
          <c:marker>
            <c:symbol val="none"/>
          </c:marker>
          <c:cat>
            <c:strRef>
              <c:f>'17・西部推移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'!$B$85:$M$85</c:f>
              <c:numCache>
                <c:formatCode>General</c:formatCode>
                <c:ptCount val="12"/>
                <c:pt idx="0">
                  <c:v>72.3</c:v>
                </c:pt>
                <c:pt idx="1">
                  <c:v>74.900000000000006</c:v>
                </c:pt>
                <c:pt idx="2">
                  <c:v>81.3</c:v>
                </c:pt>
                <c:pt idx="3">
                  <c:v>70.599999999999994</c:v>
                </c:pt>
                <c:pt idx="4">
                  <c:v>79.400000000000006</c:v>
                </c:pt>
                <c:pt idx="5">
                  <c:v>83.6</c:v>
                </c:pt>
                <c:pt idx="6">
                  <c:v>82</c:v>
                </c:pt>
                <c:pt idx="7">
                  <c:v>71.8</c:v>
                </c:pt>
                <c:pt idx="8">
                  <c:v>79.099999999999994</c:v>
                </c:pt>
                <c:pt idx="9">
                  <c:v>85.6</c:v>
                </c:pt>
                <c:pt idx="10">
                  <c:v>67.599999999999994</c:v>
                </c:pt>
                <c:pt idx="11">
                  <c:v>84.1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C-40BE-B752-338DB3BD587B}"/>
            </c:ext>
          </c:extLst>
        </c:ser>
        <c:ser>
          <c:idx val="2"/>
          <c:order val="2"/>
          <c:tx>
            <c:strRef>
              <c:f>'17・西部推移 '!$A$86</c:f>
              <c:strCache>
                <c:ptCount val="1"/>
                <c:pt idx="0">
                  <c:v>令和6年</c:v>
                </c:pt>
              </c:strCache>
            </c:strRef>
          </c:tx>
          <c:spPr>
            <a:ln w="28575">
              <a:solidFill>
                <a:schemeClr val="tx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'17・西部推移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'!$B$86:$M$86</c:f>
              <c:numCache>
                <c:formatCode>General</c:formatCode>
                <c:ptCount val="12"/>
                <c:pt idx="0">
                  <c:v>68.7</c:v>
                </c:pt>
                <c:pt idx="1">
                  <c:v>79.3</c:v>
                </c:pt>
                <c:pt idx="2">
                  <c:v>85.6</c:v>
                </c:pt>
                <c:pt idx="3">
                  <c:v>66.8</c:v>
                </c:pt>
                <c:pt idx="4">
                  <c:v>73</c:v>
                </c:pt>
                <c:pt idx="5">
                  <c:v>88</c:v>
                </c:pt>
                <c:pt idx="6">
                  <c:v>79.400000000000006</c:v>
                </c:pt>
                <c:pt idx="7">
                  <c:v>65.2</c:v>
                </c:pt>
                <c:pt idx="8">
                  <c:v>66</c:v>
                </c:pt>
                <c:pt idx="9">
                  <c:v>74</c:v>
                </c:pt>
                <c:pt idx="10">
                  <c:v>78.3</c:v>
                </c:pt>
                <c:pt idx="11">
                  <c:v>78.8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DC-40BE-B752-338DB3BD587B}"/>
            </c:ext>
          </c:extLst>
        </c:ser>
        <c:ser>
          <c:idx val="3"/>
          <c:order val="3"/>
          <c:tx>
            <c:strRef>
              <c:f>'17・西部推移 '!$A$87</c:f>
              <c:strCache>
                <c:ptCount val="1"/>
                <c:pt idx="0">
                  <c:v>令和7年</c:v>
                </c:pt>
              </c:strCache>
            </c:strRef>
          </c:tx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'17・西部推移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'!$B$87:$M$87</c:f>
              <c:numCache>
                <c:formatCode>General</c:formatCode>
                <c:ptCount val="12"/>
                <c:pt idx="0">
                  <c:v>69.2</c:v>
                </c:pt>
                <c:pt idx="1">
                  <c:v>79.8</c:v>
                </c:pt>
                <c:pt idx="2">
                  <c:v>81.900000000000006</c:v>
                </c:pt>
                <c:pt idx="3">
                  <c:v>82.1</c:v>
                </c:pt>
                <c:pt idx="4">
                  <c:v>79.599999999999994</c:v>
                </c:pt>
                <c:pt idx="5">
                  <c:v>77.5</c:v>
                </c:pt>
                <c:pt idx="6">
                  <c:v>81.8</c:v>
                </c:pt>
                <c:pt idx="7">
                  <c:v>71.5</c:v>
                </c:pt>
                <c:pt idx="8">
                  <c:v>81.5</c:v>
                </c:pt>
                <c:pt idx="9">
                  <c:v>71.599999999999994</c:v>
                </c:pt>
                <c:pt idx="10">
                  <c:v>70.400000000000006</c:v>
                </c:pt>
                <c:pt idx="11">
                  <c:v>82.8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DC-40BE-B752-338DB3BD587B}"/>
            </c:ext>
          </c:extLst>
        </c:ser>
        <c:ser>
          <c:idx val="4"/>
          <c:order val="4"/>
          <c:tx>
            <c:strRef>
              <c:f>'17・西部推移 '!$A$88</c:f>
              <c:strCache>
                <c:ptCount val="1"/>
                <c:pt idx="0">
                  <c:v>令和8年</c:v>
                </c:pt>
              </c:strCache>
            </c:strRef>
          </c:tx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FC08F0"/>
              </a:solidFill>
              <a:ln w="19050">
                <a:noFill/>
                <a:prstDash val="solid"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Calibri" panose="020F0502020204030204" pitchFamily="34" charset="0"/>
                    <a:cs typeface="Calibri" panose="020F0502020204030204" pitchFamily="34" charset="0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'17・西部推移 '!$B$83:$M$83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'17・西部推移 '!$B$88:$M$88</c:f>
              <c:numCache>
                <c:formatCode>General</c:formatCode>
                <c:ptCount val="12"/>
                <c:pt idx="0">
                  <c:v>76.5</c:v>
                </c:pt>
                <c:pt idx="1">
                  <c:v>77.8</c:v>
                </c:pt>
                <c:pt idx="2">
                  <c:v>83.2</c:v>
                </c:pt>
                <c:pt idx="3">
                  <c:v>89.4</c:v>
                </c:pt>
                <c:pt idx="4">
                  <c:v>82.7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DC-40BE-B752-338DB3BD5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9368496"/>
        <c:axId val="239368888"/>
      </c:lineChart>
      <c:catAx>
        <c:axId val="2393684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9368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9368888"/>
        <c:scaling>
          <c:orientation val="minMax"/>
          <c:max val="95"/>
          <c:min val="4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（単位：％）</a:t>
                </a:r>
              </a:p>
            </c:rich>
          </c:tx>
          <c:layout>
            <c:manualLayout>
              <c:xMode val="edge"/>
              <c:yMode val="edge"/>
              <c:x val="6.51890482398957E-3"/>
              <c:y val="1.6949152542372881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39368496"/>
        <c:crosses val="autoZero"/>
        <c:crossBetween val="midCat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latin typeface="HGｺﾞｼｯｸE" pitchFamily="49" charset="-128"/>
                <a:ea typeface="HGｺﾞｼｯｸE" pitchFamily="49" charset="-128"/>
              </a:defRPr>
            </a:pPr>
            <a:r>
              <a:rPr lang="ja-JP" altLang="en-US" sz="1100">
                <a:latin typeface="+mn-ea"/>
                <a:ea typeface="+mn-ea"/>
              </a:rPr>
              <a:t>月末保管残高の推移　（万トン）　</a:t>
            </a:r>
            <a:r>
              <a:rPr lang="ja-JP" altLang="en-US" sz="1100">
                <a:latin typeface="HGｺﾞｼｯｸE" pitchFamily="49" charset="-128"/>
                <a:ea typeface="HGｺﾞｼｯｸE" pitchFamily="49" charset="-128"/>
              </a:rPr>
              <a:t>　　　　　　　　　　</a:t>
            </a:r>
            <a:r>
              <a:rPr lang="ja-JP" altLang="en-US" sz="1100">
                <a:latin typeface="+mn-ea"/>
                <a:ea typeface="+mn-ea"/>
              </a:rPr>
              <a:t>静岡県倉庫協会</a:t>
            </a:r>
          </a:p>
        </c:rich>
      </c:tx>
      <c:layout>
        <c:manualLayout>
          <c:xMode val="edge"/>
          <c:yMode val="edge"/>
          <c:x val="0.34658867641548763"/>
          <c:y val="4.4742729306487823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3064972622547509E-2"/>
          <c:y val="0.1624805791893463"/>
          <c:w val="0.88305198213860003"/>
          <c:h val="0.7110056544946306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B050"/>
              </a:solidFill>
              <a:prstDash val="lgDashDot"/>
            </a:ln>
          </c:spPr>
          <c:marker>
            <c:symbol val="none"/>
          </c:marker>
          <c:cat>
            <c:strRef>
              <c:f>'3・推移  '!$B$55:$M$55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'!$B$56:$M$56</c:f>
              <c:numCache>
                <c:formatCode>General</c:formatCode>
                <c:ptCount val="12"/>
                <c:pt idx="0">
                  <c:v>141.30000000000001</c:v>
                </c:pt>
                <c:pt idx="1">
                  <c:v>142.30000000000001</c:v>
                </c:pt>
                <c:pt idx="2">
                  <c:v>141.1</c:v>
                </c:pt>
                <c:pt idx="3">
                  <c:v>140.1</c:v>
                </c:pt>
                <c:pt idx="4">
                  <c:v>145.19999999999999</c:v>
                </c:pt>
                <c:pt idx="5">
                  <c:v>146.30000000000001</c:v>
                </c:pt>
                <c:pt idx="6">
                  <c:v>140.9</c:v>
                </c:pt>
                <c:pt idx="7">
                  <c:v>140.80000000000001</c:v>
                </c:pt>
                <c:pt idx="8">
                  <c:v>138</c:v>
                </c:pt>
                <c:pt idx="9">
                  <c:v>138.30000000000001</c:v>
                </c:pt>
                <c:pt idx="10">
                  <c:v>140.9</c:v>
                </c:pt>
                <c:pt idx="11">
                  <c:v>141.1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87-4FFB-8F28-7ED3B707E4D3}"/>
            </c:ext>
          </c:extLst>
        </c:ser>
        <c:ser>
          <c:idx val="1"/>
          <c:order val="1"/>
          <c:spPr>
            <a:ln w="12700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'3・推移  '!$B$55:$M$55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'!$B$57:$M$57</c:f>
              <c:numCache>
                <c:formatCode>General</c:formatCode>
                <c:ptCount val="12"/>
                <c:pt idx="0">
                  <c:v>141.4</c:v>
                </c:pt>
                <c:pt idx="1">
                  <c:v>142</c:v>
                </c:pt>
                <c:pt idx="2">
                  <c:v>141.30000000000001</c:v>
                </c:pt>
                <c:pt idx="3">
                  <c:v>142.80000000000001</c:v>
                </c:pt>
                <c:pt idx="4">
                  <c:v>148.4</c:v>
                </c:pt>
                <c:pt idx="5">
                  <c:v>148.9</c:v>
                </c:pt>
                <c:pt idx="6">
                  <c:v>155</c:v>
                </c:pt>
                <c:pt idx="7">
                  <c:v>154.5</c:v>
                </c:pt>
                <c:pt idx="8">
                  <c:v>153.4</c:v>
                </c:pt>
                <c:pt idx="9">
                  <c:v>157.9</c:v>
                </c:pt>
                <c:pt idx="10">
                  <c:v>155.4</c:v>
                </c:pt>
                <c:pt idx="11">
                  <c:v>152.80000000000001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87-4FFB-8F28-7ED3B707E4D3}"/>
            </c:ext>
          </c:extLst>
        </c:ser>
        <c:ser>
          <c:idx val="2"/>
          <c:order val="2"/>
          <c:spPr>
            <a:ln w="28575">
              <a:solidFill>
                <a:schemeClr val="accent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'3・推移  '!$B$55:$M$55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'!$B$58:$M$58</c:f>
              <c:numCache>
                <c:formatCode>General</c:formatCode>
                <c:ptCount val="12"/>
                <c:pt idx="0" formatCode="0.0_ ">
                  <c:v>151</c:v>
                </c:pt>
                <c:pt idx="1">
                  <c:v>149.6</c:v>
                </c:pt>
                <c:pt idx="2">
                  <c:v>151.1</c:v>
                </c:pt>
                <c:pt idx="3">
                  <c:v>149.80000000000001</c:v>
                </c:pt>
                <c:pt idx="4">
                  <c:v>147.9</c:v>
                </c:pt>
                <c:pt idx="5">
                  <c:v>153.9</c:v>
                </c:pt>
                <c:pt idx="6">
                  <c:v>150.4</c:v>
                </c:pt>
                <c:pt idx="7">
                  <c:v>153.5</c:v>
                </c:pt>
                <c:pt idx="8">
                  <c:v>147.69999999999999</c:v>
                </c:pt>
                <c:pt idx="9">
                  <c:v>148.4</c:v>
                </c:pt>
                <c:pt idx="10">
                  <c:v>148.4</c:v>
                </c:pt>
                <c:pt idx="11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87-4FFB-8F28-7ED3B707E4D3}"/>
            </c:ext>
          </c:extLst>
        </c:ser>
        <c:ser>
          <c:idx val="3"/>
          <c:order val="3"/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'3・推移  '!$B$55:$M$55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'!$B$59:$M$59</c:f>
              <c:numCache>
                <c:formatCode>General</c:formatCode>
                <c:ptCount val="12"/>
                <c:pt idx="0" formatCode="0.0_ ">
                  <c:v>145.1</c:v>
                </c:pt>
                <c:pt idx="1">
                  <c:v>148.19999999999999</c:v>
                </c:pt>
                <c:pt idx="2">
                  <c:v>145.69999999999999</c:v>
                </c:pt>
                <c:pt idx="3">
                  <c:v>146.69999999999999</c:v>
                </c:pt>
                <c:pt idx="4">
                  <c:v>148.69999999999999</c:v>
                </c:pt>
                <c:pt idx="5">
                  <c:v>149.19999999999999</c:v>
                </c:pt>
                <c:pt idx="6">
                  <c:v>151.5</c:v>
                </c:pt>
                <c:pt idx="7">
                  <c:v>151.1</c:v>
                </c:pt>
                <c:pt idx="8">
                  <c:v>134.19999999999999</c:v>
                </c:pt>
                <c:pt idx="9">
                  <c:v>134.80000000000001</c:v>
                </c:pt>
                <c:pt idx="10">
                  <c:v>133.19999999999999</c:v>
                </c:pt>
                <c:pt idx="11">
                  <c:v>127.9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87-4FFB-8F28-7ED3B707E4D3}"/>
            </c:ext>
          </c:extLst>
        </c:ser>
        <c:ser>
          <c:idx val="4"/>
          <c:order val="4"/>
          <c:spPr>
            <a:ln w="19050">
              <a:solidFill>
                <a:srgbClr val="FF00FF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C08F0"/>
              </a:solidFill>
              <a:ln w="19050">
                <a:solidFill>
                  <a:srgbClr val="FC08F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436908506541121E-2"/>
                  <c:y val="-4.4709260335746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87-4FFB-8F28-7ED3B707E4D3}"/>
                </c:ext>
              </c:extLst>
            </c:dLbl>
            <c:dLbl>
              <c:idx val="1"/>
              <c:layout>
                <c:manualLayout>
                  <c:x val="-2.3072305256882069E-2"/>
                  <c:y val="-4.4709260335746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87-4FFB-8F28-7ED3B707E4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'3・推移  '!$B$55:$M$55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'!$B$60:$M$60</c:f>
              <c:numCache>
                <c:formatCode>General</c:formatCode>
                <c:ptCount val="12"/>
                <c:pt idx="0" formatCode="0.0_ ">
                  <c:v>127.5</c:v>
                </c:pt>
                <c:pt idx="1">
                  <c:v>128.4</c:v>
                </c:pt>
                <c:pt idx="2">
                  <c:v>129.80000000000001</c:v>
                </c:pt>
                <c:pt idx="3">
                  <c:v>125.7</c:v>
                </c:pt>
                <c:pt idx="4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287-4FFB-8F28-7ED3B707E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634648"/>
        <c:axId val="183635032"/>
      </c:lineChart>
      <c:catAx>
        <c:axId val="18363464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83635032"/>
        <c:crosses val="autoZero"/>
        <c:auto val="1"/>
        <c:lblAlgn val="ctr"/>
        <c:lblOffset val="100"/>
        <c:noMultiLvlLbl val="0"/>
      </c:catAx>
      <c:valAx>
        <c:axId val="183635032"/>
        <c:scaling>
          <c:orientation val="minMax"/>
          <c:max val="170"/>
          <c:min val="9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3634648"/>
        <c:crosses val="autoZero"/>
        <c:crossBetween val="midCat"/>
      </c:valAx>
      <c:spPr>
        <a:noFill/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aseline="0"/>
            </a:pPr>
            <a:r>
              <a:rPr lang="ja-JP" altLang="en-US" sz="1100" baseline="0"/>
              <a:t>　　回転率の推移　　　         　　　　                      　　　　　　　　静岡県倉庫協会</a:t>
            </a:r>
          </a:p>
        </c:rich>
      </c:tx>
      <c:layout>
        <c:manualLayout>
          <c:xMode val="edge"/>
          <c:yMode val="edge"/>
          <c:x val="0.34232935355049332"/>
          <c:y val="1.88019354723516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3896073871597434E-2"/>
          <c:y val="0.11297462817147859"/>
          <c:w val="0.88862551507486465"/>
          <c:h val="0.7587901512311588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CC66"/>
              </a:solidFill>
              <a:prstDash val="lgDashDot"/>
            </a:ln>
          </c:spPr>
          <c:marker>
            <c:symbol val="none"/>
          </c:marker>
          <c:cat>
            <c:strRef>
              <c:f>'3・推移  '!$B$85:$M$85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'!$B$86:$M$86</c:f>
              <c:numCache>
                <c:formatCode>General</c:formatCode>
                <c:ptCount val="12"/>
                <c:pt idx="0">
                  <c:v>66.900000000000006</c:v>
                </c:pt>
                <c:pt idx="1">
                  <c:v>64.099999999999994</c:v>
                </c:pt>
                <c:pt idx="2">
                  <c:v>75.599999999999994</c:v>
                </c:pt>
                <c:pt idx="3">
                  <c:v>76.2</c:v>
                </c:pt>
                <c:pt idx="4">
                  <c:v>69.599999999999994</c:v>
                </c:pt>
                <c:pt idx="5">
                  <c:v>77.2</c:v>
                </c:pt>
                <c:pt idx="6">
                  <c:v>78.8</c:v>
                </c:pt>
                <c:pt idx="7">
                  <c:v>71.3</c:v>
                </c:pt>
                <c:pt idx="8">
                  <c:v>75.8</c:v>
                </c:pt>
                <c:pt idx="9">
                  <c:v>74.5</c:v>
                </c:pt>
                <c:pt idx="10">
                  <c:v>73.3</c:v>
                </c:pt>
                <c:pt idx="11">
                  <c:v>73.400000000000006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0-499C-9EF9-CBAE15DE3CFF}"/>
            </c:ext>
          </c:extLst>
        </c:ser>
        <c:ser>
          <c:idx val="1"/>
          <c:order val="1"/>
          <c:spPr>
            <a:ln w="12700">
              <a:solidFill>
                <a:schemeClr val="accent6">
                  <a:lumMod val="75000"/>
                </a:schemeClr>
              </a:solidFill>
              <a:prstDash val="dash"/>
            </a:ln>
          </c:spPr>
          <c:marker>
            <c:symbol val="none"/>
          </c:marker>
          <c:cat>
            <c:strRef>
              <c:f>'3・推移  '!$B$85:$M$85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'!$B$87:$M$87</c:f>
              <c:numCache>
                <c:formatCode>General</c:formatCode>
                <c:ptCount val="12"/>
                <c:pt idx="0">
                  <c:v>64.8</c:v>
                </c:pt>
                <c:pt idx="1">
                  <c:v>67.7</c:v>
                </c:pt>
                <c:pt idx="2">
                  <c:v>73.400000000000006</c:v>
                </c:pt>
                <c:pt idx="3">
                  <c:v>73.099999999999994</c:v>
                </c:pt>
                <c:pt idx="4">
                  <c:v>70.900000000000006</c:v>
                </c:pt>
                <c:pt idx="5">
                  <c:v>75.8</c:v>
                </c:pt>
                <c:pt idx="6">
                  <c:v>73</c:v>
                </c:pt>
                <c:pt idx="7">
                  <c:v>63.7</c:v>
                </c:pt>
                <c:pt idx="8">
                  <c:v>69.5</c:v>
                </c:pt>
                <c:pt idx="9">
                  <c:v>74.900000000000006</c:v>
                </c:pt>
                <c:pt idx="10">
                  <c:v>66.5</c:v>
                </c:pt>
                <c:pt idx="11">
                  <c:v>76.400000000000006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0-499C-9EF9-CBAE15DE3CFF}"/>
            </c:ext>
          </c:extLst>
        </c:ser>
        <c:ser>
          <c:idx val="2"/>
          <c:order val="2"/>
          <c:spPr>
            <a:ln w="28575">
              <a:solidFill>
                <a:schemeClr val="accent2">
                  <a:lumMod val="60000"/>
                  <a:lumOff val="4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'3・推移  '!$B$85:$M$85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'!$B$88:$M$88</c:f>
              <c:numCache>
                <c:formatCode>General</c:formatCode>
                <c:ptCount val="12"/>
                <c:pt idx="0">
                  <c:v>64.2</c:v>
                </c:pt>
                <c:pt idx="1">
                  <c:v>72.5</c:v>
                </c:pt>
                <c:pt idx="2">
                  <c:v>74.5</c:v>
                </c:pt>
                <c:pt idx="3">
                  <c:v>68.7</c:v>
                </c:pt>
                <c:pt idx="4">
                  <c:v>71.5</c:v>
                </c:pt>
                <c:pt idx="5">
                  <c:v>77.3</c:v>
                </c:pt>
                <c:pt idx="6">
                  <c:v>75.5</c:v>
                </c:pt>
                <c:pt idx="7">
                  <c:v>63.3</c:v>
                </c:pt>
                <c:pt idx="8">
                  <c:v>64.900000000000006</c:v>
                </c:pt>
                <c:pt idx="9">
                  <c:v>71.2</c:v>
                </c:pt>
                <c:pt idx="10">
                  <c:v>70.2</c:v>
                </c:pt>
                <c:pt idx="11">
                  <c:v>71.2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40-499C-9EF9-CBAE15DE3CFF}"/>
            </c:ext>
          </c:extLst>
        </c:ser>
        <c:ser>
          <c:idx val="3"/>
          <c:order val="3"/>
          <c:spPr>
            <a:ln w="19050">
              <a:solidFill>
                <a:schemeClr val="accent4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'3・推移  '!$B$85:$M$85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'!$B$89:$M$89</c:f>
              <c:numCache>
                <c:formatCode>General</c:formatCode>
                <c:ptCount val="12"/>
                <c:pt idx="0">
                  <c:v>65.3</c:v>
                </c:pt>
                <c:pt idx="1">
                  <c:v>69.400000000000006</c:v>
                </c:pt>
                <c:pt idx="2">
                  <c:v>74.400000000000006</c:v>
                </c:pt>
                <c:pt idx="3">
                  <c:v>77.2</c:v>
                </c:pt>
                <c:pt idx="4">
                  <c:v>72.3</c:v>
                </c:pt>
                <c:pt idx="5">
                  <c:v>72.099999999999994</c:v>
                </c:pt>
                <c:pt idx="6">
                  <c:v>77.3</c:v>
                </c:pt>
                <c:pt idx="7">
                  <c:v>64.400000000000006</c:v>
                </c:pt>
                <c:pt idx="8">
                  <c:v>72.599999999999994</c:v>
                </c:pt>
                <c:pt idx="9">
                  <c:v>70</c:v>
                </c:pt>
                <c:pt idx="10">
                  <c:v>67</c:v>
                </c:pt>
                <c:pt idx="11">
                  <c:v>74.2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40-499C-9EF9-CBAE15DE3CFF}"/>
            </c:ext>
          </c:extLst>
        </c:ser>
        <c:ser>
          <c:idx val="4"/>
          <c:order val="4"/>
          <c:spPr>
            <a:ln w="19050">
              <a:solidFill>
                <a:srgbClr val="FC08F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FC08F0"/>
              </a:solidFill>
              <a:ln w="19050">
                <a:solidFill>
                  <a:srgbClr val="FC08F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7974827787986736E-2"/>
                  <c:y val="-4.2551109682718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41-4197-91A6-EAE888883FAA}"/>
                </c:ext>
              </c:extLst>
            </c:dLbl>
            <c:dLbl>
              <c:idx val="6"/>
              <c:layout>
                <c:manualLayout>
                  <c:x val="-2.7974827787986736E-2"/>
                  <c:y val="-3.3480814898137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41-4197-91A6-EAE888883F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'3・推移  '!$B$85:$M$85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</c:strCache>
            </c:strRef>
          </c:cat>
          <c:val>
            <c:numRef>
              <c:f>'3・推移  '!$B$90:$M$90</c:f>
              <c:numCache>
                <c:formatCode>General</c:formatCode>
                <c:ptCount val="12"/>
                <c:pt idx="0">
                  <c:v>67.5</c:v>
                </c:pt>
                <c:pt idx="1">
                  <c:v>66.2</c:v>
                </c:pt>
                <c:pt idx="2">
                  <c:v>73.3</c:v>
                </c:pt>
                <c:pt idx="3">
                  <c:v>79.599999999999994</c:v>
                </c:pt>
                <c:pt idx="4">
                  <c:v>72.099999999999994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40-499C-9EF9-CBAE15DE3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3685240"/>
        <c:axId val="183606344"/>
      </c:lineChart>
      <c:catAx>
        <c:axId val="1836852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crossAx val="183606344"/>
        <c:crosses val="autoZero"/>
        <c:auto val="1"/>
        <c:lblAlgn val="ctr"/>
        <c:lblOffset val="100"/>
        <c:noMultiLvlLbl val="0"/>
      </c:catAx>
      <c:valAx>
        <c:axId val="183606344"/>
        <c:scaling>
          <c:orientation val="minMax"/>
          <c:max val="85"/>
          <c:min val="5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900" baseline="0"/>
                </a:pPr>
                <a:r>
                  <a:rPr lang="ja-JP" altLang="en-US" sz="900" baseline="0"/>
                  <a:t>単位：％</a:t>
                </a:r>
                <a:endParaRPr lang="en-US" altLang="ja-JP" sz="900" baseline="0"/>
              </a:p>
            </c:rich>
          </c:tx>
          <c:layout>
            <c:manualLayout>
              <c:xMode val="edge"/>
              <c:yMode val="edge"/>
              <c:x val="2.072538860103627E-2"/>
              <c:y val="2.8585712500227203E-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183685240"/>
        <c:crosses val="autoZero"/>
        <c:crossBetween val="midCat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092929561525837E-2"/>
          <c:y val="1.6976968787992413E-2"/>
          <c:w val="0.91490707043854058"/>
          <c:h val="0.777072184158798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'4・入庫高'!$C$52</c:f>
              <c:strCache>
                <c:ptCount val="1"/>
                <c:pt idx="0">
                  <c:v>令和8年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 cap="flat" cmpd="sng" algn="ctr">
              <a:noFill/>
              <a:prstDash val="solid"/>
            </a:ln>
            <a:effectLst/>
          </c:spPr>
          <c:invertIfNegative val="0"/>
          <c:dLbls>
            <c:dLbl>
              <c:idx val="0"/>
              <c:layout>
                <c:manualLayout>
                  <c:x val="-8.924729036844355E-3"/>
                  <c:y val="2.88577564168115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2B-4E6A-BFCB-C0CBDCD2CEB5}"/>
                </c:ext>
              </c:extLst>
            </c:dLbl>
            <c:dLbl>
              <c:idx val="1"/>
              <c:layout>
                <c:manualLayout>
                  <c:x val="-5.354753095286215E-3"/>
                  <c:y val="-2.272443217325107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2B-4E6A-BFCB-C0CBDCD2CEB5}"/>
                </c:ext>
              </c:extLst>
            </c:dLbl>
            <c:dLbl>
              <c:idx val="2"/>
              <c:layout>
                <c:manualLayout>
                  <c:x val="-7.1396707937149209E-3"/>
                  <c:y val="1.1544011544011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2B-4E6A-BFCB-C0CBDCD2CEB5}"/>
                </c:ext>
              </c:extLst>
            </c:dLbl>
            <c:dLbl>
              <c:idx val="3"/>
              <c:layout>
                <c:manualLayout>
                  <c:x val="-8.924588492143691E-3"/>
                  <c:y val="1.1544011544011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2B-4E6A-BFCB-C0CBDCD2CEB5}"/>
                </c:ext>
              </c:extLst>
            </c:dLbl>
            <c:dLbl>
              <c:idx val="4"/>
              <c:layout>
                <c:manualLayout>
                  <c:x val="-1.7849176984288037E-3"/>
                  <c:y val="-2.8860028860028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2B-4E6A-BFCB-C0CBDCD2CEB5}"/>
                </c:ext>
              </c:extLst>
            </c:dLbl>
            <c:dLbl>
              <c:idx val="5"/>
              <c:layout>
                <c:manualLayout>
                  <c:x val="-1.7849176984287448E-2"/>
                  <c:y val="1.442978718569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B-4E6A-BFCB-C0CBDCD2CEB5}"/>
                </c:ext>
              </c:extLst>
            </c:dLbl>
            <c:dLbl>
              <c:idx val="6"/>
              <c:layout>
                <c:manualLayout>
                  <c:x val="-1.070950619057243E-2"/>
                  <c:y val="2.8860028860028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2B-4E6A-BFCB-C0CBDCD2CEB5}"/>
                </c:ext>
              </c:extLst>
            </c:dLbl>
            <c:dLbl>
              <c:idx val="7"/>
              <c:layout>
                <c:manualLayout>
                  <c:x val="-3.5698353968576075E-3"/>
                  <c:y val="-2.8860028860028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2B-4E6A-BFCB-C0CBDCD2CEB5}"/>
                </c:ext>
              </c:extLst>
            </c:dLbl>
            <c:dLbl>
              <c:idx val="8"/>
              <c:layout>
                <c:manualLayout>
                  <c:x val="-8.924588492143691E-3"/>
                  <c:y val="8.65800865800855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2B-4E6A-BFCB-C0CBDCD2CEB5}"/>
                </c:ext>
              </c:extLst>
            </c:dLbl>
            <c:dLbl>
              <c:idx val="9"/>
              <c:layout>
                <c:manualLayout>
                  <c:x val="-1.2494564433701833E-2"/>
                  <c:y val="-2.8860028860028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2B-4E6A-BFCB-C0CBDCD2CE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'4・入庫高'!$M$3:$M$12</c:f>
              <c:strCache>
                <c:ptCount val="10"/>
                <c:pt idx="0">
                  <c:v>その他の機械</c:v>
                </c:pt>
                <c:pt idx="1">
                  <c:v>飲料</c:v>
                </c:pt>
                <c:pt idx="2">
                  <c:v>電気機械</c:v>
                </c:pt>
                <c:pt idx="3">
                  <c:v>紙・パルプ</c:v>
                </c:pt>
                <c:pt idx="4">
                  <c:v>その他の日用品</c:v>
                </c:pt>
                <c:pt idx="5">
                  <c:v>その他の食料工業品</c:v>
                </c:pt>
                <c:pt idx="6">
                  <c:v>雑品</c:v>
                </c:pt>
                <c:pt idx="7">
                  <c:v>鉄鋼</c:v>
                </c:pt>
                <c:pt idx="8">
                  <c:v>その他の製造工業品</c:v>
                </c:pt>
                <c:pt idx="9">
                  <c:v>合成樹脂</c:v>
                </c:pt>
              </c:strCache>
            </c:strRef>
          </c:cat>
          <c:val>
            <c:numRef>
              <c:f>'4・入庫高'!$N$3:$N$12</c:f>
              <c:numCache>
                <c:formatCode>#,##0_ ;[Red]\-#,##0\ </c:formatCode>
                <c:ptCount val="10"/>
                <c:pt idx="0">
                  <c:v>211187</c:v>
                </c:pt>
                <c:pt idx="1">
                  <c:v>121058</c:v>
                </c:pt>
                <c:pt idx="2">
                  <c:v>97487</c:v>
                </c:pt>
                <c:pt idx="3">
                  <c:v>95685</c:v>
                </c:pt>
                <c:pt idx="4">
                  <c:v>92534</c:v>
                </c:pt>
                <c:pt idx="5">
                  <c:v>43829</c:v>
                </c:pt>
                <c:pt idx="6">
                  <c:v>42947</c:v>
                </c:pt>
                <c:pt idx="7">
                  <c:v>33971</c:v>
                </c:pt>
                <c:pt idx="8">
                  <c:v>28785</c:v>
                </c:pt>
                <c:pt idx="9">
                  <c:v>26918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2B-4E6A-BFCB-C0CBDCD2CEB5}"/>
            </c:ext>
          </c:extLst>
        </c:ser>
        <c:ser>
          <c:idx val="1"/>
          <c:order val="1"/>
          <c:tx>
            <c:strRef>
              <c:f>'4・入庫高'!$Q$1</c:f>
              <c:strCache>
                <c:ptCount val="1"/>
                <c:pt idx="0">
                  <c:v>令和7年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bg1">
                  <a:lumMod val="85000"/>
                </a:schemeClr>
              </a:solidFill>
            </a:ln>
            <a:effectLst>
              <a:innerShdw blurRad="114300">
                <a:schemeClr val="bg2">
                  <a:lumMod val="50000"/>
                </a:schemeClr>
              </a:innerShdw>
            </a:effectLst>
          </c:spPr>
          <c:invertIfNegative val="0"/>
          <c:dLbls>
            <c:dLbl>
              <c:idx val="0"/>
              <c:layout>
                <c:manualLayout>
                  <c:x val="5.354753095286215E-3"/>
                  <c:y val="-2.886457374646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2B-4E6A-BFCB-C0CBDCD2CEB5}"/>
                </c:ext>
              </c:extLst>
            </c:dLbl>
            <c:dLbl>
              <c:idx val="1"/>
              <c:layout>
                <c:manualLayout>
                  <c:x val="1.2494283344300505E-2"/>
                  <c:y val="1.1544011544011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2B-4E6A-BFCB-C0CBDCD2CEB5}"/>
                </c:ext>
              </c:extLst>
            </c:dLbl>
            <c:dLbl>
              <c:idx val="2"/>
              <c:layout>
                <c:manualLayout>
                  <c:x val="1.4279341587429906E-2"/>
                  <c:y val="-2.8860028860028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2B-4E6A-BFCB-C0CBDCD2CEB5}"/>
                </c:ext>
              </c:extLst>
            </c:dLbl>
            <c:dLbl>
              <c:idx val="3"/>
              <c:layout>
                <c:manualLayout>
                  <c:x val="1.0709506190572364E-2"/>
                  <c:y val="-4.5448864357084032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2B-4E6A-BFCB-C0CBDCD2CEB5}"/>
                </c:ext>
              </c:extLst>
            </c:dLbl>
            <c:dLbl>
              <c:idx val="4"/>
              <c:layout>
                <c:manualLayout>
                  <c:x val="7.139670793714953E-3"/>
                  <c:y val="1.1544011544011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2B-4E6A-BFCB-C0CBDCD2CEB5}"/>
                </c:ext>
              </c:extLst>
            </c:dLbl>
            <c:dLbl>
              <c:idx val="5"/>
              <c:layout>
                <c:manualLayout>
                  <c:x val="1.7849176984287383E-3"/>
                  <c:y val="-5.7720057720057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2B-4E6A-BFCB-C0CBDCD2CEB5}"/>
                </c:ext>
              </c:extLst>
            </c:dLbl>
            <c:dLbl>
              <c:idx val="6"/>
              <c:layout>
                <c:manualLayout>
                  <c:x val="0"/>
                  <c:y val="-1.1544011544011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2B-4E6A-BFCB-C0CBDCD2CEB5}"/>
                </c:ext>
              </c:extLst>
            </c:dLbl>
            <c:dLbl>
              <c:idx val="7"/>
              <c:layout>
                <c:manualLayout>
                  <c:x val="7.139670793714953E-3"/>
                  <c:y val="1.4430014430014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2B-4E6A-BFCB-C0CBDCD2CEB5}"/>
                </c:ext>
              </c:extLst>
            </c:dLbl>
            <c:dLbl>
              <c:idx val="8"/>
              <c:layout>
                <c:manualLayout>
                  <c:x val="3.5698353968574765E-3"/>
                  <c:y val="-1.731601731601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2B-4E6A-BFCB-C0CBDCD2CEB5}"/>
                </c:ext>
              </c:extLst>
            </c:dLbl>
            <c:dLbl>
              <c:idx val="9"/>
              <c:layout>
                <c:manualLayout>
                  <c:x val="6.3089110680919396E-3"/>
                  <c:y val="8.65800865800865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2B-4E6A-BFCB-C0CBDCD2CE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'4・入庫高'!$M$3:$M$12</c:f>
              <c:strCache>
                <c:ptCount val="10"/>
                <c:pt idx="0">
                  <c:v>その他の機械</c:v>
                </c:pt>
                <c:pt idx="1">
                  <c:v>飲料</c:v>
                </c:pt>
                <c:pt idx="2">
                  <c:v>電気機械</c:v>
                </c:pt>
                <c:pt idx="3">
                  <c:v>紙・パルプ</c:v>
                </c:pt>
                <c:pt idx="4">
                  <c:v>その他の日用品</c:v>
                </c:pt>
                <c:pt idx="5">
                  <c:v>その他の食料工業品</c:v>
                </c:pt>
                <c:pt idx="6">
                  <c:v>雑品</c:v>
                </c:pt>
                <c:pt idx="7">
                  <c:v>鉄鋼</c:v>
                </c:pt>
                <c:pt idx="8">
                  <c:v>その他の製造工業品</c:v>
                </c:pt>
                <c:pt idx="9">
                  <c:v>合成樹脂</c:v>
                </c:pt>
              </c:strCache>
            </c:strRef>
          </c:cat>
          <c:val>
            <c:numRef>
              <c:f>'4・入庫高'!$Q$3:$Q$12</c:f>
              <c:numCache>
                <c:formatCode>#,##0_ ;[Red]\-#,##0\ </c:formatCode>
                <c:ptCount val="10"/>
                <c:pt idx="0">
                  <c:v>367087</c:v>
                </c:pt>
                <c:pt idx="1">
                  <c:v>110102</c:v>
                </c:pt>
                <c:pt idx="2">
                  <c:v>68671</c:v>
                </c:pt>
                <c:pt idx="3">
                  <c:v>106732</c:v>
                </c:pt>
                <c:pt idx="4">
                  <c:v>91302</c:v>
                </c:pt>
                <c:pt idx="5">
                  <c:v>41924</c:v>
                </c:pt>
                <c:pt idx="6">
                  <c:v>50290</c:v>
                </c:pt>
                <c:pt idx="7">
                  <c:v>33943</c:v>
                </c:pt>
                <c:pt idx="8">
                  <c:v>31543</c:v>
                </c:pt>
                <c:pt idx="9">
                  <c:v>24816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22B-4E6A-BFCB-C0CBDCD2CE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22"/>
        <c:axId val="183606736"/>
        <c:axId val="183607520"/>
      </c:barChart>
      <c:catAx>
        <c:axId val="1836067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607520"/>
        <c:crosses val="autoZero"/>
        <c:auto val="1"/>
        <c:lblAlgn val="ctr"/>
        <c:lblOffset val="100"/>
        <c:noMultiLvlLbl val="0"/>
      </c:catAx>
      <c:valAx>
        <c:axId val="18360752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83606736"/>
        <c:crosses val="autoZero"/>
        <c:crossBetween val="between"/>
      </c:valAx>
    </c:plotArea>
    <c:legend>
      <c:legendPos val="tr"/>
      <c:layout>
        <c:manualLayout>
          <c:xMode val="edge"/>
          <c:yMode val="edge"/>
          <c:x val="0.84984471216031943"/>
          <c:y val="4.9062049062049112E-2"/>
          <c:w val="0.10691389978656882"/>
          <c:h val="0.11063389803547283"/>
        </c:manualLayout>
      </c:layout>
      <c:overlay val="1"/>
      <c:spPr>
        <a:noFill/>
      </c:spPr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 sz="900" b="0" baseline="0">
                <a:ea typeface="ＤＨＰ平成明朝体W3" panose="02010601000101010101" pitchFamily="2" charset="-128"/>
              </a:defRPr>
            </a:pPr>
            <a:r>
              <a:rPr lang="ja-JP" altLang="en-US" sz="1000" b="0" baseline="0">
                <a:ea typeface="ＤＨＰ平成明朝体W3" panose="02010601000101010101" pitchFamily="2" charset="-128"/>
              </a:rPr>
              <a:t>令和</a:t>
            </a:r>
            <a:r>
              <a:rPr lang="en-US" altLang="ja-JP" sz="1000" b="0" baseline="0">
                <a:ea typeface="ＤＨＰ平成明朝体W3" panose="02010601000101010101" pitchFamily="2" charset="-128"/>
              </a:rPr>
              <a:t>8</a:t>
            </a:r>
            <a:r>
              <a:rPr lang="ja-JP" altLang="en-US" sz="1000" b="0" baseline="0">
                <a:ea typeface="ＤＨＰ平成明朝体W3" panose="02010601000101010101" pitchFamily="2" charset="-128"/>
              </a:rPr>
              <a:t>年</a:t>
            </a:r>
            <a:r>
              <a:rPr lang="en-US" altLang="ja-JP" sz="1000" b="0" baseline="0">
                <a:ea typeface="ＤＨＰ平成明朝体W3" panose="02010601000101010101" pitchFamily="2" charset="-128"/>
              </a:rPr>
              <a:t>5</a:t>
            </a:r>
            <a:r>
              <a:rPr lang="ja-JP" sz="1000" b="0" baseline="0">
                <a:ea typeface="ＤＨＰ平成明朝体W3" panose="02010601000101010101" pitchFamily="2" charset="-128"/>
              </a:rPr>
              <a:t>月入庫高</a:t>
            </a:r>
          </a:p>
        </c:rich>
      </c:tx>
      <c:layout>
        <c:manualLayout>
          <c:xMode val="edge"/>
          <c:yMode val="edge"/>
          <c:x val="0.30319013542110657"/>
          <c:y val="6.422018348623853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3390612498224045E-2"/>
          <c:y val="0.2017144645910087"/>
          <c:w val="0.89654914312181566"/>
          <c:h val="0.85645933014360065"/>
        </c:manualLayout>
      </c:layout>
      <c:pieChart>
        <c:varyColors val="1"/>
        <c:ser>
          <c:idx val="0"/>
          <c:order val="0"/>
          <c:spPr>
            <a:gradFill>
              <a:gsLst>
                <a:gs pos="0">
                  <a:srgbClr val="FFEFD1"/>
                </a:gs>
                <a:gs pos="64999">
                  <a:srgbClr val="F0EBD5"/>
                </a:gs>
                <a:gs pos="100000">
                  <a:srgbClr val="D1C39F"/>
                </a:gs>
              </a:gsLst>
              <a:path path="circle">
                <a:fillToRect l="100000" t="100000"/>
              </a:path>
            </a:gradFill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gradFill>
                <a:gsLst>
                  <a:gs pos="0">
                    <a:srgbClr val="4F81BD">
                      <a:tint val="66000"/>
                      <a:satMod val="160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149-4E36-A09A-5870257480CD}"/>
              </c:ext>
            </c:extLst>
          </c:dPt>
          <c:dPt>
            <c:idx val="1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149-4E36-A09A-5870257480CD}"/>
              </c:ext>
            </c:extLst>
          </c:dPt>
          <c:dPt>
            <c:idx val="2"/>
            <c:bubble3D val="0"/>
            <c:spPr>
              <a:solidFill>
                <a:srgbClr val="FFCCFF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149-4E36-A09A-5870257480CD}"/>
              </c:ext>
            </c:extLst>
          </c:dPt>
          <c:dPt>
            <c:idx val="3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149-4E36-A09A-5870257480CD}"/>
              </c:ext>
            </c:extLst>
          </c:dPt>
          <c:dPt>
            <c:idx val="4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7149-4E36-A09A-5870257480CD}"/>
              </c:ext>
            </c:extLst>
          </c:dPt>
          <c:dPt>
            <c:idx val="5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7149-4E36-A09A-5870257480CD}"/>
              </c:ext>
            </c:extLst>
          </c:dPt>
          <c:dPt>
            <c:idx val="6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7149-4E36-A09A-5870257480C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7149-4E36-A09A-5870257480CD}"/>
              </c:ext>
            </c:extLst>
          </c:dPt>
          <c:dPt>
            <c:idx val="8"/>
            <c:bubble3D val="0"/>
            <c:spPr>
              <a:solidFill>
                <a:srgbClr val="FFCC00">
                  <a:alpha val="62000"/>
                </a:srgb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7149-4E36-A09A-5870257480CD}"/>
              </c:ext>
            </c:extLst>
          </c:dPt>
          <c:dPt>
            <c:idx val="9"/>
            <c:bubble3D val="0"/>
            <c:spPr>
              <a:solidFill>
                <a:srgbClr val="E2BCE6"/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7149-4E36-A09A-5870257480CD}"/>
              </c:ext>
            </c:extLst>
          </c:dPt>
          <c:dLbls>
            <c:dLbl>
              <c:idx val="0"/>
              <c:layout>
                <c:manualLayout>
                  <c:x val="-0.20031451196805528"/>
                  <c:y val="0.1823281321486189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1432502561111"/>
                      <c:h val="0.10264538033663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7149-4E36-A09A-5870257480CD}"/>
                </c:ext>
              </c:extLst>
            </c:dLbl>
            <c:dLbl>
              <c:idx val="1"/>
              <c:layout>
                <c:manualLayout>
                  <c:x val="-7.8900479320426833E-2"/>
                  <c:y val="-2.29200077054588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151931863217957"/>
                      <c:h val="0.1026453803366322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7149-4E36-A09A-5870257480CD}"/>
                </c:ext>
              </c:extLst>
            </c:dLbl>
            <c:dLbl>
              <c:idx val="2"/>
              <c:layout>
                <c:manualLayout>
                  <c:x val="-0.11775878442545117"/>
                  <c:y val="-0.1292042909773893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911665956285378"/>
                      <c:h val="0.12405210816537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149-4E36-A09A-5870257480CD}"/>
                </c:ext>
              </c:extLst>
            </c:dLbl>
            <c:dLbl>
              <c:idx val="3"/>
              <c:layout>
                <c:manualLayout>
                  <c:x val="6.5227957616409062E-3"/>
                  <c:y val="-7.896120783067266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973394351347101"/>
                      <c:h val="0.148516939969659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149-4E36-A09A-5870257480CD}"/>
                </c:ext>
              </c:extLst>
            </c:dLbl>
            <c:dLbl>
              <c:idx val="4"/>
              <c:layout>
                <c:manualLayout>
                  <c:x val="0.14429952666173138"/>
                  <c:y val="-0.1100120397794312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275388653341408"/>
                      <c:h val="0.154633147920730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149-4E36-A09A-5870257480CD}"/>
                </c:ext>
              </c:extLst>
            </c:dLbl>
            <c:dLbl>
              <c:idx val="5"/>
              <c:layout>
                <c:manualLayout>
                  <c:x val="5.5080572193433083E-2"/>
                  <c:y val="-4.59327217125382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671400049352805"/>
                      <c:h val="9.652917238556189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149-4E36-A09A-5870257480CD}"/>
                </c:ext>
              </c:extLst>
            </c:dLbl>
            <c:dLbl>
              <c:idx val="6"/>
              <c:layout>
                <c:manualLayout>
                  <c:x val="8.1536816444951988E-4"/>
                  <c:y val="-3.47708829974234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431134142420232"/>
                      <c:h val="9.04129644344915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7149-4E36-A09A-5870257480CD}"/>
                </c:ext>
              </c:extLst>
            </c:dLbl>
            <c:dLbl>
              <c:idx val="7"/>
              <c:layout>
                <c:manualLayout>
                  <c:x val="3.2288698955365625E-2"/>
                  <c:y val="1.78684774494931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34457979077402"/>
                      <c:h val="0.1148777962387729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7149-4E36-A09A-5870257480CD}"/>
                </c:ext>
              </c:extLst>
            </c:dLbl>
            <c:dLbl>
              <c:idx val="8"/>
              <c:layout>
                <c:manualLayout>
                  <c:x val="0"/>
                  <c:y val="2.22629969418960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609222992425091"/>
                      <c:h val="9.34710684100267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149-4E36-A09A-5870257480CD}"/>
                </c:ext>
              </c:extLst>
            </c:dLbl>
            <c:dLbl>
              <c:idx val="9"/>
              <c:layout>
                <c:manualLayout>
                  <c:x val="1.1396160949966724E-2"/>
                  <c:y val="3.23576296082255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09439845660314"/>
                      <c:h val="0.120994004189843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7149-4E36-A09A-5870257480CD}"/>
                </c:ext>
              </c:extLst>
            </c:dLbl>
            <c:dLbl>
              <c:idx val="10"/>
              <c:layout>
                <c:manualLayout>
                  <c:x val="0.14066416911561269"/>
                  <c:y val="0.16205470875773556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49-4E36-A09A-5870257480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'4・入庫高'!$N$16:$N$26</c:f>
              <c:strCache>
                <c:ptCount val="11"/>
                <c:pt idx="0">
                  <c:v>その他の機械</c:v>
                </c:pt>
                <c:pt idx="1">
                  <c:v>飲料</c:v>
                </c:pt>
                <c:pt idx="2">
                  <c:v>電気機械</c:v>
                </c:pt>
                <c:pt idx="3">
                  <c:v>紙・パルプ</c:v>
                </c:pt>
                <c:pt idx="4">
                  <c:v>その他の日用品</c:v>
                </c:pt>
                <c:pt idx="5">
                  <c:v>その他の食料工業品</c:v>
                </c:pt>
                <c:pt idx="6">
                  <c:v>雑品</c:v>
                </c:pt>
                <c:pt idx="7">
                  <c:v>鉄鋼</c:v>
                </c:pt>
                <c:pt idx="8">
                  <c:v>その他の製造工業品</c:v>
                </c:pt>
                <c:pt idx="9">
                  <c:v>合成樹脂</c:v>
                </c:pt>
                <c:pt idx="10">
                  <c:v>その他</c:v>
                </c:pt>
              </c:strCache>
            </c:strRef>
          </c:cat>
          <c:val>
            <c:numRef>
              <c:f>'4・入庫高'!$M$16:$M$26</c:f>
              <c:numCache>
                <c:formatCode>#,##0_ ;[Red]\-#,##0\ </c:formatCode>
                <c:ptCount val="11"/>
                <c:pt idx="0">
                  <c:v>211187</c:v>
                </c:pt>
                <c:pt idx="1">
                  <c:v>121058</c:v>
                </c:pt>
                <c:pt idx="2">
                  <c:v>97487</c:v>
                </c:pt>
                <c:pt idx="3">
                  <c:v>95685</c:v>
                </c:pt>
                <c:pt idx="4">
                  <c:v>92534</c:v>
                </c:pt>
                <c:pt idx="5">
                  <c:v>43829</c:v>
                </c:pt>
                <c:pt idx="6">
                  <c:v>42947</c:v>
                </c:pt>
                <c:pt idx="7">
                  <c:v>33971</c:v>
                </c:pt>
                <c:pt idx="8">
                  <c:v>28785</c:v>
                </c:pt>
                <c:pt idx="9">
                  <c:v>26918</c:v>
                </c:pt>
                <c:pt idx="10">
                  <c:v>149451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149-4E36-A09A-5870257480CD}"/>
            </c:ext>
          </c:extLst>
        </c:ser>
        <c:ser>
          <c:idx val="1"/>
          <c:order val="1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'4・入庫高'!$N$16:$N$26</c:f>
              <c:strCache>
                <c:ptCount val="11"/>
                <c:pt idx="0">
                  <c:v>その他の機械</c:v>
                </c:pt>
                <c:pt idx="1">
                  <c:v>飲料</c:v>
                </c:pt>
                <c:pt idx="2">
                  <c:v>電気機械</c:v>
                </c:pt>
                <c:pt idx="3">
                  <c:v>紙・パルプ</c:v>
                </c:pt>
                <c:pt idx="4">
                  <c:v>その他の日用品</c:v>
                </c:pt>
                <c:pt idx="5">
                  <c:v>その他の食料工業品</c:v>
                </c:pt>
                <c:pt idx="6">
                  <c:v>雑品</c:v>
                </c:pt>
                <c:pt idx="7">
                  <c:v>鉄鋼</c:v>
                </c:pt>
                <c:pt idx="8">
                  <c:v>その他の製造工業品</c:v>
                </c:pt>
                <c:pt idx="9">
                  <c:v>合成樹脂</c:v>
                </c:pt>
                <c:pt idx="10">
                  <c:v>その他</c:v>
                </c:pt>
              </c:strCache>
            </c:strRef>
          </c:cat>
          <c:val>
            <c:numRef>
              <c:f>'4・入庫高'!$N$16:$N$26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149-4E36-A09A-5870257480CD}"/>
            </c:ext>
          </c:extLst>
        </c:ser>
        <c:ser>
          <c:idx val="2"/>
          <c:order val="2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'4・入庫高'!$N$16:$N$26</c:f>
              <c:strCache>
                <c:ptCount val="11"/>
                <c:pt idx="0">
                  <c:v>その他の機械</c:v>
                </c:pt>
                <c:pt idx="1">
                  <c:v>飲料</c:v>
                </c:pt>
                <c:pt idx="2">
                  <c:v>電気機械</c:v>
                </c:pt>
                <c:pt idx="3">
                  <c:v>紙・パルプ</c:v>
                </c:pt>
                <c:pt idx="4">
                  <c:v>その他の日用品</c:v>
                </c:pt>
                <c:pt idx="5">
                  <c:v>その他の食料工業品</c:v>
                </c:pt>
                <c:pt idx="6">
                  <c:v>雑品</c:v>
                </c:pt>
                <c:pt idx="7">
                  <c:v>鉄鋼</c:v>
                </c:pt>
                <c:pt idx="8">
                  <c:v>その他の製造工業品</c:v>
                </c:pt>
                <c:pt idx="9">
                  <c:v>合成樹脂</c:v>
                </c:pt>
                <c:pt idx="10">
                  <c:v>その他</c:v>
                </c:pt>
              </c:strCache>
            </c:strRef>
          </c:cat>
          <c:val>
            <c:numRef>
              <c:f>'4・入庫高'!$P$16:$P$26</c:f>
              <c:numCache>
                <c:formatCode>#,##0_ ;[Red]\-#,##0\ </c:formatCode>
                <c:ptCount val="11"/>
                <c:pt idx="0">
                  <c:v>211187</c:v>
                </c:pt>
                <c:pt idx="1">
                  <c:v>121058</c:v>
                </c:pt>
                <c:pt idx="2">
                  <c:v>97487</c:v>
                </c:pt>
                <c:pt idx="3">
                  <c:v>95685</c:v>
                </c:pt>
                <c:pt idx="4">
                  <c:v>92534</c:v>
                </c:pt>
                <c:pt idx="5">
                  <c:v>43829</c:v>
                </c:pt>
                <c:pt idx="6">
                  <c:v>42947</c:v>
                </c:pt>
                <c:pt idx="7">
                  <c:v>33971</c:v>
                </c:pt>
                <c:pt idx="8">
                  <c:v>28785</c:v>
                </c:pt>
                <c:pt idx="9">
                  <c:v>26918</c:v>
                </c:pt>
                <c:pt idx="10">
                  <c:v>149451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149-4E36-A09A-5870257480C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/>
            </a:pPr>
            <a:r>
              <a:rPr lang="ja-JP" altLang="en-US" sz="1000" b="0" baseline="0">
                <a:ea typeface="ＤＦ平成明朝体W3" pitchFamily="1" charset="-128"/>
              </a:rPr>
              <a:t>令和</a:t>
            </a:r>
            <a:r>
              <a:rPr lang="en-US" altLang="ja-JP" sz="1000" b="0" baseline="0">
                <a:ea typeface="ＤＦ平成明朝体W3" pitchFamily="1" charset="-128"/>
              </a:rPr>
              <a:t>7</a:t>
            </a:r>
            <a:r>
              <a:rPr lang="ja-JP" altLang="en-US" sz="1000" b="0" baseline="0">
                <a:ea typeface="ＤＦ平成明朝体W3" pitchFamily="1" charset="-128"/>
              </a:rPr>
              <a:t>年</a:t>
            </a:r>
            <a:r>
              <a:rPr lang="en-US" altLang="ja-JP" sz="1000" b="0" baseline="0">
                <a:ea typeface="ＤＦ平成明朝体W3" pitchFamily="1" charset="-128"/>
              </a:rPr>
              <a:t>5</a:t>
            </a:r>
            <a:r>
              <a:rPr lang="ja-JP" altLang="en-US" sz="1000" b="0" baseline="0">
                <a:ea typeface="ＤＦ平成明朝体W3" pitchFamily="1" charset="-128"/>
              </a:rPr>
              <a:t>月入庫高</a:t>
            </a:r>
          </a:p>
        </c:rich>
      </c:tx>
      <c:layout>
        <c:manualLayout>
          <c:xMode val="edge"/>
          <c:yMode val="edge"/>
          <c:x val="0.35436365536277603"/>
          <c:y val="6.49652130405920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9443676410677667E-2"/>
          <c:y val="0.19943620840498386"/>
          <c:w val="0.80111254355170336"/>
          <c:h val="0.73113029836787646"/>
        </c:manualLayout>
      </c:layout>
      <c:pieChart>
        <c:varyColors val="1"/>
        <c:ser>
          <c:idx val="0"/>
          <c:order val="0"/>
          <c:spPr>
            <a:ln>
              <a:solidFill>
                <a:schemeClr val="bg2">
                  <a:lumMod val="25000"/>
                </a:schemeClr>
              </a:solidFill>
            </a:ln>
          </c:spPr>
          <c:dPt>
            <c:idx val="0"/>
            <c:bubble3D val="0"/>
            <c:spPr>
              <a:gradFill>
                <a:gsLst>
                  <a:gs pos="0">
                    <a:srgbClr val="4F81BD">
                      <a:tint val="66000"/>
                      <a:satMod val="160000"/>
                    </a:srgbClr>
                  </a:gs>
                  <a:gs pos="50000">
                    <a:srgbClr val="4F81BD">
                      <a:tint val="44500"/>
                      <a:satMod val="160000"/>
                    </a:srgbClr>
                  </a:gs>
                  <a:gs pos="100000">
                    <a:srgbClr val="4F81BD">
                      <a:tint val="23500"/>
                      <a:satMod val="160000"/>
                    </a:srgbClr>
                  </a:gs>
                </a:gsLst>
                <a:lin ang="5400000" scaled="0"/>
              </a:gra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A6F-463C-99EF-FD0F4968C230}"/>
              </c:ext>
            </c:extLst>
          </c:dPt>
          <c:dPt>
            <c:idx val="1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A6F-463C-99EF-FD0F4968C230}"/>
              </c:ext>
            </c:extLst>
          </c:dPt>
          <c:dPt>
            <c:idx val="2"/>
            <c:bubble3D val="0"/>
            <c:spPr>
              <a:solidFill>
                <a:srgbClr val="FC08F0">
                  <a:alpha val="23000"/>
                </a:srgb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6A6F-463C-99EF-FD0F4968C230}"/>
              </c:ext>
            </c:extLst>
          </c:dPt>
          <c:dPt>
            <c:idx val="3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6A6F-463C-99EF-FD0F4968C230}"/>
              </c:ext>
            </c:extLst>
          </c:dPt>
          <c:dPt>
            <c:idx val="4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9-6A6F-463C-99EF-FD0F4968C230}"/>
              </c:ext>
            </c:extLst>
          </c:dPt>
          <c:dPt>
            <c:idx val="5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6A6F-463C-99EF-FD0F4968C230}"/>
              </c:ext>
            </c:extLst>
          </c:dPt>
          <c:dPt>
            <c:idx val="6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6A6F-463C-99EF-FD0F4968C230}"/>
              </c:ext>
            </c:extLst>
          </c:dPt>
          <c:dPt>
            <c:idx val="8"/>
            <c:bubble3D val="0"/>
            <c:spPr>
              <a:solidFill>
                <a:srgbClr val="FFCC00">
                  <a:alpha val="67000"/>
                </a:srgb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F-6A6F-463C-99EF-FD0F4968C230}"/>
              </c:ext>
            </c:extLst>
          </c:dPt>
          <c:dPt>
            <c:idx val="9"/>
            <c:bubble3D val="0"/>
            <c:spPr>
              <a:solidFill>
                <a:srgbClr val="D097E9">
                  <a:alpha val="62000"/>
                </a:srgbClr>
              </a:soli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1-6A6F-463C-99EF-FD0F4968C230}"/>
              </c:ext>
            </c:extLst>
          </c:dPt>
          <c:dPt>
            <c:idx val="10"/>
            <c:bubble3D val="0"/>
            <c:spPr>
              <a:gradFill>
                <a:gsLst>
                  <a:gs pos="0">
                    <a:srgbClr val="FFEFD1"/>
                  </a:gs>
                  <a:gs pos="64999">
                    <a:srgbClr val="F0EBD5"/>
                  </a:gs>
                  <a:gs pos="100000">
                    <a:srgbClr val="D1C39F"/>
                  </a:gs>
                </a:gsLst>
                <a:lin ang="7800000" scaled="0"/>
              </a:gradFill>
              <a:ln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3-6A6F-463C-99EF-FD0F4968C230}"/>
              </c:ext>
            </c:extLst>
          </c:dPt>
          <c:dLbls>
            <c:dLbl>
              <c:idx val="0"/>
              <c:layout>
                <c:manualLayout>
                  <c:x val="-0.19825716441933319"/>
                  <c:y val="9.79725465351314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F-463C-99EF-FD0F4968C230}"/>
                </c:ext>
              </c:extLst>
            </c:dLbl>
            <c:dLbl>
              <c:idx val="1"/>
              <c:layout>
                <c:manualLayout>
                  <c:x val="-0.11386721697955694"/>
                  <c:y val="-0.1102855763719190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94739970480789"/>
                      <c:h val="0.102881346728210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A6F-463C-99EF-FD0F4968C230}"/>
                </c:ext>
              </c:extLst>
            </c:dLbl>
            <c:dLbl>
              <c:idx val="2"/>
              <c:layout>
                <c:manualLayout>
                  <c:x val="-8.1314205953263483E-2"/>
                  <c:y val="-9.035134401303285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911776295138678"/>
                      <c:h val="0.105946480827827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A6F-463C-99EF-FD0F4968C230}"/>
                </c:ext>
              </c:extLst>
            </c:dLbl>
            <c:dLbl>
              <c:idx val="3"/>
              <c:layout>
                <c:manualLayout>
                  <c:x val="0.15003880240160819"/>
                  <c:y val="-8.17928620991342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215423453747673"/>
                      <c:h val="0.1335326877243792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6A6F-463C-99EF-FD0F4968C230}"/>
                </c:ext>
              </c:extLst>
            </c:dLbl>
            <c:dLbl>
              <c:idx val="4"/>
              <c:layout>
                <c:manualLayout>
                  <c:x val="0.1425895427193738"/>
                  <c:y val="-0.107333031646906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625152771934042"/>
                      <c:h val="0.1427280900232298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A6F-463C-99EF-FD0F4968C230}"/>
                </c:ext>
              </c:extLst>
            </c:dLbl>
            <c:dLbl>
              <c:idx val="5"/>
              <c:layout>
                <c:manualLayout>
                  <c:x val="2.883799830364716E-2"/>
                  <c:y val="-1.338365462937822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51653944020356"/>
                      <c:h val="7.100395209219535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A6F-463C-99EF-FD0F4968C230}"/>
                </c:ext>
              </c:extLst>
            </c:dLbl>
            <c:dLbl>
              <c:idx val="6"/>
              <c:layout>
                <c:manualLayout>
                  <c:x val="1.897270474778439E-2"/>
                  <c:y val="6.395028207680936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983023114477103"/>
                      <c:h val="8.142540803089269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A6F-463C-99EF-FD0F4968C230}"/>
                </c:ext>
              </c:extLst>
            </c:dLbl>
            <c:dLbl>
              <c:idx val="7"/>
              <c:layout>
                <c:manualLayout>
                  <c:x val="7.061235666152417E-3"/>
                  <c:y val="1.598467432950186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590317431695082"/>
                      <c:h val="0.10901161492744441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A6F-463C-99EF-FD0F4968C230}"/>
                </c:ext>
              </c:extLst>
            </c:dLbl>
            <c:dLbl>
              <c:idx val="8"/>
              <c:layout>
                <c:manualLayout>
                  <c:x val="1.6966199835707564E-3"/>
                  <c:y val="2.20293842580022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57917092424515"/>
                      <c:h val="7.22300057320421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6A6F-463C-99EF-FD0F4968C230}"/>
                </c:ext>
              </c:extLst>
            </c:dLbl>
            <c:dLbl>
              <c:idx val="9"/>
              <c:layout>
                <c:manualLayout>
                  <c:x val="4.7498013130038132E-2"/>
                  <c:y val="-9.4379581862606384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465635497852843"/>
                      <c:h val="0.1243372854255286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6A6F-463C-99EF-FD0F4968C230}"/>
                </c:ext>
              </c:extLst>
            </c:dLbl>
            <c:dLbl>
              <c:idx val="10"/>
              <c:layout>
                <c:manualLayout>
                  <c:x val="0.11451185730247188"/>
                  <c:y val="0.1383422934202262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6F-463C-99EF-FD0F4968C2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'4・入庫高'!$N$28:$N$38</c:f>
              <c:strCache>
                <c:ptCount val="11"/>
                <c:pt idx="0">
                  <c:v>その他の機械</c:v>
                </c:pt>
                <c:pt idx="1">
                  <c:v>飲料</c:v>
                </c:pt>
                <c:pt idx="2">
                  <c:v>電気機械</c:v>
                </c:pt>
                <c:pt idx="3">
                  <c:v>紙・パルプ</c:v>
                </c:pt>
                <c:pt idx="4">
                  <c:v>その他の日用品</c:v>
                </c:pt>
                <c:pt idx="5">
                  <c:v>その他の食料工業品</c:v>
                </c:pt>
                <c:pt idx="6">
                  <c:v>雑品</c:v>
                </c:pt>
                <c:pt idx="7">
                  <c:v>鉄鋼</c:v>
                </c:pt>
                <c:pt idx="8">
                  <c:v>その他の製造工業品</c:v>
                </c:pt>
                <c:pt idx="9">
                  <c:v>合成樹脂</c:v>
                </c:pt>
                <c:pt idx="10">
                  <c:v>その他</c:v>
                </c:pt>
              </c:strCache>
            </c:strRef>
          </c:cat>
          <c:val>
            <c:numRef>
              <c:f>'4・入庫高'!$P$28:$P$38</c:f>
              <c:numCache>
                <c:formatCode>#,##0_ ;[Red]\-#,##0\ </c:formatCode>
                <c:ptCount val="11"/>
                <c:pt idx="0">
                  <c:v>367087</c:v>
                </c:pt>
                <c:pt idx="1">
                  <c:v>110102</c:v>
                </c:pt>
                <c:pt idx="2">
                  <c:v>68671</c:v>
                </c:pt>
                <c:pt idx="3">
                  <c:v>106732</c:v>
                </c:pt>
                <c:pt idx="4">
                  <c:v>91302</c:v>
                </c:pt>
                <c:pt idx="5">
                  <c:v>41924</c:v>
                </c:pt>
                <c:pt idx="6">
                  <c:v>50290</c:v>
                </c:pt>
                <c:pt idx="7">
                  <c:v>33943</c:v>
                </c:pt>
                <c:pt idx="8">
                  <c:v>31543</c:v>
                </c:pt>
                <c:pt idx="9">
                  <c:v>24816</c:v>
                </c:pt>
                <c:pt idx="10" formatCode="#,##0_);[Red]\(#,##0\)">
                  <c:v>152249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A6F-463C-99EF-FD0F4968C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</c:spPr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26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3">
      <a:schemeClr val="dk1"/>
    </cs:effectRef>
    <cs:fontRef idx="minor">
      <a:schemeClr val="tx1"/>
    </cs:fontRef>
  </cs:dataPoint>
  <cs:dataPoint3D>
    <cs:lnRef idx="0"/>
    <cs:fillRef idx="3">
      <cs:styleClr val="auto"/>
    </cs:fillRef>
    <cs:effectRef idx="3">
      <a:schemeClr val="dk1"/>
    </cs:effectRef>
    <cs:fontRef idx="minor">
      <a:schemeClr val="tx1"/>
    </cs:fontRef>
  </cs:dataPoint3D>
  <cs:dataPointLine>
    <cs:lnRef idx="1">
      <cs:styleClr val="auto"/>
    </cs:lnRef>
    <cs:lineWidthScale>7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3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0"/>
    <cs:fillRef idx="3">
      <a:schemeClr val="dk1">
        <a:tint val="95000"/>
      </a:schemeClr>
    </cs:fillRef>
    <cs:effectRef idx="3">
      <a:schemeClr val="dk1"/>
    </cs:effectRef>
    <cs:fontRef idx="minor">
      <a:schemeClr val="tx1"/>
    </cs:fontRef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0"/>
    <cs:fillRef idx="3">
      <a:schemeClr val="dk1">
        <a:tint val="5000"/>
      </a:schemeClr>
    </cs:fillRef>
    <cs:effectRef idx="3">
      <a:schemeClr val="dk1"/>
    </cs:effectRef>
    <cs:fontRef idx="minor">
      <a:schemeClr val="tx1"/>
    </cs:fontRef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26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3">
      <cs:styleClr val="auto"/>
    </cs:fillRef>
    <cs:effectRef idx="3">
      <a:schemeClr val="dk1"/>
    </cs:effectRef>
    <cs:fontRef idx="minor">
      <a:schemeClr val="tx1"/>
    </cs:fontRef>
  </cs:dataPoint>
  <cs:dataPoint3D>
    <cs:lnRef idx="0"/>
    <cs:fillRef idx="3">
      <cs:styleClr val="auto"/>
    </cs:fillRef>
    <cs:effectRef idx="3">
      <a:schemeClr val="dk1"/>
    </cs:effectRef>
    <cs:fontRef idx="minor">
      <a:schemeClr val="tx1"/>
    </cs:fontRef>
  </cs:dataPoint3D>
  <cs:dataPointLine>
    <cs:lnRef idx="1">
      <cs:styleClr val="auto"/>
    </cs:lnRef>
    <cs:lineWidthScale>7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3">
      <cs:styleClr val="auto"/>
    </cs:fillRef>
    <cs:effectRef idx="3">
      <a:schemeClr val="dk1"/>
    </cs:effectRef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0"/>
    <cs:fillRef idx="3">
      <a:schemeClr val="dk1">
        <a:tint val="95000"/>
      </a:schemeClr>
    </cs:fillRef>
    <cs:effectRef idx="3">
      <a:schemeClr val="dk1"/>
    </cs:effectRef>
    <cs:fontRef idx="minor">
      <a:schemeClr val="tx1"/>
    </cs:fontRef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0"/>
    <cs:fillRef idx="3">
      <a:schemeClr val="dk1">
        <a:tint val="5000"/>
      </a:schemeClr>
    </cs:fillRef>
    <cs:effectRef idx="3">
      <a:schemeClr val="dk1"/>
    </cs:effectRef>
    <cs:fontRef idx="minor">
      <a:schemeClr val="tx1"/>
    </cs:fontRef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6</xdr:row>
      <xdr:rowOff>114300</xdr:rowOff>
    </xdr:from>
    <xdr:to>
      <xdr:col>8</xdr:col>
      <xdr:colOff>0</xdr:colOff>
      <xdr:row>6</xdr:row>
      <xdr:rowOff>114300</xdr:rowOff>
    </xdr:to>
    <xdr:sp macro="" textlink="">
      <xdr:nvSpPr>
        <xdr:cNvPr id="2" name="Lin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419850" y="1800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8</xdr:row>
      <xdr:rowOff>114300</xdr:rowOff>
    </xdr:from>
    <xdr:to>
      <xdr:col>8</xdr:col>
      <xdr:colOff>0</xdr:colOff>
      <xdr:row>8</xdr:row>
      <xdr:rowOff>114300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6419850" y="221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10</xdr:row>
      <xdr:rowOff>123825</xdr:rowOff>
    </xdr:from>
    <xdr:to>
      <xdr:col>8</xdr:col>
      <xdr:colOff>0</xdr:colOff>
      <xdr:row>10</xdr:row>
      <xdr:rowOff>123825</xdr:rowOff>
    </xdr:to>
    <xdr:sp macro="" textlink="">
      <xdr:nvSpPr>
        <xdr:cNvPr id="4" name="Line 1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6419850" y="2647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12</xdr:row>
      <xdr:rowOff>123825</xdr:rowOff>
    </xdr:from>
    <xdr:to>
      <xdr:col>8</xdr:col>
      <xdr:colOff>0</xdr:colOff>
      <xdr:row>12</xdr:row>
      <xdr:rowOff>123825</xdr:rowOff>
    </xdr:to>
    <xdr:sp macro="" textlink="">
      <xdr:nvSpPr>
        <xdr:cNvPr id="5" name="Line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 flipV="1">
          <a:off x="6419850" y="3067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14</xdr:row>
      <xdr:rowOff>114300</xdr:rowOff>
    </xdr:from>
    <xdr:to>
      <xdr:col>8</xdr:col>
      <xdr:colOff>0</xdr:colOff>
      <xdr:row>14</xdr:row>
      <xdr:rowOff>114300</xdr:rowOff>
    </xdr:to>
    <xdr:sp macro="" textlink="">
      <xdr:nvSpPr>
        <xdr:cNvPr id="6" name="Line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6419850" y="347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29</xdr:row>
      <xdr:rowOff>85725</xdr:rowOff>
    </xdr:from>
    <xdr:to>
      <xdr:col>5</xdr:col>
      <xdr:colOff>781050</xdr:colOff>
      <xdr:row>29</xdr:row>
      <xdr:rowOff>85725</xdr:rowOff>
    </xdr:to>
    <xdr:sp macro="" textlink="">
      <xdr:nvSpPr>
        <xdr:cNvPr id="205002" name="Line 10">
          <a:extLst>
            <a:ext uri="{FF2B5EF4-FFF2-40B4-BE49-F238E27FC236}">
              <a16:creationId xmlns:a16="http://schemas.microsoft.com/office/drawing/2014/main" id="{00000000-0008-0000-0500-0000CA200300}"/>
            </a:ext>
          </a:extLst>
        </xdr:cNvPr>
        <xdr:cNvSpPr>
          <a:spLocks noChangeShapeType="1"/>
        </xdr:cNvSpPr>
      </xdr:nvSpPr>
      <xdr:spPr bwMode="auto">
        <a:xfrm>
          <a:off x="5276850" y="5095875"/>
          <a:ext cx="352425" cy="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1543050</xdr:colOff>
      <xdr:row>19</xdr:row>
      <xdr:rowOff>171449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38100</xdr:rowOff>
    </xdr:from>
    <xdr:to>
      <xdr:col>6</xdr:col>
      <xdr:colOff>1533525</xdr:colOff>
      <xdr:row>51</xdr:row>
      <xdr:rowOff>133350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428625</xdr:colOff>
      <xdr:row>30</xdr:row>
      <xdr:rowOff>85725</xdr:rowOff>
    </xdr:from>
    <xdr:to>
      <xdr:col>5</xdr:col>
      <xdr:colOff>781050</xdr:colOff>
      <xdr:row>30</xdr:row>
      <xdr:rowOff>85725</xdr:rowOff>
    </xdr:to>
    <xdr:sp macro="" textlink="">
      <xdr:nvSpPr>
        <xdr:cNvPr id="7" name="Line 10">
          <a:extLst>
            <a:ext uri="{FF2B5EF4-FFF2-40B4-BE49-F238E27FC236}">
              <a16:creationId xmlns:a16="http://schemas.microsoft.com/office/drawing/2014/main" id="{10F51C4E-11F9-4A24-A2D0-C61DA97D3672}"/>
            </a:ext>
          </a:extLst>
        </xdr:cNvPr>
        <xdr:cNvSpPr>
          <a:spLocks noChangeShapeType="1"/>
        </xdr:cNvSpPr>
      </xdr:nvSpPr>
      <xdr:spPr bwMode="auto">
        <a:xfrm>
          <a:off x="5276850" y="5095875"/>
          <a:ext cx="352425" cy="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1390650</xdr:colOff>
      <xdr:row>18</xdr:row>
      <xdr:rowOff>171450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31</xdr:row>
      <xdr:rowOff>9525</xdr:rowOff>
    </xdr:from>
    <xdr:to>
      <xdr:col>6</xdr:col>
      <xdr:colOff>1371600</xdr:colOff>
      <xdr:row>51</xdr:row>
      <xdr:rowOff>142875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6</xdr:col>
      <xdr:colOff>1495425</xdr:colOff>
      <xdr:row>19</xdr:row>
      <xdr:rowOff>114301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8DE6AC8-6A1F-42A0-8CF5-81CDD3AAE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28575</xdr:rowOff>
    </xdr:from>
    <xdr:to>
      <xdr:col>6</xdr:col>
      <xdr:colOff>1504949</xdr:colOff>
      <xdr:row>52</xdr:row>
      <xdr:rowOff>142875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C60BBFE-7AF2-487C-9AD1-199CF377A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23</xdr:row>
      <xdr:rowOff>85725</xdr:rowOff>
    </xdr:from>
    <xdr:to>
      <xdr:col>10</xdr:col>
      <xdr:colOff>28575</xdr:colOff>
      <xdr:row>23</xdr:row>
      <xdr:rowOff>85725</xdr:rowOff>
    </xdr:to>
    <xdr:sp macro="" textlink="">
      <xdr:nvSpPr>
        <xdr:cNvPr id="2" name="Line 2079">
          <a:extLst>
            <a:ext uri="{FF2B5EF4-FFF2-40B4-BE49-F238E27FC236}">
              <a16:creationId xmlns:a16="http://schemas.microsoft.com/office/drawing/2014/main" id="{90F70A22-FD71-4670-9117-C6B507B26DA1}"/>
            </a:ext>
          </a:extLst>
        </xdr:cNvPr>
        <xdr:cNvSpPr>
          <a:spLocks noChangeShapeType="1"/>
        </xdr:cNvSpPr>
      </xdr:nvSpPr>
      <xdr:spPr bwMode="auto">
        <a:xfrm>
          <a:off x="9563100" y="41433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295275</xdr:colOff>
      <xdr:row>14</xdr:row>
      <xdr:rowOff>38100</xdr:rowOff>
    </xdr:from>
    <xdr:to>
      <xdr:col>11</xdr:col>
      <xdr:colOff>295275</xdr:colOff>
      <xdr:row>14</xdr:row>
      <xdr:rowOff>38100</xdr:rowOff>
    </xdr:to>
    <xdr:sp macro="" textlink="">
      <xdr:nvSpPr>
        <xdr:cNvPr id="3" name="Line 2081">
          <a:extLst>
            <a:ext uri="{FF2B5EF4-FFF2-40B4-BE49-F238E27FC236}">
              <a16:creationId xmlns:a16="http://schemas.microsoft.com/office/drawing/2014/main" id="{3B5BD06D-6A1E-4F3C-BEA0-7B998491B161}"/>
            </a:ext>
          </a:extLst>
        </xdr:cNvPr>
        <xdr:cNvSpPr>
          <a:spLocks noChangeShapeType="1"/>
        </xdr:cNvSpPr>
      </xdr:nvSpPr>
      <xdr:spPr bwMode="auto">
        <a:xfrm>
          <a:off x="1025842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1343024</xdr:colOff>
      <xdr:row>26</xdr:row>
      <xdr:rowOff>114300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EE9FAD7-465F-4894-9FB7-43ECA1376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26</xdr:row>
      <xdr:rowOff>114300</xdr:rowOff>
    </xdr:from>
    <xdr:to>
      <xdr:col>3</xdr:col>
      <xdr:colOff>409575</xdr:colOff>
      <xdr:row>50</xdr:row>
      <xdr:rowOff>152400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B43C7BE6-D150-4F64-8C2A-75F8AFB82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26</xdr:row>
      <xdr:rowOff>123825</xdr:rowOff>
    </xdr:from>
    <xdr:to>
      <xdr:col>6</xdr:col>
      <xdr:colOff>1333500</xdr:colOff>
      <xdr:row>50</xdr:row>
      <xdr:rowOff>152400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AEB4DC92-0D0D-4B7D-913D-5EA60180D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76201</xdr:colOff>
      <xdr:row>0</xdr:row>
      <xdr:rowOff>66675</xdr:rowOff>
    </xdr:from>
    <xdr:to>
      <xdr:col>1</xdr:col>
      <xdr:colOff>95250</xdr:colOff>
      <xdr:row>0</xdr:row>
      <xdr:rowOff>266700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CDF8F074-128A-C75C-AEFB-F32F1FE67F34}"/>
            </a:ext>
          </a:extLst>
        </xdr:cNvPr>
        <xdr:cNvSpPr/>
      </xdr:nvSpPr>
      <xdr:spPr bwMode="auto">
        <a:xfrm>
          <a:off x="76201" y="66675"/>
          <a:ext cx="485774" cy="200025"/>
        </a:xfrm>
        <a:prstGeom prst="roundRect">
          <a:avLst/>
        </a:prstGeom>
        <a:gradFill flip="none" rotWithShape="1">
          <a:gsLst>
            <a:gs pos="0">
              <a:srgbClr val="FFC000">
                <a:tint val="66000"/>
                <a:satMod val="160000"/>
              </a:srgbClr>
            </a:gs>
            <a:gs pos="50000">
              <a:srgbClr val="FFC000">
                <a:tint val="44500"/>
                <a:satMod val="160000"/>
              </a:srgbClr>
            </a:gs>
            <a:gs pos="100000">
              <a:srgbClr val="FFC000">
                <a:tint val="23500"/>
                <a:satMod val="160000"/>
              </a:srgbClr>
            </a:gs>
          </a:gsLst>
          <a:path path="circle">
            <a:fillToRect l="50000" t="50000" r="50000" b="50000"/>
          </a:path>
          <a:tileRect/>
        </a:gradFill>
        <a:ln w="0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800"/>
            <a:t>単位：トン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29</xdr:row>
      <xdr:rowOff>85725</xdr:rowOff>
    </xdr:from>
    <xdr:to>
      <xdr:col>5</xdr:col>
      <xdr:colOff>781050</xdr:colOff>
      <xdr:row>29</xdr:row>
      <xdr:rowOff>85725</xdr:rowOff>
    </xdr:to>
    <xdr:sp macro="" textlink="">
      <xdr:nvSpPr>
        <xdr:cNvPr id="2" name="Line 10">
          <a:extLst>
            <a:ext uri="{FF2B5EF4-FFF2-40B4-BE49-F238E27FC236}">
              <a16:creationId xmlns:a16="http://schemas.microsoft.com/office/drawing/2014/main" id="{091C1F48-98AF-4F27-87C9-8F4E402F5304}"/>
            </a:ext>
          </a:extLst>
        </xdr:cNvPr>
        <xdr:cNvSpPr>
          <a:spLocks noChangeShapeType="1"/>
        </xdr:cNvSpPr>
      </xdr:nvSpPr>
      <xdr:spPr bwMode="auto">
        <a:xfrm>
          <a:off x="5276850" y="5095875"/>
          <a:ext cx="352425" cy="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1543050</xdr:colOff>
      <xdr:row>19</xdr:row>
      <xdr:rowOff>171449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99B6509-D0AF-4F76-9D68-89DA93747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38100</xdr:rowOff>
    </xdr:from>
    <xdr:to>
      <xdr:col>6</xdr:col>
      <xdr:colOff>1533525</xdr:colOff>
      <xdr:row>51</xdr:row>
      <xdr:rowOff>133350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D27973B6-700F-4C23-B43F-88DAB1672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428625</xdr:colOff>
      <xdr:row>30</xdr:row>
      <xdr:rowOff>85725</xdr:rowOff>
    </xdr:from>
    <xdr:to>
      <xdr:col>5</xdr:col>
      <xdr:colOff>781050</xdr:colOff>
      <xdr:row>30</xdr:row>
      <xdr:rowOff>85725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7A66C5C7-D7A5-4B39-ACC0-0BDABD6FC2E8}"/>
            </a:ext>
          </a:extLst>
        </xdr:cNvPr>
        <xdr:cNvSpPr>
          <a:spLocks noChangeShapeType="1"/>
        </xdr:cNvSpPr>
      </xdr:nvSpPr>
      <xdr:spPr bwMode="auto">
        <a:xfrm>
          <a:off x="5276850" y="5267325"/>
          <a:ext cx="352425" cy="0"/>
        </a:xfrm>
        <a:prstGeom prst="line">
          <a:avLst/>
        </a:prstGeom>
        <a:noFill/>
        <a:ln w="1">
          <a:noFill/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1390650</xdr:colOff>
      <xdr:row>18</xdr:row>
      <xdr:rowOff>171450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C16BA64-2FC6-428D-8D9F-7CB410D48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31</xdr:row>
      <xdr:rowOff>9525</xdr:rowOff>
    </xdr:from>
    <xdr:to>
      <xdr:col>6</xdr:col>
      <xdr:colOff>1381125</xdr:colOff>
      <xdr:row>51</xdr:row>
      <xdr:rowOff>142875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8340060-5BA3-48FF-960E-7C3617E2D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6</xdr:col>
      <xdr:colOff>1495425</xdr:colOff>
      <xdr:row>19</xdr:row>
      <xdr:rowOff>114301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7F52C83-2462-4ED6-8727-EB6CD553B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28575</xdr:rowOff>
    </xdr:from>
    <xdr:to>
      <xdr:col>6</xdr:col>
      <xdr:colOff>1504949</xdr:colOff>
      <xdr:row>52</xdr:row>
      <xdr:rowOff>142875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2146BA56-B341-4E51-B68C-4D809FA18B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142875</xdr:rowOff>
    </xdr:from>
    <xdr:to>
      <xdr:col>14</xdr:col>
      <xdr:colOff>619125</xdr:colOff>
      <xdr:row>38</xdr:row>
      <xdr:rowOff>95250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0</xdr:row>
      <xdr:rowOff>0</xdr:rowOff>
    </xdr:from>
    <xdr:to>
      <xdr:col>14</xdr:col>
      <xdr:colOff>609600</xdr:colOff>
      <xdr:row>14</xdr:row>
      <xdr:rowOff>114300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66675</xdr:rowOff>
    </xdr:from>
    <xdr:to>
      <xdr:col>14</xdr:col>
      <xdr:colOff>619125</xdr:colOff>
      <xdr:row>63</xdr:row>
      <xdr:rowOff>9525</xdr:rowOff>
    </xdr:to>
    <xdr:graphicFrame macro="">
      <xdr:nvGraphicFramePr>
        <xdr:cNvPr id="4" name="Chart 5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0.99383</cdr:x>
      <cdr:y>0.96954</cdr:y>
    </cdr:from>
    <cdr:to>
      <cdr:x>0.99383</cdr:x>
      <cdr:y>0.98282</cdr:y>
    </cdr:to>
    <cdr:sp macro="" textlink="">
      <cdr:nvSpPr>
        <cdr:cNvPr id="42496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80325" y="2690523"/>
          <a:ext cx="0" cy="368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20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18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19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21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0.92693</cdr:x>
      <cdr:y>0.16896</cdr:y>
    </cdr:from>
    <cdr:to>
      <cdr:x>1</cdr:x>
      <cdr:y>0.76896</cdr:y>
    </cdr:to>
    <cdr:sp macro="" textlink="">
      <cdr:nvSpPr>
        <cdr:cNvPr id="424971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51497" y="466714"/>
          <a:ext cx="563753" cy="1657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  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0.91101</cdr:x>
      <cdr:y>0.31818</cdr:y>
    </cdr:from>
    <cdr:to>
      <cdr:x>1</cdr:x>
      <cdr:y>0.76136</cdr:y>
    </cdr:to>
    <cdr:sp macro="" textlink="">
      <cdr:nvSpPr>
        <cdr:cNvPr id="447496" name="Text Box 10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19993" y="800102"/>
          <a:ext cx="685732" cy="11144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57150</xdr:rowOff>
    </xdr:from>
    <xdr:to>
      <xdr:col>13</xdr:col>
      <xdr:colOff>0</xdr:colOff>
      <xdr:row>33</xdr:row>
      <xdr:rowOff>95250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1C65F40-DB48-4468-B3DF-B0D019727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0.92296</cdr:x>
      <cdr:y>0.26027</cdr:y>
    </cdr:from>
    <cdr:to>
      <cdr:x>0.99876</cdr:x>
      <cdr:y>0.76027</cdr:y>
    </cdr:to>
    <cdr:sp macro="" textlink="">
      <cdr:nvSpPr>
        <cdr:cNvPr id="48026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29682" y="723900"/>
          <a:ext cx="585538" cy="13906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542925</xdr:colOff>
      <xdr:row>16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23</xdr:row>
      <xdr:rowOff>114300</xdr:rowOff>
    </xdr:from>
    <xdr:to>
      <xdr:col>14</xdr:col>
      <xdr:colOff>552450</xdr:colOff>
      <xdr:row>40</xdr:row>
      <xdr:rowOff>219075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38100</xdr:colOff>
      <xdr:row>49</xdr:row>
      <xdr:rowOff>28575</xdr:rowOff>
    </xdr:from>
    <xdr:to>
      <xdr:col>14</xdr:col>
      <xdr:colOff>561975</xdr:colOff>
      <xdr:row>67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0.98964</cdr:x>
      <cdr:y>0.94124</cdr:y>
    </cdr:from>
    <cdr:to>
      <cdr:x>1</cdr:x>
      <cdr:y>1</cdr:y>
    </cdr:to>
    <cdr:sp macro="" textlink="">
      <cdr:nvSpPr>
        <cdr:cNvPr id="4280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870200"/>
          <a:ext cx="75909" cy="17127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0.88411</cdr:x>
      <cdr:y>0.43606</cdr:y>
    </cdr:from>
    <cdr:to>
      <cdr:x>0.9935</cdr:x>
      <cdr:y>0.7836</cdr:y>
    </cdr:to>
    <cdr:sp macro="" textlink="">
      <cdr:nvSpPr>
        <cdr:cNvPr id="42804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67441" y="1266818"/>
          <a:ext cx="800210" cy="10096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0.98964</cdr:x>
      <cdr:y>0.93494</cdr:y>
    </cdr:from>
    <cdr:to>
      <cdr:x>1</cdr:x>
      <cdr:y>1</cdr:y>
    </cdr:to>
    <cdr:sp macro="" textlink="">
      <cdr:nvSpPr>
        <cdr:cNvPr id="4290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593975"/>
          <a:ext cx="75909" cy="171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0.93494</cdr:y>
    </cdr:from>
    <cdr:to>
      <cdr:x>1</cdr:x>
      <cdr:y>1</cdr:y>
    </cdr:to>
    <cdr:sp macro="" textlink="">
      <cdr:nvSpPr>
        <cdr:cNvPr id="4290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593975"/>
          <a:ext cx="75909" cy="171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0.93494</cdr:y>
    </cdr:from>
    <cdr:to>
      <cdr:x>1</cdr:x>
      <cdr:y>1</cdr:y>
    </cdr:to>
    <cdr:sp macro="" textlink="">
      <cdr:nvSpPr>
        <cdr:cNvPr id="42905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593975"/>
          <a:ext cx="75909" cy="171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0.88457</cdr:y>
    </cdr:from>
    <cdr:to>
      <cdr:x>1</cdr:x>
      <cdr:y>1</cdr:y>
    </cdr:to>
    <cdr:sp macro="" textlink="">
      <cdr:nvSpPr>
        <cdr:cNvPr id="42906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593975"/>
          <a:ext cx="75909" cy="3045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0.9935</cdr:x>
      <cdr:y>0.98195</cdr:y>
    </cdr:from>
    <cdr:to>
      <cdr:x>0.9935</cdr:x>
      <cdr:y>0.98195</cdr:y>
    </cdr:to>
    <cdr:sp macro="" textlink="">
      <cdr:nvSpPr>
        <cdr:cNvPr id="42906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59397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0.90754</cdr:x>
      <cdr:y>0.25363</cdr:y>
    </cdr:from>
    <cdr:to>
      <cdr:x>1</cdr:x>
      <cdr:y>0.68478</cdr:y>
    </cdr:to>
    <cdr:sp macro="" textlink="">
      <cdr:nvSpPr>
        <cdr:cNvPr id="42907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38837" y="666781"/>
          <a:ext cx="676363" cy="1133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0.98964</cdr:x>
      <cdr:y>0.93913</cdr:y>
    </cdr:from>
    <cdr:to>
      <cdr:x>1</cdr:x>
      <cdr:y>1</cdr:y>
    </cdr:to>
    <cdr:sp macro="" textlink="">
      <cdr:nvSpPr>
        <cdr:cNvPr id="43008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774950"/>
          <a:ext cx="75709" cy="171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0.78089</cdr:x>
      <cdr:y>0.02052</cdr:y>
    </cdr:from>
    <cdr:to>
      <cdr:x>1</cdr:x>
      <cdr:y>0.09491</cdr:y>
    </cdr:to>
    <cdr:sp macro="" textlink="">
      <cdr:nvSpPr>
        <cdr:cNvPr id="43008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61016"/>
          <a:ext cx="1600714" cy="2097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0.88641</cdr:x>
      <cdr:y>0.30437</cdr:y>
    </cdr:from>
    <cdr:to>
      <cdr:x>0.98694</cdr:x>
      <cdr:y>0.81694</cdr:y>
    </cdr:to>
    <cdr:sp macro="" textlink="">
      <cdr:nvSpPr>
        <cdr:cNvPr id="430092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67380" y="855254"/>
          <a:ext cx="733482" cy="14402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14</xdr:col>
      <xdr:colOff>561974</xdr:colOff>
      <xdr:row>22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29</xdr:row>
      <xdr:rowOff>66675</xdr:rowOff>
    </xdr:from>
    <xdr:to>
      <xdr:col>14</xdr:col>
      <xdr:colOff>514350</xdr:colOff>
      <xdr:row>51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59</xdr:row>
      <xdr:rowOff>19050</xdr:rowOff>
    </xdr:from>
    <xdr:to>
      <xdr:col>14</xdr:col>
      <xdr:colOff>523875</xdr:colOff>
      <xdr:row>81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0.83838</cdr:x>
      <cdr:y>0.02454</cdr:y>
    </cdr:from>
    <cdr:to>
      <cdr:x>1</cdr:x>
      <cdr:y>0.10173</cdr:y>
    </cdr:to>
    <cdr:sp macro="" textlink="">
      <cdr:nvSpPr>
        <cdr:cNvPr id="432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69790"/>
          <a:ext cx="1180707" cy="209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0.9368</cdr:y>
    </cdr:from>
    <cdr:to>
      <cdr:x>1</cdr:x>
      <cdr:y>1</cdr:y>
    </cdr:to>
    <cdr:sp macro="" textlink="">
      <cdr:nvSpPr>
        <cdr:cNvPr id="432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75709" cy="17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0.9368</cdr:y>
    </cdr:from>
    <cdr:to>
      <cdr:x>1</cdr:x>
      <cdr:y>1</cdr:y>
    </cdr:to>
    <cdr:sp macro="" textlink="">
      <cdr:nvSpPr>
        <cdr:cNvPr id="432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75709" cy="17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0.9368</cdr:y>
    </cdr:from>
    <cdr:to>
      <cdr:x>1</cdr:x>
      <cdr:y>1</cdr:y>
    </cdr:to>
    <cdr:sp macro="" textlink="">
      <cdr:nvSpPr>
        <cdr:cNvPr id="43213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75709" cy="17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0.85826</cdr:x>
      <cdr:y>0.29225</cdr:y>
    </cdr:from>
    <cdr:to>
      <cdr:x>0.9896</cdr:x>
      <cdr:y>0.84859</cdr:y>
    </cdr:to>
    <cdr:sp macro="" textlink="">
      <cdr:nvSpPr>
        <cdr:cNvPr id="432141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86509" y="790572"/>
          <a:ext cx="962029" cy="15049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0.82334</cdr:x>
      <cdr:y>0.02744</cdr:y>
    </cdr:from>
    <cdr:to>
      <cdr:x>1</cdr:x>
      <cdr:y>0.1058</cdr:y>
    </cdr:to>
    <cdr:sp macro="" textlink="">
      <cdr:nvSpPr>
        <cdr:cNvPr id="433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2650" y="76613"/>
          <a:ext cx="1285551" cy="2097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0.92401</cdr:x>
      <cdr:y>0.96094</cdr:y>
    </cdr:from>
    <cdr:to>
      <cdr:x>1</cdr:x>
      <cdr:y>1</cdr:y>
    </cdr:to>
    <cdr:sp macro="" textlink="">
      <cdr:nvSpPr>
        <cdr:cNvPr id="433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2650" y="2632075"/>
          <a:ext cx="553002" cy="104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0.93587</cdr:y>
    </cdr:from>
    <cdr:to>
      <cdr:x>1</cdr:x>
      <cdr:y>1</cdr:y>
    </cdr:to>
    <cdr:sp macro="" textlink="">
      <cdr:nvSpPr>
        <cdr:cNvPr id="433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2650" y="2632075"/>
          <a:ext cx="75409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0.93587</cdr:y>
    </cdr:from>
    <cdr:to>
      <cdr:x>1</cdr:x>
      <cdr:y>1</cdr:y>
    </cdr:to>
    <cdr:sp macro="" textlink="">
      <cdr:nvSpPr>
        <cdr:cNvPr id="433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2650" y="2632075"/>
          <a:ext cx="75409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0.9018</cdr:x>
      <cdr:y>0.93587</cdr:y>
    </cdr:from>
    <cdr:to>
      <cdr:x>1</cdr:x>
      <cdr:y>1</cdr:y>
    </cdr:to>
    <cdr:sp macro="" textlink="">
      <cdr:nvSpPr>
        <cdr:cNvPr id="433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2650" y="2632075"/>
          <a:ext cx="714594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0.98964</cdr:x>
      <cdr:y>0.93587</cdr:y>
    </cdr:from>
    <cdr:to>
      <cdr:x>1</cdr:x>
      <cdr:y>1</cdr:y>
    </cdr:to>
    <cdr:sp macro="" textlink="">
      <cdr:nvSpPr>
        <cdr:cNvPr id="43315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2650" y="2632075"/>
          <a:ext cx="75409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0.93587</cdr:y>
    </cdr:from>
    <cdr:to>
      <cdr:x>1</cdr:x>
      <cdr:y>1</cdr:y>
    </cdr:to>
    <cdr:sp macro="" textlink="">
      <cdr:nvSpPr>
        <cdr:cNvPr id="4331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32650" y="2632075"/>
          <a:ext cx="75409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0.89514</cdr:x>
      <cdr:y>0.25357</cdr:y>
    </cdr:from>
    <cdr:to>
      <cdr:x>0.99083</cdr:x>
      <cdr:y>0.73929</cdr:y>
    </cdr:to>
    <cdr:sp macro="" textlink="">
      <cdr:nvSpPr>
        <cdr:cNvPr id="433168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05493" y="676267"/>
          <a:ext cx="695434" cy="12954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0.91117</cdr:x>
      <cdr:y>0.94788</cdr:y>
    </cdr:from>
    <cdr:to>
      <cdr:x>1</cdr:x>
      <cdr:y>1</cdr:y>
    </cdr:to>
    <cdr:sp macro="" textlink="">
      <cdr:nvSpPr>
        <cdr:cNvPr id="43417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98750"/>
          <a:ext cx="648081" cy="1429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0.98964</cdr:x>
      <cdr:y>0.9235</cdr:y>
    </cdr:from>
    <cdr:to>
      <cdr:x>1</cdr:x>
      <cdr:y>1</cdr:y>
    </cdr:to>
    <cdr:sp macro="" textlink="">
      <cdr:nvSpPr>
        <cdr:cNvPr id="43417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98750"/>
          <a:ext cx="75609" cy="209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0.91512</cdr:x>
      <cdr:y>0.95825</cdr:y>
    </cdr:from>
    <cdr:to>
      <cdr:x>1</cdr:x>
      <cdr:y>1</cdr:y>
    </cdr:to>
    <cdr:sp macro="" textlink="">
      <cdr:nvSpPr>
        <cdr:cNvPr id="43418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98750"/>
          <a:ext cx="619277" cy="1145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0.91512</cdr:x>
      <cdr:y>0.9375</cdr:y>
    </cdr:from>
    <cdr:to>
      <cdr:x>1</cdr:x>
      <cdr:y>1</cdr:y>
    </cdr:to>
    <cdr:sp macro="" textlink="">
      <cdr:nvSpPr>
        <cdr:cNvPr id="43418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98750"/>
          <a:ext cx="619277" cy="171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0.91389</cdr:x>
      <cdr:y>0.9375</cdr:y>
    </cdr:from>
    <cdr:to>
      <cdr:x>1</cdr:x>
      <cdr:y>1</cdr:y>
    </cdr:to>
    <cdr:sp macro="" textlink="">
      <cdr:nvSpPr>
        <cdr:cNvPr id="43418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98750"/>
          <a:ext cx="628279" cy="171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0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0.98964</cdr:x>
      <cdr:y>0.88899</cdr:y>
    </cdr:from>
    <cdr:to>
      <cdr:x>1</cdr:x>
      <cdr:y>1</cdr:y>
    </cdr:to>
    <cdr:sp macro="" textlink="">
      <cdr:nvSpPr>
        <cdr:cNvPr id="43418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98750"/>
          <a:ext cx="75609" cy="3045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0.90981</cdr:x>
      <cdr:y>0.27874</cdr:y>
    </cdr:from>
    <cdr:to>
      <cdr:x>0.99739</cdr:x>
      <cdr:y>0.71777</cdr:y>
    </cdr:to>
    <cdr:sp macro="" textlink="">
      <cdr:nvSpPr>
        <cdr:cNvPr id="43419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29412" y="761992"/>
          <a:ext cx="638163" cy="12001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14</xdr:col>
      <xdr:colOff>533400</xdr:colOff>
      <xdr:row>21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30</xdr:row>
      <xdr:rowOff>9525</xdr:rowOff>
    </xdr:from>
    <xdr:to>
      <xdr:col>14</xdr:col>
      <xdr:colOff>533400</xdr:colOff>
      <xdr:row>51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59</xdr:row>
      <xdr:rowOff>28575</xdr:rowOff>
    </xdr:from>
    <xdr:to>
      <xdr:col>14</xdr:col>
      <xdr:colOff>552450</xdr:colOff>
      <xdr:row>81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0.58534</cdr:x>
      <cdr:y>0.79934</cdr:y>
    </cdr:from>
    <cdr:to>
      <cdr:x>0.87078</cdr:x>
      <cdr:y>0.84665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781676" y="4667213"/>
          <a:ext cx="2819412" cy="27623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1100" b="1">
              <a:solidFill>
                <a:srgbClr val="FC08F0"/>
              </a:solidFill>
              <a:latin typeface="+mn-ea"/>
              <a:ea typeface="+mn-ea"/>
            </a:rPr>
            <a:t>平　均　保　管　残　高　</a:t>
          </a:r>
          <a:r>
            <a:rPr lang="en-US" altLang="ja-JP" sz="1100" b="1">
              <a:solidFill>
                <a:srgbClr val="FC08F0"/>
              </a:solidFill>
              <a:latin typeface="+mn-ea"/>
              <a:ea typeface="+mn-ea"/>
            </a:rPr>
            <a:t>:</a:t>
          </a:r>
          <a:r>
            <a:rPr lang="ja-JP" altLang="en-US" sz="1100" b="1">
              <a:solidFill>
                <a:srgbClr val="FC08F0"/>
              </a:solidFill>
              <a:latin typeface="+mn-ea"/>
              <a:ea typeface="+mn-ea"/>
            </a:rPr>
            <a:t>　万トン</a:t>
          </a:r>
          <a:endParaRPr lang="en-US" altLang="ja-JP" sz="1100" b="1" baseline="0">
            <a:solidFill>
              <a:srgbClr val="FC08F0"/>
            </a:solidFill>
            <a:latin typeface="+mn-ea"/>
            <a:ea typeface="+mn-ea"/>
          </a:endParaRPr>
        </a:p>
      </cdr:txBody>
    </cdr:sp>
  </cdr:relSizeAnchor>
  <cdr:relSizeAnchor xmlns:cdr="http://schemas.openxmlformats.org/drawingml/2006/chartDrawing">
    <cdr:from>
      <cdr:x>0.50915</cdr:x>
      <cdr:y>0.28711</cdr:y>
    </cdr:from>
    <cdr:to>
      <cdr:x>0.69237</cdr:x>
      <cdr:y>0.33932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5029075" y="1676391"/>
          <a:ext cx="1809742" cy="3048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l"/>
          <a:r>
            <a:rPr lang="ja-JP" altLang="en-US" sz="1100" b="1">
              <a:solidFill>
                <a:schemeClr val="accent2"/>
              </a:solidFill>
            </a:rPr>
            <a:t>所　管　面　積　：　万㎡</a:t>
          </a:r>
        </a:p>
      </cdr:txBody>
    </cdr:sp>
  </cdr:relSizeAnchor>
  <cdr:relSizeAnchor xmlns:cdr="http://schemas.openxmlformats.org/drawingml/2006/chartDrawing">
    <cdr:from>
      <cdr:x>0.8891</cdr:x>
      <cdr:y>0.45513</cdr:y>
    </cdr:from>
    <cdr:to>
      <cdr:x>1</cdr:x>
      <cdr:y>0.50244</cdr:y>
    </cdr:to>
    <cdr:sp macro="" textlink="">
      <cdr:nvSpPr>
        <cdr:cNvPr id="4" name="テキスト ボックス 3">
          <a:extLst xmlns:a="http://schemas.openxmlformats.org/drawingml/2006/main">
            <a:ext uri="{FF2B5EF4-FFF2-40B4-BE49-F238E27FC236}">
              <a16:creationId xmlns:a16="http://schemas.microsoft.com/office/drawing/2014/main" id="{475CAA95-2A45-E588-4B6C-0D4DEEF86BD9}"/>
            </a:ext>
          </a:extLst>
        </cdr:cNvPr>
        <cdr:cNvSpPr txBox="1"/>
      </cdr:nvSpPr>
      <cdr:spPr>
        <a:xfrm xmlns:a="http://schemas.openxmlformats.org/drawingml/2006/main">
          <a:off x="8782051" y="2657438"/>
          <a:ext cx="1095374" cy="27623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1100" b="0" baseline="0">
              <a:solidFill>
                <a:schemeClr val="accent1"/>
              </a:solidFill>
              <a:latin typeface="HGPｺﾞｼｯｸE" panose="020B0900000000000000" pitchFamily="50" charset="-128"/>
              <a:ea typeface="HGPｺﾞｼｯｸE" panose="020B0900000000000000" pitchFamily="50" charset="-128"/>
            </a:rPr>
            <a:t>会員数　：　社</a:t>
          </a:r>
          <a:endParaRPr lang="en-US" altLang="ja-JP" sz="1100" b="0" baseline="0">
            <a:solidFill>
              <a:schemeClr val="accent1"/>
            </a:solidFill>
            <a:latin typeface="HGPｺﾞｼｯｸE" panose="020B0900000000000000" pitchFamily="50" charset="-128"/>
            <a:ea typeface="HGPｺﾞｼｯｸE" panose="020B0900000000000000" pitchFamily="50" charset="-128"/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0.9282</cdr:x>
      <cdr:y>0.9368</cdr:y>
    </cdr:from>
    <cdr:to>
      <cdr:x>1</cdr:x>
      <cdr:y>1</cdr:y>
    </cdr:to>
    <cdr:sp macro="" textlink="">
      <cdr:nvSpPr>
        <cdr:cNvPr id="436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524558" cy="17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0.9368</cdr:y>
    </cdr:from>
    <cdr:to>
      <cdr:x>1</cdr:x>
      <cdr:y>1</cdr:y>
    </cdr:to>
    <cdr:sp macro="" textlink="">
      <cdr:nvSpPr>
        <cdr:cNvPr id="436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75709" cy="17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0.9368</cdr:y>
    </cdr:from>
    <cdr:to>
      <cdr:x>1</cdr:x>
      <cdr:y>1</cdr:y>
    </cdr:to>
    <cdr:sp macro="" textlink="">
      <cdr:nvSpPr>
        <cdr:cNvPr id="43622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75709" cy="17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0.9368</cdr:y>
    </cdr:from>
    <cdr:to>
      <cdr:x>1</cdr:x>
      <cdr:y>1</cdr:y>
    </cdr:to>
    <cdr:sp macro="" textlink="">
      <cdr:nvSpPr>
        <cdr:cNvPr id="43622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75709" cy="17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0.92281</cdr:y>
    </cdr:from>
    <cdr:to>
      <cdr:x>1</cdr:x>
      <cdr:y>1</cdr:y>
    </cdr:to>
    <cdr:sp macro="" textlink="">
      <cdr:nvSpPr>
        <cdr:cNvPr id="43622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75709" cy="209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0.8527</cdr:x>
      <cdr:y>0.03178</cdr:y>
    </cdr:from>
    <cdr:to>
      <cdr:x>1</cdr:x>
      <cdr:y>0.10897</cdr:y>
    </cdr:to>
    <cdr:sp macro="" textlink="">
      <cdr:nvSpPr>
        <cdr:cNvPr id="43623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89436"/>
          <a:ext cx="1076156" cy="2095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0.9368</cdr:y>
    </cdr:from>
    <cdr:to>
      <cdr:x>1</cdr:x>
      <cdr:y>1</cdr:y>
    </cdr:to>
    <cdr:sp macro="" textlink="">
      <cdr:nvSpPr>
        <cdr:cNvPr id="43623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70175"/>
          <a:ext cx="75709" cy="17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0.90861</cdr:x>
      <cdr:y>0.33802</cdr:y>
    </cdr:from>
    <cdr:to>
      <cdr:x>0.98564</cdr:x>
      <cdr:y>0.6338</cdr:y>
    </cdr:to>
    <cdr:sp macro="" textlink="">
      <cdr:nvSpPr>
        <cdr:cNvPr id="43624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29355" y="914385"/>
          <a:ext cx="562022" cy="8001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cdr:txBody>
    </cdr:sp>
  </cdr:relSizeAnchor>
  <cdr:relSizeAnchor xmlns:cdr="http://schemas.openxmlformats.org/drawingml/2006/chartDrawing">
    <cdr:from>
      <cdr:x>0.16465</cdr:x>
      <cdr:y>0.98246</cdr:y>
    </cdr:from>
    <cdr:to>
      <cdr:x>0.33773</cdr:x>
      <cdr:y>0.98246</cdr:y>
    </cdr:to>
    <cdr:sp macro="" textlink="">
      <cdr:nvSpPr>
        <cdr:cNvPr id="436242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9176" y="2670175"/>
          <a:ext cx="144569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22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0.98964</cdr:x>
      <cdr:y>0.02479</cdr:y>
    </cdr:from>
    <cdr:to>
      <cdr:x>1</cdr:x>
      <cdr:y>0.10314</cdr:y>
    </cdr:to>
    <cdr:sp macro="" textlink="">
      <cdr:nvSpPr>
        <cdr:cNvPr id="437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69514"/>
          <a:ext cx="75609" cy="209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0.92178</cdr:x>
      <cdr:y>0.95371</cdr:y>
    </cdr:from>
    <cdr:to>
      <cdr:x>1</cdr:x>
      <cdr:y>1</cdr:y>
    </cdr:to>
    <cdr:sp macro="" textlink="">
      <cdr:nvSpPr>
        <cdr:cNvPr id="437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32075"/>
          <a:ext cx="570671" cy="1239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0.93587</cdr:y>
    </cdr:from>
    <cdr:to>
      <cdr:x>1</cdr:x>
      <cdr:y>1</cdr:y>
    </cdr:to>
    <cdr:sp macro="" textlink="">
      <cdr:nvSpPr>
        <cdr:cNvPr id="437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32075"/>
          <a:ext cx="75609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0.92549</cdr:x>
      <cdr:y>0.93587</cdr:y>
    </cdr:from>
    <cdr:to>
      <cdr:x>1</cdr:x>
      <cdr:y>1</cdr:y>
    </cdr:to>
    <cdr:sp macro="" textlink="">
      <cdr:nvSpPr>
        <cdr:cNvPr id="437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32075"/>
          <a:ext cx="543668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0.93587</cdr:y>
    </cdr:from>
    <cdr:to>
      <cdr:x>1</cdr:x>
      <cdr:y>1</cdr:y>
    </cdr:to>
    <cdr:sp macro="" textlink="">
      <cdr:nvSpPr>
        <cdr:cNvPr id="43725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32075"/>
          <a:ext cx="75609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0.92164</cdr:y>
    </cdr:from>
    <cdr:to>
      <cdr:x>1</cdr:x>
      <cdr:y>1</cdr:y>
    </cdr:to>
    <cdr:sp macro="" textlink="">
      <cdr:nvSpPr>
        <cdr:cNvPr id="43725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32075"/>
          <a:ext cx="75609" cy="2097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0.93587</cdr:y>
    </cdr:from>
    <cdr:to>
      <cdr:x>1</cdr:x>
      <cdr:y>1</cdr:y>
    </cdr:to>
    <cdr:sp macro="" textlink="">
      <cdr:nvSpPr>
        <cdr:cNvPr id="43725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51700" y="2632075"/>
          <a:ext cx="75609" cy="171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0.90459</cdr:x>
      <cdr:y>0.33928</cdr:y>
    </cdr:from>
    <cdr:to>
      <cdr:x>0.99218</cdr:x>
      <cdr:y>0.71429</cdr:y>
    </cdr:to>
    <cdr:sp macro="" textlink="">
      <cdr:nvSpPr>
        <cdr:cNvPr id="437263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91410" y="904871"/>
          <a:ext cx="638236" cy="10001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0.83492</cdr:x>
      <cdr:y>0.02701</cdr:y>
    </cdr:from>
    <cdr:to>
      <cdr:x>1</cdr:x>
      <cdr:y>0.10351</cdr:y>
    </cdr:to>
    <cdr:sp macro="" textlink="">
      <cdr:nvSpPr>
        <cdr:cNvPr id="438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77280"/>
          <a:ext cx="1209130" cy="209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0.9375</cdr:y>
    </cdr:from>
    <cdr:to>
      <cdr:x>1</cdr:x>
      <cdr:y>1</cdr:y>
    </cdr:to>
    <cdr:sp macro="" textlink="">
      <cdr:nvSpPr>
        <cdr:cNvPr id="438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698750"/>
          <a:ext cx="75909" cy="171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0.9235</cdr:y>
    </cdr:from>
    <cdr:to>
      <cdr:x>1</cdr:x>
      <cdr:y>1</cdr:y>
    </cdr:to>
    <cdr:sp macro="" textlink="">
      <cdr:nvSpPr>
        <cdr:cNvPr id="43827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698750"/>
          <a:ext cx="75909" cy="2098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0.92598</cdr:x>
      <cdr:y>0.9375</cdr:y>
    </cdr:from>
    <cdr:to>
      <cdr:x>1</cdr:x>
      <cdr:y>1</cdr:y>
    </cdr:to>
    <cdr:sp macro="" textlink="">
      <cdr:nvSpPr>
        <cdr:cNvPr id="43827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698750"/>
          <a:ext cx="542211" cy="171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0.92326</cdr:x>
      <cdr:y>0.9445</cdr:y>
    </cdr:from>
    <cdr:to>
      <cdr:x>1</cdr:x>
      <cdr:y>1</cdr:y>
    </cdr:to>
    <cdr:sp macro="" textlink="">
      <cdr:nvSpPr>
        <cdr:cNvPr id="43827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698750"/>
          <a:ext cx="562092" cy="1522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0.92598</cdr:x>
      <cdr:y>0.9375</cdr:y>
    </cdr:from>
    <cdr:to>
      <cdr:x>1</cdr:x>
      <cdr:y>1</cdr:y>
    </cdr:to>
    <cdr:sp macro="" textlink="">
      <cdr:nvSpPr>
        <cdr:cNvPr id="43827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80275" y="2698750"/>
          <a:ext cx="542211" cy="171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0.90053</cdr:x>
      <cdr:y>0.21602</cdr:y>
    </cdr:from>
    <cdr:to>
      <cdr:x>0.99609</cdr:x>
      <cdr:y>0.78397</cdr:y>
    </cdr:to>
    <cdr:sp macro="" textlink="">
      <cdr:nvSpPr>
        <cdr:cNvPr id="438287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87584" y="590541"/>
          <a:ext cx="699041" cy="15525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cdr:txBody>
    </cdr:sp>
  </cdr:relSizeAnchor>
  <cdr:relSizeAnchor xmlns:cdr="http://schemas.openxmlformats.org/drawingml/2006/chartDrawing">
    <cdr:from>
      <cdr:x>0.993</cdr:x>
      <cdr:y>0.98264</cdr:y>
    </cdr:from>
    <cdr:to>
      <cdr:x>0.993</cdr:x>
      <cdr:y>0.98264</cdr:y>
    </cdr:to>
    <cdr:sp macro="" textlink="">
      <cdr:nvSpPr>
        <cdr:cNvPr id="438288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6660" y="269875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ja-JP" altLang="en-US" sz="800" b="1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平成</a:t>
          </a:r>
          <a:r>
            <a:rPr lang="en-US" altLang="ja-JP" sz="800" b="1" i="0" strike="noStrike">
              <a:solidFill>
                <a:srgbClr val="800080"/>
              </a:solidFill>
              <a:latin typeface="ＭＳ Ｐゴシック"/>
              <a:ea typeface="ＭＳ Ｐゴシック"/>
            </a:rPr>
            <a:t>21</a:t>
          </a:r>
          <a:r>
            <a:rPr lang="ja-JP" altLang="en-US" sz="800" b="1" i="0" strike="noStrike">
              <a:solidFill>
                <a:srgbClr val="800080"/>
              </a:solidFill>
              <a:latin typeface="ＭＳ Ｐゴシック"/>
              <a:ea typeface="ＭＳ Ｐゴシック"/>
            </a:rPr>
            <a:t>年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14</xdr:col>
      <xdr:colOff>552450</xdr:colOff>
      <xdr:row>22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29</xdr:row>
      <xdr:rowOff>104775</xdr:rowOff>
    </xdr:from>
    <xdr:to>
      <xdr:col>14</xdr:col>
      <xdr:colOff>542925</xdr:colOff>
      <xdr:row>51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58</xdr:row>
      <xdr:rowOff>95250</xdr:rowOff>
    </xdr:from>
    <xdr:to>
      <xdr:col>14</xdr:col>
      <xdr:colOff>542925</xdr:colOff>
      <xdr:row>81</xdr:row>
      <xdr:rowOff>47625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0.98964</cdr:x>
      <cdr:y>0.93703</cdr:y>
    </cdr:from>
    <cdr:to>
      <cdr:x>1</cdr:x>
      <cdr:y>1</cdr:y>
    </cdr:to>
    <cdr:sp macro="" textlink="">
      <cdr:nvSpPr>
        <cdr:cNvPr id="4403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8850" y="2679700"/>
          <a:ext cx="76210" cy="1715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0.92304</cdr:y>
    </cdr:from>
    <cdr:to>
      <cdr:x>1</cdr:x>
      <cdr:y>1</cdr:y>
    </cdr:to>
    <cdr:sp macro="" textlink="">
      <cdr:nvSpPr>
        <cdr:cNvPr id="4403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8850" y="2679700"/>
          <a:ext cx="76210" cy="209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0.93017</cdr:x>
      <cdr:y>0.93003</cdr:y>
    </cdr:from>
    <cdr:to>
      <cdr:x>1</cdr:x>
      <cdr:y>1</cdr:y>
    </cdr:to>
    <cdr:sp macro="" textlink="">
      <cdr:nvSpPr>
        <cdr:cNvPr id="44032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8850" y="2679700"/>
          <a:ext cx="513507" cy="1905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0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0.92622</cdr:x>
      <cdr:y>0.93703</cdr:y>
    </cdr:from>
    <cdr:to>
      <cdr:x>1</cdr:x>
      <cdr:y>1</cdr:y>
    </cdr:to>
    <cdr:sp macro="" textlink="">
      <cdr:nvSpPr>
        <cdr:cNvPr id="44032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8850" y="2679700"/>
          <a:ext cx="542539" cy="1715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0.92304</cdr:y>
    </cdr:from>
    <cdr:to>
      <cdr:x>1</cdr:x>
      <cdr:y>1</cdr:y>
    </cdr:to>
    <cdr:sp macro="" textlink="">
      <cdr:nvSpPr>
        <cdr:cNvPr id="44032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8850" y="2679700"/>
          <a:ext cx="76210" cy="209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</a:p>
      </cdr:txBody>
    </cdr:sp>
  </cdr:relSizeAnchor>
  <cdr:relSizeAnchor xmlns:cdr="http://schemas.openxmlformats.org/drawingml/2006/chartDrawing">
    <cdr:from>
      <cdr:x>0.98964</cdr:x>
      <cdr:y>0.01748</cdr:y>
    </cdr:from>
    <cdr:to>
      <cdr:x>1</cdr:x>
      <cdr:y>0.09444</cdr:y>
    </cdr:to>
    <cdr:sp macro="" textlink="">
      <cdr:nvSpPr>
        <cdr:cNvPr id="440327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8850" y="50800"/>
          <a:ext cx="76210" cy="2096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0.93703</cdr:y>
    </cdr:from>
    <cdr:to>
      <cdr:x>1</cdr:x>
      <cdr:y>1</cdr:y>
    </cdr:to>
    <cdr:sp macro="" textlink="">
      <cdr:nvSpPr>
        <cdr:cNvPr id="4403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308850" y="2679700"/>
          <a:ext cx="76210" cy="1715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0.85733</cdr:x>
      <cdr:y>0.36141</cdr:y>
    </cdr:from>
    <cdr:to>
      <cdr:x>0.99612</cdr:x>
      <cdr:y>0.84562</cdr:y>
    </cdr:to>
    <cdr:sp macro="" textlink="">
      <cdr:nvSpPr>
        <cdr:cNvPr id="440336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296003" y="981088"/>
          <a:ext cx="1019242" cy="1314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0.92597</cdr:x>
      <cdr:y>0.93726</cdr:y>
    </cdr:from>
    <cdr:to>
      <cdr:x>1</cdr:x>
      <cdr:y>1</cdr:y>
    </cdr:to>
    <cdr:sp macro="" textlink="">
      <cdr:nvSpPr>
        <cdr:cNvPr id="4413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689225"/>
          <a:ext cx="543639" cy="1714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0.86053</cdr:y>
    </cdr:from>
    <cdr:to>
      <cdr:x>1</cdr:x>
      <cdr:y>1</cdr:y>
    </cdr:to>
    <cdr:sp macro="" textlink="">
      <cdr:nvSpPr>
        <cdr:cNvPr id="4413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689225"/>
          <a:ext cx="76110" cy="3812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  <cdr:relSizeAnchor xmlns:cdr="http://schemas.openxmlformats.org/drawingml/2006/chartDrawing">
    <cdr:from>
      <cdr:x>0.98964</cdr:x>
      <cdr:y>0.93726</cdr:y>
    </cdr:from>
    <cdr:to>
      <cdr:x>1</cdr:x>
      <cdr:y>1</cdr:y>
    </cdr:to>
    <cdr:sp macro="" textlink="">
      <cdr:nvSpPr>
        <cdr:cNvPr id="4413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689225"/>
          <a:ext cx="76110" cy="1714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0.92597</cdr:x>
      <cdr:y>0.93726</cdr:y>
    </cdr:from>
    <cdr:to>
      <cdr:x>1</cdr:x>
      <cdr:y>1</cdr:y>
    </cdr:to>
    <cdr:sp macro="" textlink="">
      <cdr:nvSpPr>
        <cdr:cNvPr id="44134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689225"/>
          <a:ext cx="543639" cy="1714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0.93726</cdr:y>
    </cdr:from>
    <cdr:to>
      <cdr:x>1</cdr:x>
      <cdr:y>1</cdr:y>
    </cdr:to>
    <cdr:sp macro="" textlink="">
      <cdr:nvSpPr>
        <cdr:cNvPr id="44134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689225"/>
          <a:ext cx="76110" cy="1714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0.85343</cdr:x>
      <cdr:y>0.03455</cdr:y>
    </cdr:from>
    <cdr:to>
      <cdr:x>1</cdr:x>
      <cdr:y>0.11128</cdr:y>
    </cdr:to>
    <cdr:sp macro="" textlink="">
      <cdr:nvSpPr>
        <cdr:cNvPr id="44135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97632"/>
          <a:ext cx="1076406" cy="2097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0.93726</cdr:y>
    </cdr:from>
    <cdr:to>
      <cdr:x>1</cdr:x>
      <cdr:y>1</cdr:y>
    </cdr:to>
    <cdr:sp macro="" textlink="">
      <cdr:nvSpPr>
        <cdr:cNvPr id="441351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689225"/>
          <a:ext cx="76110" cy="1714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0.8935</cdr:x>
      <cdr:y>0.27973</cdr:y>
    </cdr:from>
    <cdr:to>
      <cdr:x>0.98441</cdr:x>
      <cdr:y>0.73777</cdr:y>
    </cdr:to>
    <cdr:sp macro="" textlink="">
      <cdr:nvSpPr>
        <cdr:cNvPr id="441365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53152" y="762027"/>
          <a:ext cx="666757" cy="12477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　　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0.92597</cdr:x>
      <cdr:y>0.93889</cdr:y>
    </cdr:from>
    <cdr:to>
      <cdr:x>1</cdr:x>
      <cdr:y>1</cdr:y>
    </cdr:to>
    <cdr:sp macro="" textlink="">
      <cdr:nvSpPr>
        <cdr:cNvPr id="4423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765425"/>
          <a:ext cx="543639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0.90006</cdr:x>
      <cdr:y>0.93889</cdr:y>
    </cdr:from>
    <cdr:to>
      <cdr:x>1</cdr:x>
      <cdr:y>1</cdr:y>
    </cdr:to>
    <cdr:sp macro="" textlink="">
      <cdr:nvSpPr>
        <cdr:cNvPr id="4423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765425"/>
          <a:ext cx="733913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0.93889</cdr:y>
    </cdr:from>
    <cdr:to>
      <cdr:x>1</cdr:x>
      <cdr:y>1</cdr:y>
    </cdr:to>
    <cdr:sp macro="" textlink="">
      <cdr:nvSpPr>
        <cdr:cNvPr id="4423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765425"/>
          <a:ext cx="76110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0.93889</cdr:y>
    </cdr:from>
    <cdr:to>
      <cdr:x>1</cdr:x>
      <cdr:y>1</cdr:y>
    </cdr:to>
    <cdr:sp macro="" textlink="">
      <cdr:nvSpPr>
        <cdr:cNvPr id="44237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765425"/>
          <a:ext cx="76110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0.93889</cdr:y>
    </cdr:from>
    <cdr:to>
      <cdr:x>1</cdr:x>
      <cdr:y>1</cdr:y>
    </cdr:to>
    <cdr:sp macro="" textlink="">
      <cdr:nvSpPr>
        <cdr:cNvPr id="442373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765425"/>
          <a:ext cx="76110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0.01695</cdr:y>
    </cdr:from>
    <cdr:to>
      <cdr:x>1</cdr:x>
      <cdr:y>0.09158</cdr:y>
    </cdr:to>
    <cdr:sp macro="" textlink="">
      <cdr:nvSpPr>
        <cdr:cNvPr id="442374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50800"/>
          <a:ext cx="76110" cy="2097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0.93889</cdr:y>
    </cdr:from>
    <cdr:to>
      <cdr:x>1</cdr:x>
      <cdr:y>1</cdr:y>
    </cdr:to>
    <cdr:sp macro="" textlink="">
      <cdr:nvSpPr>
        <cdr:cNvPr id="442375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99325" y="2765425"/>
          <a:ext cx="76110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0.88171</cdr:x>
      <cdr:y>0.21769</cdr:y>
    </cdr:from>
    <cdr:to>
      <cdr:x>0.9987</cdr:x>
      <cdr:y>0.78571</cdr:y>
    </cdr:to>
    <cdr:sp macro="" textlink="">
      <cdr:nvSpPr>
        <cdr:cNvPr id="442389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66685" y="609599"/>
          <a:ext cx="858034" cy="15906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542925</xdr:colOff>
      <xdr:row>22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</xdr:colOff>
      <xdr:row>29</xdr:row>
      <xdr:rowOff>95250</xdr:rowOff>
    </xdr:from>
    <xdr:to>
      <xdr:col>14</xdr:col>
      <xdr:colOff>542925</xdr:colOff>
      <xdr:row>51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58</xdr:row>
      <xdr:rowOff>104775</xdr:rowOff>
    </xdr:from>
    <xdr:to>
      <xdr:col>14</xdr:col>
      <xdr:colOff>552450</xdr:colOff>
      <xdr:row>81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0.98964</cdr:x>
      <cdr:y>0.93889</cdr:y>
    </cdr:from>
    <cdr:to>
      <cdr:x>1</cdr:x>
      <cdr:y>1</cdr:y>
    </cdr:to>
    <cdr:sp macro="" textlink="">
      <cdr:nvSpPr>
        <cdr:cNvPr id="4444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65425"/>
          <a:ext cx="75809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0.92573</cdr:x>
      <cdr:y>0.93889</cdr:y>
    </cdr:from>
    <cdr:to>
      <cdr:x>1</cdr:x>
      <cdr:y>1</cdr:y>
    </cdr:to>
    <cdr:sp macro="" textlink="">
      <cdr:nvSpPr>
        <cdr:cNvPr id="4444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65425"/>
          <a:ext cx="543301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0.93889</cdr:y>
    </cdr:from>
    <cdr:to>
      <cdr:x>1</cdr:x>
      <cdr:y>1</cdr:y>
    </cdr:to>
    <cdr:sp macro="" textlink="">
      <cdr:nvSpPr>
        <cdr:cNvPr id="4444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65425"/>
          <a:ext cx="75809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0.92573</cdr:x>
      <cdr:y>0.94228</cdr:y>
    </cdr:from>
    <cdr:to>
      <cdr:x>1</cdr:x>
      <cdr:y>1</cdr:y>
    </cdr:to>
    <cdr:sp macro="" textlink="">
      <cdr:nvSpPr>
        <cdr:cNvPr id="44442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65425"/>
          <a:ext cx="543301" cy="1621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0.92537</cdr:y>
    </cdr:from>
    <cdr:to>
      <cdr:x>1</cdr:x>
      <cdr:y>1</cdr:y>
    </cdr:to>
    <cdr:sp macro="" textlink="">
      <cdr:nvSpPr>
        <cdr:cNvPr id="44442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65425"/>
          <a:ext cx="75809" cy="2097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0.85294</cdr:x>
      <cdr:y>0.02009</cdr:y>
    </cdr:from>
    <cdr:to>
      <cdr:x>0.9704</cdr:x>
      <cdr:y>0.09472</cdr:y>
    </cdr:to>
    <cdr:sp macro="" textlink="">
      <cdr:nvSpPr>
        <cdr:cNvPr id="44442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59623"/>
          <a:ext cx="1075773" cy="2097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0.93889</cdr:y>
    </cdr:from>
    <cdr:to>
      <cdr:x>1</cdr:x>
      <cdr:y>1</cdr:y>
    </cdr:to>
    <cdr:sp macro="" textlink="">
      <cdr:nvSpPr>
        <cdr:cNvPr id="4444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65425"/>
          <a:ext cx="75809" cy="171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0.91004</cdr:x>
      <cdr:y>0.18707</cdr:y>
    </cdr:from>
    <cdr:to>
      <cdr:x>0.99479</cdr:x>
      <cdr:y>0.69388</cdr:y>
    </cdr:to>
    <cdr:sp macro="" textlink="">
      <cdr:nvSpPr>
        <cdr:cNvPr id="44443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48429" y="523875"/>
          <a:ext cx="619156" cy="14192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0.98964</cdr:x>
      <cdr:y>0.93563</cdr:y>
    </cdr:from>
    <cdr:to>
      <cdr:x>1</cdr:x>
      <cdr:y>1</cdr:y>
    </cdr:to>
    <cdr:sp macro="" textlink="">
      <cdr:nvSpPr>
        <cdr:cNvPr id="4454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22550"/>
          <a:ext cx="75709" cy="171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0.93563</cdr:y>
    </cdr:from>
    <cdr:to>
      <cdr:x>1</cdr:x>
      <cdr:y>1</cdr:y>
    </cdr:to>
    <cdr:sp macro="" textlink="">
      <cdr:nvSpPr>
        <cdr:cNvPr id="4454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22550"/>
          <a:ext cx="75709" cy="171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0.92573</cdr:x>
      <cdr:y>0.92503</cdr:y>
    </cdr:from>
    <cdr:to>
      <cdr:x>1</cdr:x>
      <cdr:y>1</cdr:y>
    </cdr:to>
    <cdr:sp macro="" textlink="">
      <cdr:nvSpPr>
        <cdr:cNvPr id="44544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22550"/>
          <a:ext cx="542584" cy="1999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0.93563</cdr:y>
    </cdr:from>
    <cdr:to>
      <cdr:x>1</cdr:x>
      <cdr:y>1</cdr:y>
    </cdr:to>
    <cdr:sp macro="" textlink="">
      <cdr:nvSpPr>
        <cdr:cNvPr id="445444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22550"/>
          <a:ext cx="75709" cy="171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0.93563</cdr:y>
    </cdr:from>
    <cdr:to>
      <cdr:x>1</cdr:x>
      <cdr:y>1</cdr:y>
    </cdr:to>
    <cdr:sp macro="" textlink="">
      <cdr:nvSpPr>
        <cdr:cNvPr id="445445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2622550"/>
          <a:ext cx="75709" cy="171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0.0316</cdr:y>
    </cdr:from>
    <cdr:to>
      <cdr:x>1</cdr:x>
      <cdr:y>0.11019</cdr:y>
    </cdr:to>
    <cdr:sp macro="" textlink="">
      <cdr:nvSpPr>
        <cdr:cNvPr id="445446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1225" y="87447"/>
          <a:ext cx="75709" cy="2095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0.89949</cdr:x>
      <cdr:y>0.15412</cdr:y>
    </cdr:from>
    <cdr:to>
      <cdr:x>0.99348</cdr:x>
      <cdr:y>0.60932</cdr:y>
    </cdr:to>
    <cdr:sp macro="" textlink="">
      <cdr:nvSpPr>
        <cdr:cNvPr id="445454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562814" y="409571"/>
          <a:ext cx="685765" cy="12096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l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28575</xdr:rowOff>
    </xdr:from>
    <xdr:to>
      <xdr:col>8</xdr:col>
      <xdr:colOff>657225</xdr:colOff>
      <xdr:row>27</xdr:row>
      <xdr:rowOff>152399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28</xdr:row>
      <xdr:rowOff>9523</xdr:rowOff>
    </xdr:from>
    <xdr:to>
      <xdr:col>8</xdr:col>
      <xdr:colOff>657225</xdr:colOff>
      <xdr:row>53</xdr:row>
      <xdr:rowOff>142874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0.98964</cdr:x>
      <cdr:y>0.93913</cdr:y>
    </cdr:from>
    <cdr:to>
      <cdr:x>1</cdr:x>
      <cdr:y>1</cdr:y>
    </cdr:to>
    <cdr:sp macro="" textlink="">
      <cdr:nvSpPr>
        <cdr:cNvPr id="4464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74950"/>
          <a:ext cx="75809" cy="171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0.93913</cdr:y>
    </cdr:from>
    <cdr:to>
      <cdr:x>1</cdr:x>
      <cdr:y>1</cdr:y>
    </cdr:to>
    <cdr:sp macro="" textlink="">
      <cdr:nvSpPr>
        <cdr:cNvPr id="4464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74950"/>
          <a:ext cx="75809" cy="171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0.93913</cdr:y>
    </cdr:from>
    <cdr:to>
      <cdr:x>1</cdr:x>
      <cdr:y>1</cdr:y>
    </cdr:to>
    <cdr:sp macro="" textlink="">
      <cdr:nvSpPr>
        <cdr:cNvPr id="44646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74950"/>
          <a:ext cx="75809" cy="171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0.93913</cdr:y>
    </cdr:from>
    <cdr:to>
      <cdr:x>1</cdr:x>
      <cdr:y>1</cdr:y>
    </cdr:to>
    <cdr:sp macro="" textlink="">
      <cdr:nvSpPr>
        <cdr:cNvPr id="446468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74950"/>
          <a:ext cx="75809" cy="171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0.93913</cdr:y>
    </cdr:from>
    <cdr:to>
      <cdr:x>1</cdr:x>
      <cdr:y>1</cdr:y>
    </cdr:to>
    <cdr:sp macro="" textlink="">
      <cdr:nvSpPr>
        <cdr:cNvPr id="446469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2774950"/>
          <a:ext cx="75809" cy="1716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0.98964</cdr:x>
      <cdr:y>0.01689</cdr:y>
    </cdr:from>
    <cdr:to>
      <cdr:x>1</cdr:x>
      <cdr:y>0.09129</cdr:y>
    </cdr:to>
    <cdr:sp macro="" textlink="">
      <cdr:nvSpPr>
        <cdr:cNvPr id="446470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70750" y="50800"/>
          <a:ext cx="75809" cy="2097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</cdr:sp>
  </cdr:relSizeAnchor>
  <cdr:relSizeAnchor xmlns:cdr="http://schemas.openxmlformats.org/drawingml/2006/chartDrawing">
    <cdr:from>
      <cdr:x>0.87223</cdr:x>
      <cdr:y>0.11186</cdr:y>
    </cdr:from>
    <cdr:to>
      <cdr:x>1</cdr:x>
      <cdr:y>0.83051</cdr:y>
    </cdr:to>
    <cdr:sp macro="" textlink="">
      <cdr:nvSpPr>
        <cdr:cNvPr id="446478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72224" y="314320"/>
          <a:ext cx="933451" cy="201930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18288" rIns="0" bIns="18288" anchor="ctr" upright="1"/>
        <a:lstStyle xmlns:a="http://schemas.openxmlformats.org/drawingml/2006/main"/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5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6</a:t>
          </a:r>
          <a:r>
            <a:rPr lang="ja-JP" altLang="en-US" sz="8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en-US" altLang="ja-JP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 xmlns:a="http://schemas.openxmlformats.org/drawingml/2006/main">
          <a:pPr algn="ctr" rtl="1">
            <a:defRPr sz="1000"/>
          </a:pPr>
          <a:endParaRPr lang="ja-JP" altLang="en-US" sz="8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14</xdr:col>
      <xdr:colOff>552450</xdr:colOff>
      <xdr:row>23</xdr:row>
      <xdr:rowOff>57151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104775</xdr:rowOff>
    </xdr:from>
    <xdr:to>
      <xdr:col>14</xdr:col>
      <xdr:colOff>533400</xdr:colOff>
      <xdr:row>53</xdr:row>
      <xdr:rowOff>95250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60</xdr:row>
      <xdr:rowOff>66675</xdr:rowOff>
    </xdr:from>
    <xdr:to>
      <xdr:col>14</xdr:col>
      <xdr:colOff>542925</xdr:colOff>
      <xdr:row>83</xdr:row>
      <xdr:rowOff>19050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0.86458</cdr:x>
      <cdr:y>0.09869</cdr:y>
    </cdr:from>
    <cdr:to>
      <cdr:x>0.98958</cdr:x>
      <cdr:y>0.76645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324606" y="285773"/>
          <a:ext cx="914400" cy="1933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　　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令和</a:t>
          </a:r>
          <a:r>
            <a:rPr lang="en-US" altLang="ja-JP" sz="900">
              <a:ea typeface="$ＪＳ明朝" pitchFamily="17" charset="-128"/>
            </a:rPr>
            <a:t>5</a:t>
          </a:r>
          <a:r>
            <a:rPr lang="ja-JP" altLang="en-US" sz="900">
              <a:ea typeface="$ＪＳ明朝" pitchFamily="17" charset="-128"/>
            </a:rPr>
            <a:t>年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令和</a:t>
          </a:r>
          <a:r>
            <a:rPr lang="en-US" altLang="ja-JP" sz="900">
              <a:ea typeface="$ＪＳ明朝" pitchFamily="17" charset="-128"/>
            </a:rPr>
            <a:t>6</a:t>
          </a:r>
          <a:r>
            <a:rPr lang="ja-JP" altLang="en-US" sz="900">
              <a:ea typeface="$ＪＳ明朝" pitchFamily="17" charset="-128"/>
            </a:rPr>
            <a:t>年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令和</a:t>
          </a:r>
          <a:r>
            <a:rPr lang="en-US" altLang="ja-JP" sz="900">
              <a:ea typeface="$ＪＳ明朝" pitchFamily="17" charset="-128"/>
            </a:rPr>
            <a:t>4</a:t>
          </a:r>
          <a:r>
            <a:rPr lang="ja-JP" altLang="en-US" sz="900">
              <a:ea typeface="$ＪＳ明朝" pitchFamily="17" charset="-128"/>
            </a:rPr>
            <a:t>年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令和</a:t>
          </a:r>
          <a:r>
            <a:rPr lang="en-US" altLang="ja-JP" sz="900">
              <a:ea typeface="$ＪＳ明朝" pitchFamily="17" charset="-128"/>
            </a:rPr>
            <a:t>7</a:t>
          </a:r>
          <a:r>
            <a:rPr lang="ja-JP" altLang="en-US" sz="900">
              <a:ea typeface="$ＪＳ明朝" pitchFamily="17" charset="-128"/>
            </a:rPr>
            <a:t>年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endParaRPr lang="ja-JP" altLang="en-US" sz="900">
            <a:ea typeface="$ＪＳ明朝" pitchFamily="17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0.87532</cdr:x>
      <cdr:y>0.1812</cdr:y>
    </cdr:from>
    <cdr:to>
      <cdr:x>1</cdr:x>
      <cdr:y>0.59732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6386466" y="514339"/>
          <a:ext cx="909684" cy="11811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令和</a:t>
          </a:r>
          <a:r>
            <a:rPr lang="en-US" altLang="ja-JP" sz="900">
              <a:ea typeface="$ＪＳ明朝" pitchFamily="17" charset="-128"/>
            </a:rPr>
            <a:t>6</a:t>
          </a:r>
          <a:r>
            <a:rPr lang="ja-JP" altLang="en-US" sz="900">
              <a:ea typeface="$ＪＳ明朝" pitchFamily="17" charset="-128"/>
            </a:rPr>
            <a:t>年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令和</a:t>
          </a:r>
          <a:r>
            <a:rPr lang="en-US" altLang="ja-JP" sz="900">
              <a:ea typeface="$ＪＳ明朝" pitchFamily="17" charset="-128"/>
            </a:rPr>
            <a:t>5</a:t>
          </a:r>
          <a:r>
            <a:rPr lang="ja-JP" altLang="en-US" sz="900">
              <a:ea typeface="$ＪＳ明朝" pitchFamily="17" charset="-128"/>
            </a:rPr>
            <a:t>年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令和</a:t>
          </a:r>
          <a:r>
            <a:rPr lang="en-US" altLang="ja-JP" sz="900">
              <a:ea typeface="$ＪＳ明朝" pitchFamily="17" charset="-128"/>
            </a:rPr>
            <a:t>7</a:t>
          </a:r>
          <a:r>
            <a:rPr lang="ja-JP" altLang="en-US" sz="900">
              <a:ea typeface="$ＪＳ明朝" pitchFamily="17" charset="-128"/>
            </a:rPr>
            <a:t>年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r>
            <a:rPr lang="ja-JP" altLang="en-US" sz="900">
              <a:ea typeface="$ＪＳ明朝" pitchFamily="17" charset="-128"/>
            </a:rPr>
            <a:t>令和</a:t>
          </a:r>
          <a:r>
            <a:rPr lang="en-US" altLang="ja-JP" sz="900">
              <a:ea typeface="$ＪＳ明朝" pitchFamily="17" charset="-128"/>
            </a:rPr>
            <a:t>4</a:t>
          </a:r>
          <a:r>
            <a:rPr lang="ja-JP" altLang="en-US" sz="900">
              <a:ea typeface="$ＪＳ明朝" pitchFamily="17" charset="-128"/>
            </a:rPr>
            <a:t>年</a:t>
          </a:r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  <a:p xmlns:a="http://schemas.openxmlformats.org/drawingml/2006/main">
          <a:pPr algn="r"/>
          <a:endParaRPr lang="en-US" altLang="ja-JP" sz="900">
            <a:ea typeface="$ＪＳ明朝" pitchFamily="17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0.73316</cdr:x>
      <cdr:y>0.22917</cdr:y>
    </cdr:from>
    <cdr:to>
      <cdr:x>0.85751</cdr:x>
      <cdr:y>0.5625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5391150" y="6286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  <cdr:relSizeAnchor xmlns:cdr="http://schemas.openxmlformats.org/drawingml/2006/chartDrawing">
    <cdr:from>
      <cdr:x>0.89629</cdr:x>
      <cdr:y>0.25171</cdr:y>
    </cdr:from>
    <cdr:to>
      <cdr:x>0.98955</cdr:x>
      <cdr:y>0.67006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6548021" y="704884"/>
          <a:ext cx="681328" cy="11715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algn="r"/>
          <a:r>
            <a:rPr lang="ja-JP" altLang="en-US" sz="900"/>
            <a:t>令和</a:t>
          </a:r>
          <a:r>
            <a:rPr lang="en-US" altLang="ja-JP" sz="900"/>
            <a:t>4</a:t>
          </a:r>
          <a:r>
            <a:rPr lang="ja-JP" altLang="en-US" sz="900"/>
            <a:t>年</a:t>
          </a:r>
          <a:endParaRPr lang="en-US" altLang="ja-JP" sz="900"/>
        </a:p>
        <a:p xmlns:a="http://schemas.openxmlformats.org/drawingml/2006/main">
          <a:pPr algn="r"/>
          <a:r>
            <a:rPr lang="ja-JP" altLang="en-US" sz="900"/>
            <a:t>令和</a:t>
          </a:r>
          <a:r>
            <a:rPr lang="en-US" altLang="ja-JP" sz="900"/>
            <a:t>7</a:t>
          </a:r>
          <a:r>
            <a:rPr lang="ja-JP" altLang="en-US" sz="900"/>
            <a:t>年</a:t>
          </a:r>
          <a:endParaRPr lang="en-US" altLang="ja-JP" sz="900"/>
        </a:p>
        <a:p xmlns:a="http://schemas.openxmlformats.org/drawingml/2006/main">
          <a:pPr algn="r"/>
          <a:r>
            <a:rPr lang="ja-JP" altLang="en-US" sz="900"/>
            <a:t>令和</a:t>
          </a:r>
          <a:r>
            <a:rPr lang="en-US" altLang="ja-JP" sz="900"/>
            <a:t>5</a:t>
          </a:r>
          <a:r>
            <a:rPr lang="ja-JP" altLang="en-US" sz="900"/>
            <a:t>年</a:t>
          </a:r>
          <a:endParaRPr lang="en-US" altLang="ja-JP" sz="900"/>
        </a:p>
        <a:p xmlns:a="http://schemas.openxmlformats.org/drawingml/2006/main">
          <a:pPr algn="r"/>
          <a:r>
            <a:rPr lang="ja-JP" altLang="en-US" sz="900"/>
            <a:t>令和</a:t>
          </a:r>
          <a:r>
            <a:rPr lang="en-US" altLang="ja-JP" sz="900"/>
            <a:t>6</a:t>
          </a:r>
          <a:r>
            <a:rPr lang="ja-JP" altLang="en-US" sz="900"/>
            <a:t>年</a:t>
          </a:r>
          <a:endParaRPr lang="en-US" altLang="ja-JP" sz="900"/>
        </a:p>
        <a:p xmlns:a="http://schemas.openxmlformats.org/drawingml/2006/main">
          <a:pPr algn="r"/>
          <a:endParaRPr lang="ja-JP" altLang="en-US" sz="9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23</xdr:row>
      <xdr:rowOff>85725</xdr:rowOff>
    </xdr:from>
    <xdr:to>
      <xdr:col>10</xdr:col>
      <xdr:colOff>28575</xdr:colOff>
      <xdr:row>23</xdr:row>
      <xdr:rowOff>85725</xdr:rowOff>
    </xdr:to>
    <xdr:sp macro="" textlink="">
      <xdr:nvSpPr>
        <xdr:cNvPr id="190907" name="Line 2079">
          <a:extLst>
            <a:ext uri="{FF2B5EF4-FFF2-40B4-BE49-F238E27FC236}">
              <a16:creationId xmlns:a16="http://schemas.microsoft.com/office/drawing/2014/main" id="{00000000-0008-0000-0400-0000BBE90200}"/>
            </a:ext>
          </a:extLst>
        </xdr:cNvPr>
        <xdr:cNvSpPr>
          <a:spLocks noChangeShapeType="1"/>
        </xdr:cNvSpPr>
      </xdr:nvSpPr>
      <xdr:spPr bwMode="auto">
        <a:xfrm>
          <a:off x="9563100" y="4143375"/>
          <a:ext cx="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295275</xdr:colOff>
      <xdr:row>14</xdr:row>
      <xdr:rowOff>38100</xdr:rowOff>
    </xdr:from>
    <xdr:to>
      <xdr:col>11</xdr:col>
      <xdr:colOff>295275</xdr:colOff>
      <xdr:row>14</xdr:row>
      <xdr:rowOff>38100</xdr:rowOff>
    </xdr:to>
    <xdr:sp macro="" textlink="">
      <xdr:nvSpPr>
        <xdr:cNvPr id="190908" name="Line 2081">
          <a:extLst>
            <a:ext uri="{FF2B5EF4-FFF2-40B4-BE49-F238E27FC236}">
              <a16:creationId xmlns:a16="http://schemas.microsoft.com/office/drawing/2014/main" id="{00000000-0008-0000-0400-0000BCE90200}"/>
            </a:ext>
          </a:extLst>
        </xdr:cNvPr>
        <xdr:cNvSpPr>
          <a:spLocks noChangeShapeType="1"/>
        </xdr:cNvSpPr>
      </xdr:nvSpPr>
      <xdr:spPr bwMode="auto">
        <a:xfrm>
          <a:off x="10258425" y="2552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6</xdr:col>
      <xdr:colOff>1343024</xdr:colOff>
      <xdr:row>26</xdr:row>
      <xdr:rowOff>114300</xdr:rowOff>
    </xdr:to>
    <xdr:graphicFrame macro="">
      <xdr:nvGraphicFramePr>
        <xdr:cNvPr id="9" name="グラフ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26</xdr:row>
      <xdr:rowOff>114300</xdr:rowOff>
    </xdr:from>
    <xdr:to>
      <xdr:col>3</xdr:col>
      <xdr:colOff>409575</xdr:colOff>
      <xdr:row>50</xdr:row>
      <xdr:rowOff>152400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409575</xdr:colOff>
      <xdr:row>26</xdr:row>
      <xdr:rowOff>123825</xdr:rowOff>
    </xdr:from>
    <xdr:to>
      <xdr:col>6</xdr:col>
      <xdr:colOff>1333500</xdr:colOff>
      <xdr:row>50</xdr:row>
      <xdr:rowOff>152400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57151</xdr:colOff>
      <xdr:row>0</xdr:row>
      <xdr:rowOff>38100</xdr:rowOff>
    </xdr:from>
    <xdr:to>
      <xdr:col>1</xdr:col>
      <xdr:colOff>104776</xdr:colOff>
      <xdr:row>0</xdr:row>
      <xdr:rowOff>266700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D6C1FD2D-DD35-2402-2BA0-5056276E1A4E}"/>
            </a:ext>
          </a:extLst>
        </xdr:cNvPr>
        <xdr:cNvSpPr/>
      </xdr:nvSpPr>
      <xdr:spPr bwMode="auto">
        <a:xfrm>
          <a:off x="57151" y="38100"/>
          <a:ext cx="514350" cy="228600"/>
        </a:xfrm>
        <a:prstGeom prst="roundRect">
          <a:avLst/>
        </a:prstGeom>
        <a:gradFill flip="none" rotWithShape="1">
          <a:gsLst>
            <a:gs pos="0">
              <a:srgbClr val="FFC000">
                <a:tint val="66000"/>
                <a:satMod val="160000"/>
              </a:srgbClr>
            </a:gs>
            <a:gs pos="50000">
              <a:srgbClr val="FFC000">
                <a:tint val="44500"/>
                <a:satMod val="160000"/>
              </a:srgbClr>
            </a:gs>
            <a:gs pos="100000">
              <a:srgbClr val="FFC000">
                <a:tint val="23500"/>
                <a:satMod val="160000"/>
              </a:srgbClr>
            </a:gs>
          </a:gsLst>
          <a:lin ang="2700000" scaled="1"/>
          <a:tileRect/>
        </a:gradFill>
        <a:ln w="0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kumimoji="1" lang="ja-JP" altLang="en-US" sz="800"/>
            <a:t>単位：トン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66"/>
        </a:solidFill>
        <a:ln w="0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993366"/>
        </a:solidFill>
        <a:ln w="0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selection activeCell="N7" sqref="N7"/>
    </sheetView>
  </sheetViews>
  <sheetFormatPr defaultRowHeight="17.25"/>
  <cols>
    <col min="1" max="1" width="9.625" style="31" customWidth="1"/>
    <col min="2" max="2" width="7.25" style="228" customWidth="1"/>
    <col min="3" max="3" width="9.625" style="229" customWidth="1"/>
    <col min="4" max="4" width="9" style="31"/>
    <col min="5" max="5" width="20" style="31" bestFit="1" customWidth="1"/>
    <col min="6" max="6" width="18.625" style="31" customWidth="1"/>
    <col min="7" max="7" width="7.75" style="31" customWidth="1"/>
    <col min="8" max="8" width="2.375" style="31" customWidth="1"/>
    <col min="9" max="9" width="7.75" style="31" customWidth="1"/>
    <col min="10" max="256" width="9" style="31"/>
    <col min="257" max="257" width="9.625" style="31" customWidth="1"/>
    <col min="258" max="258" width="7.25" style="31" customWidth="1"/>
    <col min="259" max="259" width="9.625" style="31" customWidth="1"/>
    <col min="260" max="260" width="9" style="31"/>
    <col min="261" max="261" width="20" style="31" bestFit="1" customWidth="1"/>
    <col min="262" max="262" width="18.625" style="31" customWidth="1"/>
    <col min="263" max="263" width="7.75" style="31" customWidth="1"/>
    <col min="264" max="264" width="2.375" style="31" customWidth="1"/>
    <col min="265" max="265" width="7.75" style="31" customWidth="1"/>
    <col min="266" max="512" width="9" style="31"/>
    <col min="513" max="513" width="9.625" style="31" customWidth="1"/>
    <col min="514" max="514" width="7.25" style="31" customWidth="1"/>
    <col min="515" max="515" width="9.625" style="31" customWidth="1"/>
    <col min="516" max="516" width="9" style="31"/>
    <col min="517" max="517" width="20" style="31" bestFit="1" customWidth="1"/>
    <col min="518" max="518" width="18.625" style="31" customWidth="1"/>
    <col min="519" max="519" width="7.75" style="31" customWidth="1"/>
    <col min="520" max="520" width="2.375" style="31" customWidth="1"/>
    <col min="521" max="521" width="7.75" style="31" customWidth="1"/>
    <col min="522" max="768" width="9" style="31"/>
    <col min="769" max="769" width="9.625" style="31" customWidth="1"/>
    <col min="770" max="770" width="7.25" style="31" customWidth="1"/>
    <col min="771" max="771" width="9.625" style="31" customWidth="1"/>
    <col min="772" max="772" width="9" style="31"/>
    <col min="773" max="773" width="20" style="31" bestFit="1" customWidth="1"/>
    <col min="774" max="774" width="18.625" style="31" customWidth="1"/>
    <col min="775" max="775" width="7.75" style="31" customWidth="1"/>
    <col min="776" max="776" width="2.375" style="31" customWidth="1"/>
    <col min="777" max="777" width="7.75" style="31" customWidth="1"/>
    <col min="778" max="1024" width="9" style="31"/>
    <col min="1025" max="1025" width="9.625" style="31" customWidth="1"/>
    <col min="1026" max="1026" width="7.25" style="31" customWidth="1"/>
    <col min="1027" max="1027" width="9.625" style="31" customWidth="1"/>
    <col min="1028" max="1028" width="9" style="31"/>
    <col min="1029" max="1029" width="20" style="31" bestFit="1" customWidth="1"/>
    <col min="1030" max="1030" width="18.625" style="31" customWidth="1"/>
    <col min="1031" max="1031" width="7.75" style="31" customWidth="1"/>
    <col min="1032" max="1032" width="2.375" style="31" customWidth="1"/>
    <col min="1033" max="1033" width="7.75" style="31" customWidth="1"/>
    <col min="1034" max="1280" width="9" style="31"/>
    <col min="1281" max="1281" width="9.625" style="31" customWidth="1"/>
    <col min="1282" max="1282" width="7.25" style="31" customWidth="1"/>
    <col min="1283" max="1283" width="9.625" style="31" customWidth="1"/>
    <col min="1284" max="1284" width="9" style="31"/>
    <col min="1285" max="1285" width="20" style="31" bestFit="1" customWidth="1"/>
    <col min="1286" max="1286" width="18.625" style="31" customWidth="1"/>
    <col min="1287" max="1287" width="7.75" style="31" customWidth="1"/>
    <col min="1288" max="1288" width="2.375" style="31" customWidth="1"/>
    <col min="1289" max="1289" width="7.75" style="31" customWidth="1"/>
    <col min="1290" max="1536" width="9" style="31"/>
    <col min="1537" max="1537" width="9.625" style="31" customWidth="1"/>
    <col min="1538" max="1538" width="7.25" style="31" customWidth="1"/>
    <col min="1539" max="1539" width="9.625" style="31" customWidth="1"/>
    <col min="1540" max="1540" width="9" style="31"/>
    <col min="1541" max="1541" width="20" style="31" bestFit="1" customWidth="1"/>
    <col min="1542" max="1542" width="18.625" style="31" customWidth="1"/>
    <col min="1543" max="1543" width="7.75" style="31" customWidth="1"/>
    <col min="1544" max="1544" width="2.375" style="31" customWidth="1"/>
    <col min="1545" max="1545" width="7.75" style="31" customWidth="1"/>
    <col min="1546" max="1792" width="9" style="31"/>
    <col min="1793" max="1793" width="9.625" style="31" customWidth="1"/>
    <col min="1794" max="1794" width="7.25" style="31" customWidth="1"/>
    <col min="1795" max="1795" width="9.625" style="31" customWidth="1"/>
    <col min="1796" max="1796" width="9" style="31"/>
    <col min="1797" max="1797" width="20" style="31" bestFit="1" customWidth="1"/>
    <col min="1798" max="1798" width="18.625" style="31" customWidth="1"/>
    <col min="1799" max="1799" width="7.75" style="31" customWidth="1"/>
    <col min="1800" max="1800" width="2.375" style="31" customWidth="1"/>
    <col min="1801" max="1801" width="7.75" style="31" customWidth="1"/>
    <col min="1802" max="2048" width="9" style="31"/>
    <col min="2049" max="2049" width="9.625" style="31" customWidth="1"/>
    <col min="2050" max="2050" width="7.25" style="31" customWidth="1"/>
    <col min="2051" max="2051" width="9.625" style="31" customWidth="1"/>
    <col min="2052" max="2052" width="9" style="31"/>
    <col min="2053" max="2053" width="20" style="31" bestFit="1" customWidth="1"/>
    <col min="2054" max="2054" width="18.625" style="31" customWidth="1"/>
    <col min="2055" max="2055" width="7.75" style="31" customWidth="1"/>
    <col min="2056" max="2056" width="2.375" style="31" customWidth="1"/>
    <col min="2057" max="2057" width="7.75" style="31" customWidth="1"/>
    <col min="2058" max="2304" width="9" style="31"/>
    <col min="2305" max="2305" width="9.625" style="31" customWidth="1"/>
    <col min="2306" max="2306" width="7.25" style="31" customWidth="1"/>
    <col min="2307" max="2307" width="9.625" style="31" customWidth="1"/>
    <col min="2308" max="2308" width="9" style="31"/>
    <col min="2309" max="2309" width="20" style="31" bestFit="1" customWidth="1"/>
    <col min="2310" max="2310" width="18.625" style="31" customWidth="1"/>
    <col min="2311" max="2311" width="7.75" style="31" customWidth="1"/>
    <col min="2312" max="2312" width="2.375" style="31" customWidth="1"/>
    <col min="2313" max="2313" width="7.75" style="31" customWidth="1"/>
    <col min="2314" max="2560" width="9" style="31"/>
    <col min="2561" max="2561" width="9.625" style="31" customWidth="1"/>
    <col min="2562" max="2562" width="7.25" style="31" customWidth="1"/>
    <col min="2563" max="2563" width="9.625" style="31" customWidth="1"/>
    <col min="2564" max="2564" width="9" style="31"/>
    <col min="2565" max="2565" width="20" style="31" bestFit="1" customWidth="1"/>
    <col min="2566" max="2566" width="18.625" style="31" customWidth="1"/>
    <col min="2567" max="2567" width="7.75" style="31" customWidth="1"/>
    <col min="2568" max="2568" width="2.375" style="31" customWidth="1"/>
    <col min="2569" max="2569" width="7.75" style="31" customWidth="1"/>
    <col min="2570" max="2816" width="9" style="31"/>
    <col min="2817" max="2817" width="9.625" style="31" customWidth="1"/>
    <col min="2818" max="2818" width="7.25" style="31" customWidth="1"/>
    <col min="2819" max="2819" width="9.625" style="31" customWidth="1"/>
    <col min="2820" max="2820" width="9" style="31"/>
    <col min="2821" max="2821" width="20" style="31" bestFit="1" customWidth="1"/>
    <col min="2822" max="2822" width="18.625" style="31" customWidth="1"/>
    <col min="2823" max="2823" width="7.75" style="31" customWidth="1"/>
    <col min="2824" max="2824" width="2.375" style="31" customWidth="1"/>
    <col min="2825" max="2825" width="7.75" style="31" customWidth="1"/>
    <col min="2826" max="3072" width="9" style="31"/>
    <col min="3073" max="3073" width="9.625" style="31" customWidth="1"/>
    <col min="3074" max="3074" width="7.25" style="31" customWidth="1"/>
    <col min="3075" max="3075" width="9.625" style="31" customWidth="1"/>
    <col min="3076" max="3076" width="9" style="31"/>
    <col min="3077" max="3077" width="20" style="31" bestFit="1" customWidth="1"/>
    <col min="3078" max="3078" width="18.625" style="31" customWidth="1"/>
    <col min="3079" max="3079" width="7.75" style="31" customWidth="1"/>
    <col min="3080" max="3080" width="2.375" style="31" customWidth="1"/>
    <col min="3081" max="3081" width="7.75" style="31" customWidth="1"/>
    <col min="3082" max="3328" width="9" style="31"/>
    <col min="3329" max="3329" width="9.625" style="31" customWidth="1"/>
    <col min="3330" max="3330" width="7.25" style="31" customWidth="1"/>
    <col min="3331" max="3331" width="9.625" style="31" customWidth="1"/>
    <col min="3332" max="3332" width="9" style="31"/>
    <col min="3333" max="3333" width="20" style="31" bestFit="1" customWidth="1"/>
    <col min="3334" max="3334" width="18.625" style="31" customWidth="1"/>
    <col min="3335" max="3335" width="7.75" style="31" customWidth="1"/>
    <col min="3336" max="3336" width="2.375" style="31" customWidth="1"/>
    <col min="3337" max="3337" width="7.75" style="31" customWidth="1"/>
    <col min="3338" max="3584" width="9" style="31"/>
    <col min="3585" max="3585" width="9.625" style="31" customWidth="1"/>
    <col min="3586" max="3586" width="7.25" style="31" customWidth="1"/>
    <col min="3587" max="3587" width="9.625" style="31" customWidth="1"/>
    <col min="3588" max="3588" width="9" style="31"/>
    <col min="3589" max="3589" width="20" style="31" bestFit="1" customWidth="1"/>
    <col min="3590" max="3590" width="18.625" style="31" customWidth="1"/>
    <col min="3591" max="3591" width="7.75" style="31" customWidth="1"/>
    <col min="3592" max="3592" width="2.375" style="31" customWidth="1"/>
    <col min="3593" max="3593" width="7.75" style="31" customWidth="1"/>
    <col min="3594" max="3840" width="9" style="31"/>
    <col min="3841" max="3841" width="9.625" style="31" customWidth="1"/>
    <col min="3842" max="3842" width="7.25" style="31" customWidth="1"/>
    <col min="3843" max="3843" width="9.625" style="31" customWidth="1"/>
    <col min="3844" max="3844" width="9" style="31"/>
    <col min="3845" max="3845" width="20" style="31" bestFit="1" customWidth="1"/>
    <col min="3846" max="3846" width="18.625" style="31" customWidth="1"/>
    <col min="3847" max="3847" width="7.75" style="31" customWidth="1"/>
    <col min="3848" max="3848" width="2.375" style="31" customWidth="1"/>
    <col min="3849" max="3849" width="7.75" style="31" customWidth="1"/>
    <col min="3850" max="4096" width="9" style="31"/>
    <col min="4097" max="4097" width="9.625" style="31" customWidth="1"/>
    <col min="4098" max="4098" width="7.25" style="31" customWidth="1"/>
    <col min="4099" max="4099" width="9.625" style="31" customWidth="1"/>
    <col min="4100" max="4100" width="9" style="31"/>
    <col min="4101" max="4101" width="20" style="31" bestFit="1" customWidth="1"/>
    <col min="4102" max="4102" width="18.625" style="31" customWidth="1"/>
    <col min="4103" max="4103" width="7.75" style="31" customWidth="1"/>
    <col min="4104" max="4104" width="2.375" style="31" customWidth="1"/>
    <col min="4105" max="4105" width="7.75" style="31" customWidth="1"/>
    <col min="4106" max="4352" width="9" style="31"/>
    <col min="4353" max="4353" width="9.625" style="31" customWidth="1"/>
    <col min="4354" max="4354" width="7.25" style="31" customWidth="1"/>
    <col min="4355" max="4355" width="9.625" style="31" customWidth="1"/>
    <col min="4356" max="4356" width="9" style="31"/>
    <col min="4357" max="4357" width="20" style="31" bestFit="1" customWidth="1"/>
    <col min="4358" max="4358" width="18.625" style="31" customWidth="1"/>
    <col min="4359" max="4359" width="7.75" style="31" customWidth="1"/>
    <col min="4360" max="4360" width="2.375" style="31" customWidth="1"/>
    <col min="4361" max="4361" width="7.75" style="31" customWidth="1"/>
    <col min="4362" max="4608" width="9" style="31"/>
    <col min="4609" max="4609" width="9.625" style="31" customWidth="1"/>
    <col min="4610" max="4610" width="7.25" style="31" customWidth="1"/>
    <col min="4611" max="4611" width="9.625" style="31" customWidth="1"/>
    <col min="4612" max="4612" width="9" style="31"/>
    <col min="4613" max="4613" width="20" style="31" bestFit="1" customWidth="1"/>
    <col min="4614" max="4614" width="18.625" style="31" customWidth="1"/>
    <col min="4615" max="4615" width="7.75" style="31" customWidth="1"/>
    <col min="4616" max="4616" width="2.375" style="31" customWidth="1"/>
    <col min="4617" max="4617" width="7.75" style="31" customWidth="1"/>
    <col min="4618" max="4864" width="9" style="31"/>
    <col min="4865" max="4865" width="9.625" style="31" customWidth="1"/>
    <col min="4866" max="4866" width="7.25" style="31" customWidth="1"/>
    <col min="4867" max="4867" width="9.625" style="31" customWidth="1"/>
    <col min="4868" max="4868" width="9" style="31"/>
    <col min="4869" max="4869" width="20" style="31" bestFit="1" customWidth="1"/>
    <col min="4870" max="4870" width="18.625" style="31" customWidth="1"/>
    <col min="4871" max="4871" width="7.75" style="31" customWidth="1"/>
    <col min="4872" max="4872" width="2.375" style="31" customWidth="1"/>
    <col min="4873" max="4873" width="7.75" style="31" customWidth="1"/>
    <col min="4874" max="5120" width="9" style="31"/>
    <col min="5121" max="5121" width="9.625" style="31" customWidth="1"/>
    <col min="5122" max="5122" width="7.25" style="31" customWidth="1"/>
    <col min="5123" max="5123" width="9.625" style="31" customWidth="1"/>
    <col min="5124" max="5124" width="9" style="31"/>
    <col min="5125" max="5125" width="20" style="31" bestFit="1" customWidth="1"/>
    <col min="5126" max="5126" width="18.625" style="31" customWidth="1"/>
    <col min="5127" max="5127" width="7.75" style="31" customWidth="1"/>
    <col min="5128" max="5128" width="2.375" style="31" customWidth="1"/>
    <col min="5129" max="5129" width="7.75" style="31" customWidth="1"/>
    <col min="5130" max="5376" width="9" style="31"/>
    <col min="5377" max="5377" width="9.625" style="31" customWidth="1"/>
    <col min="5378" max="5378" width="7.25" style="31" customWidth="1"/>
    <col min="5379" max="5379" width="9.625" style="31" customWidth="1"/>
    <col min="5380" max="5380" width="9" style="31"/>
    <col min="5381" max="5381" width="20" style="31" bestFit="1" customWidth="1"/>
    <col min="5382" max="5382" width="18.625" style="31" customWidth="1"/>
    <col min="5383" max="5383" width="7.75" style="31" customWidth="1"/>
    <col min="5384" max="5384" width="2.375" style="31" customWidth="1"/>
    <col min="5385" max="5385" width="7.75" style="31" customWidth="1"/>
    <col min="5386" max="5632" width="9" style="31"/>
    <col min="5633" max="5633" width="9.625" style="31" customWidth="1"/>
    <col min="5634" max="5634" width="7.25" style="31" customWidth="1"/>
    <col min="5635" max="5635" width="9.625" style="31" customWidth="1"/>
    <col min="5636" max="5636" width="9" style="31"/>
    <col min="5637" max="5637" width="20" style="31" bestFit="1" customWidth="1"/>
    <col min="5638" max="5638" width="18.625" style="31" customWidth="1"/>
    <col min="5639" max="5639" width="7.75" style="31" customWidth="1"/>
    <col min="5640" max="5640" width="2.375" style="31" customWidth="1"/>
    <col min="5641" max="5641" width="7.75" style="31" customWidth="1"/>
    <col min="5642" max="5888" width="9" style="31"/>
    <col min="5889" max="5889" width="9.625" style="31" customWidth="1"/>
    <col min="5890" max="5890" width="7.25" style="31" customWidth="1"/>
    <col min="5891" max="5891" width="9.625" style="31" customWidth="1"/>
    <col min="5892" max="5892" width="9" style="31"/>
    <col min="5893" max="5893" width="20" style="31" bestFit="1" customWidth="1"/>
    <col min="5894" max="5894" width="18.625" style="31" customWidth="1"/>
    <col min="5895" max="5895" width="7.75" style="31" customWidth="1"/>
    <col min="5896" max="5896" width="2.375" style="31" customWidth="1"/>
    <col min="5897" max="5897" width="7.75" style="31" customWidth="1"/>
    <col min="5898" max="6144" width="9" style="31"/>
    <col min="6145" max="6145" width="9.625" style="31" customWidth="1"/>
    <col min="6146" max="6146" width="7.25" style="31" customWidth="1"/>
    <col min="6147" max="6147" width="9.625" style="31" customWidth="1"/>
    <col min="6148" max="6148" width="9" style="31"/>
    <col min="6149" max="6149" width="20" style="31" bestFit="1" customWidth="1"/>
    <col min="6150" max="6150" width="18.625" style="31" customWidth="1"/>
    <col min="6151" max="6151" width="7.75" style="31" customWidth="1"/>
    <col min="6152" max="6152" width="2.375" style="31" customWidth="1"/>
    <col min="6153" max="6153" width="7.75" style="31" customWidth="1"/>
    <col min="6154" max="6400" width="9" style="31"/>
    <col min="6401" max="6401" width="9.625" style="31" customWidth="1"/>
    <col min="6402" max="6402" width="7.25" style="31" customWidth="1"/>
    <col min="6403" max="6403" width="9.625" style="31" customWidth="1"/>
    <col min="6404" max="6404" width="9" style="31"/>
    <col min="6405" max="6405" width="20" style="31" bestFit="1" customWidth="1"/>
    <col min="6406" max="6406" width="18.625" style="31" customWidth="1"/>
    <col min="6407" max="6407" width="7.75" style="31" customWidth="1"/>
    <col min="6408" max="6408" width="2.375" style="31" customWidth="1"/>
    <col min="6409" max="6409" width="7.75" style="31" customWidth="1"/>
    <col min="6410" max="6656" width="9" style="31"/>
    <col min="6657" max="6657" width="9.625" style="31" customWidth="1"/>
    <col min="6658" max="6658" width="7.25" style="31" customWidth="1"/>
    <col min="6659" max="6659" width="9.625" style="31" customWidth="1"/>
    <col min="6660" max="6660" width="9" style="31"/>
    <col min="6661" max="6661" width="20" style="31" bestFit="1" customWidth="1"/>
    <col min="6662" max="6662" width="18.625" style="31" customWidth="1"/>
    <col min="6663" max="6663" width="7.75" style="31" customWidth="1"/>
    <col min="6664" max="6664" width="2.375" style="31" customWidth="1"/>
    <col min="6665" max="6665" width="7.75" style="31" customWidth="1"/>
    <col min="6666" max="6912" width="9" style="31"/>
    <col min="6913" max="6913" width="9.625" style="31" customWidth="1"/>
    <col min="6914" max="6914" width="7.25" style="31" customWidth="1"/>
    <col min="6915" max="6915" width="9.625" style="31" customWidth="1"/>
    <col min="6916" max="6916" width="9" style="31"/>
    <col min="6917" max="6917" width="20" style="31" bestFit="1" customWidth="1"/>
    <col min="6918" max="6918" width="18.625" style="31" customWidth="1"/>
    <col min="6919" max="6919" width="7.75" style="31" customWidth="1"/>
    <col min="6920" max="6920" width="2.375" style="31" customWidth="1"/>
    <col min="6921" max="6921" width="7.75" style="31" customWidth="1"/>
    <col min="6922" max="7168" width="9" style="31"/>
    <col min="7169" max="7169" width="9.625" style="31" customWidth="1"/>
    <col min="7170" max="7170" width="7.25" style="31" customWidth="1"/>
    <col min="7171" max="7171" width="9.625" style="31" customWidth="1"/>
    <col min="7172" max="7172" width="9" style="31"/>
    <col min="7173" max="7173" width="20" style="31" bestFit="1" customWidth="1"/>
    <col min="7174" max="7174" width="18.625" style="31" customWidth="1"/>
    <col min="7175" max="7175" width="7.75" style="31" customWidth="1"/>
    <col min="7176" max="7176" width="2.375" style="31" customWidth="1"/>
    <col min="7177" max="7177" width="7.75" style="31" customWidth="1"/>
    <col min="7178" max="7424" width="9" style="31"/>
    <col min="7425" max="7425" width="9.625" style="31" customWidth="1"/>
    <col min="7426" max="7426" width="7.25" style="31" customWidth="1"/>
    <col min="7427" max="7427" width="9.625" style="31" customWidth="1"/>
    <col min="7428" max="7428" width="9" style="31"/>
    <col min="7429" max="7429" width="20" style="31" bestFit="1" customWidth="1"/>
    <col min="7430" max="7430" width="18.625" style="31" customWidth="1"/>
    <col min="7431" max="7431" width="7.75" style="31" customWidth="1"/>
    <col min="7432" max="7432" width="2.375" style="31" customWidth="1"/>
    <col min="7433" max="7433" width="7.75" style="31" customWidth="1"/>
    <col min="7434" max="7680" width="9" style="31"/>
    <col min="7681" max="7681" width="9.625" style="31" customWidth="1"/>
    <col min="7682" max="7682" width="7.25" style="31" customWidth="1"/>
    <col min="7683" max="7683" width="9.625" style="31" customWidth="1"/>
    <col min="7684" max="7684" width="9" style="31"/>
    <col min="7685" max="7685" width="20" style="31" bestFit="1" customWidth="1"/>
    <col min="7686" max="7686" width="18.625" style="31" customWidth="1"/>
    <col min="7687" max="7687" width="7.75" style="31" customWidth="1"/>
    <col min="7688" max="7688" width="2.375" style="31" customWidth="1"/>
    <col min="7689" max="7689" width="7.75" style="31" customWidth="1"/>
    <col min="7690" max="7936" width="9" style="31"/>
    <col min="7937" max="7937" width="9.625" style="31" customWidth="1"/>
    <col min="7938" max="7938" width="7.25" style="31" customWidth="1"/>
    <col min="7939" max="7939" width="9.625" style="31" customWidth="1"/>
    <col min="7940" max="7940" width="9" style="31"/>
    <col min="7941" max="7941" width="20" style="31" bestFit="1" customWidth="1"/>
    <col min="7942" max="7942" width="18.625" style="31" customWidth="1"/>
    <col min="7943" max="7943" width="7.75" style="31" customWidth="1"/>
    <col min="7944" max="7944" width="2.375" style="31" customWidth="1"/>
    <col min="7945" max="7945" width="7.75" style="31" customWidth="1"/>
    <col min="7946" max="8192" width="9" style="31"/>
    <col min="8193" max="8193" width="9.625" style="31" customWidth="1"/>
    <col min="8194" max="8194" width="7.25" style="31" customWidth="1"/>
    <col min="8195" max="8195" width="9.625" style="31" customWidth="1"/>
    <col min="8196" max="8196" width="9" style="31"/>
    <col min="8197" max="8197" width="20" style="31" bestFit="1" customWidth="1"/>
    <col min="8198" max="8198" width="18.625" style="31" customWidth="1"/>
    <col min="8199" max="8199" width="7.75" style="31" customWidth="1"/>
    <col min="8200" max="8200" width="2.375" style="31" customWidth="1"/>
    <col min="8201" max="8201" width="7.75" style="31" customWidth="1"/>
    <col min="8202" max="8448" width="9" style="31"/>
    <col min="8449" max="8449" width="9.625" style="31" customWidth="1"/>
    <col min="8450" max="8450" width="7.25" style="31" customWidth="1"/>
    <col min="8451" max="8451" width="9.625" style="31" customWidth="1"/>
    <col min="8452" max="8452" width="9" style="31"/>
    <col min="8453" max="8453" width="20" style="31" bestFit="1" customWidth="1"/>
    <col min="8454" max="8454" width="18.625" style="31" customWidth="1"/>
    <col min="8455" max="8455" width="7.75" style="31" customWidth="1"/>
    <col min="8456" max="8456" width="2.375" style="31" customWidth="1"/>
    <col min="8457" max="8457" width="7.75" style="31" customWidth="1"/>
    <col min="8458" max="8704" width="9" style="31"/>
    <col min="8705" max="8705" width="9.625" style="31" customWidth="1"/>
    <col min="8706" max="8706" width="7.25" style="31" customWidth="1"/>
    <col min="8707" max="8707" width="9.625" style="31" customWidth="1"/>
    <col min="8708" max="8708" width="9" style="31"/>
    <col min="8709" max="8709" width="20" style="31" bestFit="1" customWidth="1"/>
    <col min="8710" max="8710" width="18.625" style="31" customWidth="1"/>
    <col min="8711" max="8711" width="7.75" style="31" customWidth="1"/>
    <col min="8712" max="8712" width="2.375" style="31" customWidth="1"/>
    <col min="8713" max="8713" width="7.75" style="31" customWidth="1"/>
    <col min="8714" max="8960" width="9" style="31"/>
    <col min="8961" max="8961" width="9.625" style="31" customWidth="1"/>
    <col min="8962" max="8962" width="7.25" style="31" customWidth="1"/>
    <col min="8963" max="8963" width="9.625" style="31" customWidth="1"/>
    <col min="8964" max="8964" width="9" style="31"/>
    <col min="8965" max="8965" width="20" style="31" bestFit="1" customWidth="1"/>
    <col min="8966" max="8966" width="18.625" style="31" customWidth="1"/>
    <col min="8967" max="8967" width="7.75" style="31" customWidth="1"/>
    <col min="8968" max="8968" width="2.375" style="31" customWidth="1"/>
    <col min="8969" max="8969" width="7.75" style="31" customWidth="1"/>
    <col min="8970" max="9216" width="9" style="31"/>
    <col min="9217" max="9217" width="9.625" style="31" customWidth="1"/>
    <col min="9218" max="9218" width="7.25" style="31" customWidth="1"/>
    <col min="9219" max="9219" width="9.625" style="31" customWidth="1"/>
    <col min="9220" max="9220" width="9" style="31"/>
    <col min="9221" max="9221" width="20" style="31" bestFit="1" customWidth="1"/>
    <col min="9222" max="9222" width="18.625" style="31" customWidth="1"/>
    <col min="9223" max="9223" width="7.75" style="31" customWidth="1"/>
    <col min="9224" max="9224" width="2.375" style="31" customWidth="1"/>
    <col min="9225" max="9225" width="7.75" style="31" customWidth="1"/>
    <col min="9226" max="9472" width="9" style="31"/>
    <col min="9473" max="9473" width="9.625" style="31" customWidth="1"/>
    <col min="9474" max="9474" width="7.25" style="31" customWidth="1"/>
    <col min="9475" max="9475" width="9.625" style="31" customWidth="1"/>
    <col min="9476" max="9476" width="9" style="31"/>
    <col min="9477" max="9477" width="20" style="31" bestFit="1" customWidth="1"/>
    <col min="9478" max="9478" width="18.625" style="31" customWidth="1"/>
    <col min="9479" max="9479" width="7.75" style="31" customWidth="1"/>
    <col min="9480" max="9480" width="2.375" style="31" customWidth="1"/>
    <col min="9481" max="9481" width="7.75" style="31" customWidth="1"/>
    <col min="9482" max="9728" width="9" style="31"/>
    <col min="9729" max="9729" width="9.625" style="31" customWidth="1"/>
    <col min="9730" max="9730" width="7.25" style="31" customWidth="1"/>
    <col min="9731" max="9731" width="9.625" style="31" customWidth="1"/>
    <col min="9732" max="9732" width="9" style="31"/>
    <col min="9733" max="9733" width="20" style="31" bestFit="1" customWidth="1"/>
    <col min="9734" max="9734" width="18.625" style="31" customWidth="1"/>
    <col min="9735" max="9735" width="7.75" style="31" customWidth="1"/>
    <col min="9736" max="9736" width="2.375" style="31" customWidth="1"/>
    <col min="9737" max="9737" width="7.75" style="31" customWidth="1"/>
    <col min="9738" max="9984" width="9" style="31"/>
    <col min="9985" max="9985" width="9.625" style="31" customWidth="1"/>
    <col min="9986" max="9986" width="7.25" style="31" customWidth="1"/>
    <col min="9987" max="9987" width="9.625" style="31" customWidth="1"/>
    <col min="9988" max="9988" width="9" style="31"/>
    <col min="9989" max="9989" width="20" style="31" bestFit="1" customWidth="1"/>
    <col min="9990" max="9990" width="18.625" style="31" customWidth="1"/>
    <col min="9991" max="9991" width="7.75" style="31" customWidth="1"/>
    <col min="9992" max="9992" width="2.375" style="31" customWidth="1"/>
    <col min="9993" max="9993" width="7.75" style="31" customWidth="1"/>
    <col min="9994" max="10240" width="9" style="31"/>
    <col min="10241" max="10241" width="9.625" style="31" customWidth="1"/>
    <col min="10242" max="10242" width="7.25" style="31" customWidth="1"/>
    <col min="10243" max="10243" width="9.625" style="31" customWidth="1"/>
    <col min="10244" max="10244" width="9" style="31"/>
    <col min="10245" max="10245" width="20" style="31" bestFit="1" customWidth="1"/>
    <col min="10246" max="10246" width="18.625" style="31" customWidth="1"/>
    <col min="10247" max="10247" width="7.75" style="31" customWidth="1"/>
    <col min="10248" max="10248" width="2.375" style="31" customWidth="1"/>
    <col min="10249" max="10249" width="7.75" style="31" customWidth="1"/>
    <col min="10250" max="10496" width="9" style="31"/>
    <col min="10497" max="10497" width="9.625" style="31" customWidth="1"/>
    <col min="10498" max="10498" width="7.25" style="31" customWidth="1"/>
    <col min="10499" max="10499" width="9.625" style="31" customWidth="1"/>
    <col min="10500" max="10500" width="9" style="31"/>
    <col min="10501" max="10501" width="20" style="31" bestFit="1" customWidth="1"/>
    <col min="10502" max="10502" width="18.625" style="31" customWidth="1"/>
    <col min="10503" max="10503" width="7.75" style="31" customWidth="1"/>
    <col min="10504" max="10504" width="2.375" style="31" customWidth="1"/>
    <col min="10505" max="10505" width="7.75" style="31" customWidth="1"/>
    <col min="10506" max="10752" width="9" style="31"/>
    <col min="10753" max="10753" width="9.625" style="31" customWidth="1"/>
    <col min="10754" max="10754" width="7.25" style="31" customWidth="1"/>
    <col min="10755" max="10755" width="9.625" style="31" customWidth="1"/>
    <col min="10756" max="10756" width="9" style="31"/>
    <col min="10757" max="10757" width="20" style="31" bestFit="1" customWidth="1"/>
    <col min="10758" max="10758" width="18.625" style="31" customWidth="1"/>
    <col min="10759" max="10759" width="7.75" style="31" customWidth="1"/>
    <col min="10760" max="10760" width="2.375" style="31" customWidth="1"/>
    <col min="10761" max="10761" width="7.75" style="31" customWidth="1"/>
    <col min="10762" max="11008" width="9" style="31"/>
    <col min="11009" max="11009" width="9.625" style="31" customWidth="1"/>
    <col min="11010" max="11010" width="7.25" style="31" customWidth="1"/>
    <col min="11011" max="11011" width="9.625" style="31" customWidth="1"/>
    <col min="11012" max="11012" width="9" style="31"/>
    <col min="11013" max="11013" width="20" style="31" bestFit="1" customWidth="1"/>
    <col min="11014" max="11014" width="18.625" style="31" customWidth="1"/>
    <col min="11015" max="11015" width="7.75" style="31" customWidth="1"/>
    <col min="11016" max="11016" width="2.375" style="31" customWidth="1"/>
    <col min="11017" max="11017" width="7.75" style="31" customWidth="1"/>
    <col min="11018" max="11264" width="9" style="31"/>
    <col min="11265" max="11265" width="9.625" style="31" customWidth="1"/>
    <col min="11266" max="11266" width="7.25" style="31" customWidth="1"/>
    <col min="11267" max="11267" width="9.625" style="31" customWidth="1"/>
    <col min="11268" max="11268" width="9" style="31"/>
    <col min="11269" max="11269" width="20" style="31" bestFit="1" customWidth="1"/>
    <col min="11270" max="11270" width="18.625" style="31" customWidth="1"/>
    <col min="11271" max="11271" width="7.75" style="31" customWidth="1"/>
    <col min="11272" max="11272" width="2.375" style="31" customWidth="1"/>
    <col min="11273" max="11273" width="7.75" style="31" customWidth="1"/>
    <col min="11274" max="11520" width="9" style="31"/>
    <col min="11521" max="11521" width="9.625" style="31" customWidth="1"/>
    <col min="11522" max="11522" width="7.25" style="31" customWidth="1"/>
    <col min="11523" max="11523" width="9.625" style="31" customWidth="1"/>
    <col min="11524" max="11524" width="9" style="31"/>
    <col min="11525" max="11525" width="20" style="31" bestFit="1" customWidth="1"/>
    <col min="11526" max="11526" width="18.625" style="31" customWidth="1"/>
    <col min="11527" max="11527" width="7.75" style="31" customWidth="1"/>
    <col min="11528" max="11528" width="2.375" style="31" customWidth="1"/>
    <col min="11529" max="11529" width="7.75" style="31" customWidth="1"/>
    <col min="11530" max="11776" width="9" style="31"/>
    <col min="11777" max="11777" width="9.625" style="31" customWidth="1"/>
    <col min="11778" max="11778" width="7.25" style="31" customWidth="1"/>
    <col min="11779" max="11779" width="9.625" style="31" customWidth="1"/>
    <col min="11780" max="11780" width="9" style="31"/>
    <col min="11781" max="11781" width="20" style="31" bestFit="1" customWidth="1"/>
    <col min="11782" max="11782" width="18.625" style="31" customWidth="1"/>
    <col min="11783" max="11783" width="7.75" style="31" customWidth="1"/>
    <col min="11784" max="11784" width="2.375" style="31" customWidth="1"/>
    <col min="11785" max="11785" width="7.75" style="31" customWidth="1"/>
    <col min="11786" max="12032" width="9" style="31"/>
    <col min="12033" max="12033" width="9.625" style="31" customWidth="1"/>
    <col min="12034" max="12034" width="7.25" style="31" customWidth="1"/>
    <col min="12035" max="12035" width="9.625" style="31" customWidth="1"/>
    <col min="12036" max="12036" width="9" style="31"/>
    <col min="12037" max="12037" width="20" style="31" bestFit="1" customWidth="1"/>
    <col min="12038" max="12038" width="18.625" style="31" customWidth="1"/>
    <col min="12039" max="12039" width="7.75" style="31" customWidth="1"/>
    <col min="12040" max="12040" width="2.375" style="31" customWidth="1"/>
    <col min="12041" max="12041" width="7.75" style="31" customWidth="1"/>
    <col min="12042" max="12288" width="9" style="31"/>
    <col min="12289" max="12289" width="9.625" style="31" customWidth="1"/>
    <col min="12290" max="12290" width="7.25" style="31" customWidth="1"/>
    <col min="12291" max="12291" width="9.625" style="31" customWidth="1"/>
    <col min="12292" max="12292" width="9" style="31"/>
    <col min="12293" max="12293" width="20" style="31" bestFit="1" customWidth="1"/>
    <col min="12294" max="12294" width="18.625" style="31" customWidth="1"/>
    <col min="12295" max="12295" width="7.75" style="31" customWidth="1"/>
    <col min="12296" max="12296" width="2.375" style="31" customWidth="1"/>
    <col min="12297" max="12297" width="7.75" style="31" customWidth="1"/>
    <col min="12298" max="12544" width="9" style="31"/>
    <col min="12545" max="12545" width="9.625" style="31" customWidth="1"/>
    <col min="12546" max="12546" width="7.25" style="31" customWidth="1"/>
    <col min="12547" max="12547" width="9.625" style="31" customWidth="1"/>
    <col min="12548" max="12548" width="9" style="31"/>
    <col min="12549" max="12549" width="20" style="31" bestFit="1" customWidth="1"/>
    <col min="12550" max="12550" width="18.625" style="31" customWidth="1"/>
    <col min="12551" max="12551" width="7.75" style="31" customWidth="1"/>
    <col min="12552" max="12552" width="2.375" style="31" customWidth="1"/>
    <col min="12553" max="12553" width="7.75" style="31" customWidth="1"/>
    <col min="12554" max="12800" width="9" style="31"/>
    <col min="12801" max="12801" width="9.625" style="31" customWidth="1"/>
    <col min="12802" max="12802" width="7.25" style="31" customWidth="1"/>
    <col min="12803" max="12803" width="9.625" style="31" customWidth="1"/>
    <col min="12804" max="12804" width="9" style="31"/>
    <col min="12805" max="12805" width="20" style="31" bestFit="1" customWidth="1"/>
    <col min="12806" max="12806" width="18.625" style="31" customWidth="1"/>
    <col min="12807" max="12807" width="7.75" style="31" customWidth="1"/>
    <col min="12808" max="12808" width="2.375" style="31" customWidth="1"/>
    <col min="12809" max="12809" width="7.75" style="31" customWidth="1"/>
    <col min="12810" max="13056" width="9" style="31"/>
    <col min="13057" max="13057" width="9.625" style="31" customWidth="1"/>
    <col min="13058" max="13058" width="7.25" style="31" customWidth="1"/>
    <col min="13059" max="13059" width="9.625" style="31" customWidth="1"/>
    <col min="13060" max="13060" width="9" style="31"/>
    <col min="13061" max="13061" width="20" style="31" bestFit="1" customWidth="1"/>
    <col min="13062" max="13062" width="18.625" style="31" customWidth="1"/>
    <col min="13063" max="13063" width="7.75" style="31" customWidth="1"/>
    <col min="13064" max="13064" width="2.375" style="31" customWidth="1"/>
    <col min="13065" max="13065" width="7.75" style="31" customWidth="1"/>
    <col min="13066" max="13312" width="9" style="31"/>
    <col min="13313" max="13313" width="9.625" style="31" customWidth="1"/>
    <col min="13314" max="13314" width="7.25" style="31" customWidth="1"/>
    <col min="13315" max="13315" width="9.625" style="31" customWidth="1"/>
    <col min="13316" max="13316" width="9" style="31"/>
    <col min="13317" max="13317" width="20" style="31" bestFit="1" customWidth="1"/>
    <col min="13318" max="13318" width="18.625" style="31" customWidth="1"/>
    <col min="13319" max="13319" width="7.75" style="31" customWidth="1"/>
    <col min="13320" max="13320" width="2.375" style="31" customWidth="1"/>
    <col min="13321" max="13321" width="7.75" style="31" customWidth="1"/>
    <col min="13322" max="13568" width="9" style="31"/>
    <col min="13569" max="13569" width="9.625" style="31" customWidth="1"/>
    <col min="13570" max="13570" width="7.25" style="31" customWidth="1"/>
    <col min="13571" max="13571" width="9.625" style="31" customWidth="1"/>
    <col min="13572" max="13572" width="9" style="31"/>
    <col min="13573" max="13573" width="20" style="31" bestFit="1" customWidth="1"/>
    <col min="13574" max="13574" width="18.625" style="31" customWidth="1"/>
    <col min="13575" max="13575" width="7.75" style="31" customWidth="1"/>
    <col min="13576" max="13576" width="2.375" style="31" customWidth="1"/>
    <col min="13577" max="13577" width="7.75" style="31" customWidth="1"/>
    <col min="13578" max="13824" width="9" style="31"/>
    <col min="13825" max="13825" width="9.625" style="31" customWidth="1"/>
    <col min="13826" max="13826" width="7.25" style="31" customWidth="1"/>
    <col min="13827" max="13827" width="9.625" style="31" customWidth="1"/>
    <col min="13828" max="13828" width="9" style="31"/>
    <col min="13829" max="13829" width="20" style="31" bestFit="1" customWidth="1"/>
    <col min="13830" max="13830" width="18.625" style="31" customWidth="1"/>
    <col min="13831" max="13831" width="7.75" style="31" customWidth="1"/>
    <col min="13832" max="13832" width="2.375" style="31" customWidth="1"/>
    <col min="13833" max="13833" width="7.75" style="31" customWidth="1"/>
    <col min="13834" max="14080" width="9" style="31"/>
    <col min="14081" max="14081" width="9.625" style="31" customWidth="1"/>
    <col min="14082" max="14082" width="7.25" style="31" customWidth="1"/>
    <col min="14083" max="14083" width="9.625" style="31" customWidth="1"/>
    <col min="14084" max="14084" width="9" style="31"/>
    <col min="14085" max="14085" width="20" style="31" bestFit="1" customWidth="1"/>
    <col min="14086" max="14086" width="18.625" style="31" customWidth="1"/>
    <col min="14087" max="14087" width="7.75" style="31" customWidth="1"/>
    <col min="14088" max="14088" width="2.375" style="31" customWidth="1"/>
    <col min="14089" max="14089" width="7.75" style="31" customWidth="1"/>
    <col min="14090" max="14336" width="9" style="31"/>
    <col min="14337" max="14337" width="9.625" style="31" customWidth="1"/>
    <col min="14338" max="14338" width="7.25" style="31" customWidth="1"/>
    <col min="14339" max="14339" width="9.625" style="31" customWidth="1"/>
    <col min="14340" max="14340" width="9" style="31"/>
    <col min="14341" max="14341" width="20" style="31" bestFit="1" customWidth="1"/>
    <col min="14342" max="14342" width="18.625" style="31" customWidth="1"/>
    <col min="14343" max="14343" width="7.75" style="31" customWidth="1"/>
    <col min="14344" max="14344" width="2.375" style="31" customWidth="1"/>
    <col min="14345" max="14345" width="7.75" style="31" customWidth="1"/>
    <col min="14346" max="14592" width="9" style="31"/>
    <col min="14593" max="14593" width="9.625" style="31" customWidth="1"/>
    <col min="14594" max="14594" width="7.25" style="31" customWidth="1"/>
    <col min="14595" max="14595" width="9.625" style="31" customWidth="1"/>
    <col min="14596" max="14596" width="9" style="31"/>
    <col min="14597" max="14597" width="20" style="31" bestFit="1" customWidth="1"/>
    <col min="14598" max="14598" width="18.625" style="31" customWidth="1"/>
    <col min="14599" max="14599" width="7.75" style="31" customWidth="1"/>
    <col min="14600" max="14600" width="2.375" style="31" customWidth="1"/>
    <col min="14601" max="14601" width="7.75" style="31" customWidth="1"/>
    <col min="14602" max="14848" width="9" style="31"/>
    <col min="14849" max="14849" width="9.625" style="31" customWidth="1"/>
    <col min="14850" max="14850" width="7.25" style="31" customWidth="1"/>
    <col min="14851" max="14851" width="9.625" style="31" customWidth="1"/>
    <col min="14852" max="14852" width="9" style="31"/>
    <col min="14853" max="14853" width="20" style="31" bestFit="1" customWidth="1"/>
    <col min="14854" max="14854" width="18.625" style="31" customWidth="1"/>
    <col min="14855" max="14855" width="7.75" style="31" customWidth="1"/>
    <col min="14856" max="14856" width="2.375" style="31" customWidth="1"/>
    <col min="14857" max="14857" width="7.75" style="31" customWidth="1"/>
    <col min="14858" max="15104" width="9" style="31"/>
    <col min="15105" max="15105" width="9.625" style="31" customWidth="1"/>
    <col min="15106" max="15106" width="7.25" style="31" customWidth="1"/>
    <col min="15107" max="15107" width="9.625" style="31" customWidth="1"/>
    <col min="15108" max="15108" width="9" style="31"/>
    <col min="15109" max="15109" width="20" style="31" bestFit="1" customWidth="1"/>
    <col min="15110" max="15110" width="18.625" style="31" customWidth="1"/>
    <col min="15111" max="15111" width="7.75" style="31" customWidth="1"/>
    <col min="15112" max="15112" width="2.375" style="31" customWidth="1"/>
    <col min="15113" max="15113" width="7.75" style="31" customWidth="1"/>
    <col min="15114" max="15360" width="9" style="31"/>
    <col min="15361" max="15361" width="9.625" style="31" customWidth="1"/>
    <col min="15362" max="15362" width="7.25" style="31" customWidth="1"/>
    <col min="15363" max="15363" width="9.625" style="31" customWidth="1"/>
    <col min="15364" max="15364" width="9" style="31"/>
    <col min="15365" max="15365" width="20" style="31" bestFit="1" customWidth="1"/>
    <col min="15366" max="15366" width="18.625" style="31" customWidth="1"/>
    <col min="15367" max="15367" width="7.75" style="31" customWidth="1"/>
    <col min="15368" max="15368" width="2.375" style="31" customWidth="1"/>
    <col min="15369" max="15369" width="7.75" style="31" customWidth="1"/>
    <col min="15370" max="15616" width="9" style="31"/>
    <col min="15617" max="15617" width="9.625" style="31" customWidth="1"/>
    <col min="15618" max="15618" width="7.25" style="31" customWidth="1"/>
    <col min="15619" max="15619" width="9.625" style="31" customWidth="1"/>
    <col min="15620" max="15620" width="9" style="31"/>
    <col min="15621" max="15621" width="20" style="31" bestFit="1" customWidth="1"/>
    <col min="15622" max="15622" width="18.625" style="31" customWidth="1"/>
    <col min="15623" max="15623" width="7.75" style="31" customWidth="1"/>
    <col min="15624" max="15624" width="2.375" style="31" customWidth="1"/>
    <col min="15625" max="15625" width="7.75" style="31" customWidth="1"/>
    <col min="15626" max="15872" width="9" style="31"/>
    <col min="15873" max="15873" width="9.625" style="31" customWidth="1"/>
    <col min="15874" max="15874" width="7.25" style="31" customWidth="1"/>
    <col min="15875" max="15875" width="9.625" style="31" customWidth="1"/>
    <col min="15876" max="15876" width="9" style="31"/>
    <col min="15877" max="15877" width="20" style="31" bestFit="1" customWidth="1"/>
    <col min="15878" max="15878" width="18.625" style="31" customWidth="1"/>
    <col min="15879" max="15879" width="7.75" style="31" customWidth="1"/>
    <col min="15880" max="15880" width="2.375" style="31" customWidth="1"/>
    <col min="15881" max="15881" width="7.75" style="31" customWidth="1"/>
    <col min="15882" max="16128" width="9" style="31"/>
    <col min="16129" max="16129" width="9.625" style="31" customWidth="1"/>
    <col min="16130" max="16130" width="7.25" style="31" customWidth="1"/>
    <col min="16131" max="16131" width="9.625" style="31" customWidth="1"/>
    <col min="16132" max="16132" width="9" style="31"/>
    <col min="16133" max="16133" width="20" style="31" bestFit="1" customWidth="1"/>
    <col min="16134" max="16134" width="18.625" style="31" customWidth="1"/>
    <col min="16135" max="16135" width="7.75" style="31" customWidth="1"/>
    <col min="16136" max="16136" width="2.375" style="31" customWidth="1"/>
    <col min="16137" max="16137" width="7.75" style="31" customWidth="1"/>
    <col min="16138" max="16384" width="9" style="31"/>
  </cols>
  <sheetData>
    <row r="1" spans="1:8" ht="21" customHeight="1">
      <c r="A1" s="223"/>
      <c r="B1" s="224"/>
      <c r="C1" s="225"/>
      <c r="D1" s="226"/>
      <c r="E1" s="226"/>
      <c r="F1" s="226"/>
      <c r="G1" s="226"/>
      <c r="H1" s="227"/>
    </row>
    <row r="2" spans="1:8" ht="24">
      <c r="A2" s="460" t="s">
        <v>131</v>
      </c>
      <c r="B2" s="461"/>
      <c r="C2" s="461"/>
      <c r="D2" s="461"/>
      <c r="E2" s="461"/>
      <c r="F2" s="461"/>
      <c r="G2" s="461"/>
      <c r="H2" s="462"/>
    </row>
    <row r="3" spans="1:8" ht="30" customHeight="1">
      <c r="A3" s="463"/>
      <c r="B3" s="461"/>
      <c r="C3" s="461"/>
      <c r="D3" s="461"/>
      <c r="E3" s="461"/>
      <c r="F3" s="461"/>
      <c r="G3" s="461"/>
      <c r="H3" s="462"/>
    </row>
    <row r="4" spans="1:8">
      <c r="A4" s="99"/>
      <c r="H4" s="230"/>
    </row>
    <row r="5" spans="1:8">
      <c r="A5" s="231"/>
      <c r="B5"/>
      <c r="C5"/>
      <c r="D5"/>
      <c r="E5"/>
      <c r="F5"/>
      <c r="G5"/>
      <c r="H5" s="232"/>
    </row>
    <row r="6" spans="1:8" ht="23.25" customHeight="1">
      <c r="A6" s="233"/>
      <c r="B6" s="234" t="s">
        <v>132</v>
      </c>
      <c r="C6" s="235"/>
      <c r="D6" s="236" t="s">
        <v>133</v>
      </c>
      <c r="E6" s="236"/>
      <c r="F6" s="237"/>
      <c r="G6" s="237"/>
      <c r="H6" s="230"/>
    </row>
    <row r="7" spans="1:8" s="237" customFormat="1" ht="17.100000000000001" customHeight="1">
      <c r="A7" s="238"/>
      <c r="B7" s="239">
        <v>1</v>
      </c>
      <c r="C7" s="240"/>
      <c r="D7" s="237" t="s">
        <v>134</v>
      </c>
      <c r="G7" s="241"/>
      <c r="H7" s="242"/>
    </row>
    <row r="8" spans="1:8" s="237" customFormat="1" ht="17.100000000000001" customHeight="1">
      <c r="A8" s="238"/>
      <c r="B8" s="243"/>
      <c r="C8" s="240"/>
      <c r="H8" s="242"/>
    </row>
    <row r="9" spans="1:8" s="237" customFormat="1" ht="17.100000000000001" customHeight="1">
      <c r="A9" s="238"/>
      <c r="B9" s="244">
        <v>2</v>
      </c>
      <c r="C9" s="240"/>
      <c r="D9" s="237" t="s">
        <v>135</v>
      </c>
      <c r="G9" s="241"/>
      <c r="H9" s="242"/>
    </row>
    <row r="10" spans="1:8" s="237" customFormat="1" ht="17.100000000000001" customHeight="1">
      <c r="A10" s="238"/>
      <c r="B10" s="243"/>
      <c r="C10" s="240"/>
      <c r="H10" s="242"/>
    </row>
    <row r="11" spans="1:8" s="237" customFormat="1" ht="17.100000000000001" customHeight="1">
      <c r="A11" s="238"/>
      <c r="B11" s="245">
        <v>3</v>
      </c>
      <c r="C11" s="240"/>
      <c r="D11" s="237" t="s">
        <v>136</v>
      </c>
      <c r="G11" s="241"/>
      <c r="H11" s="242"/>
    </row>
    <row r="12" spans="1:8" s="237" customFormat="1" ht="17.100000000000001" customHeight="1">
      <c r="A12" s="238"/>
      <c r="B12" s="243"/>
      <c r="C12" s="240"/>
      <c r="H12" s="242"/>
    </row>
    <row r="13" spans="1:8" s="237" customFormat="1" ht="17.100000000000001" customHeight="1">
      <c r="A13" s="238"/>
      <c r="B13" s="341">
        <v>4</v>
      </c>
      <c r="C13" s="240"/>
      <c r="D13" s="237" t="s">
        <v>137</v>
      </c>
      <c r="G13" s="241"/>
      <c r="H13" s="242"/>
    </row>
    <row r="14" spans="1:8" s="237" customFormat="1" ht="17.100000000000001" customHeight="1">
      <c r="A14" s="238"/>
      <c r="B14" s="243" t="s">
        <v>138</v>
      </c>
      <c r="C14" s="240"/>
      <c r="H14" s="242"/>
    </row>
    <row r="15" spans="1:8" s="237" customFormat="1" ht="17.100000000000001" customHeight="1">
      <c r="A15" s="238"/>
      <c r="B15" s="246">
        <v>5</v>
      </c>
      <c r="C15" s="240"/>
      <c r="D15" s="237" t="s">
        <v>139</v>
      </c>
      <c r="G15" s="241"/>
      <c r="H15" s="242"/>
    </row>
    <row r="16" spans="1:8" s="237" customFormat="1" ht="17.100000000000001" customHeight="1">
      <c r="A16" s="238"/>
      <c r="B16" s="243"/>
      <c r="C16" s="240"/>
      <c r="H16" s="242"/>
    </row>
    <row r="17" spans="1:8" s="237" customFormat="1" ht="17.100000000000001" customHeight="1">
      <c r="A17" s="238"/>
      <c r="B17" s="247">
        <v>6</v>
      </c>
      <c r="C17" s="240"/>
      <c r="D17" s="237" t="s">
        <v>140</v>
      </c>
      <c r="H17" s="242"/>
    </row>
    <row r="18" spans="1:8" s="237" customFormat="1" ht="17.100000000000001" customHeight="1">
      <c r="A18" s="238"/>
      <c r="B18" s="243"/>
      <c r="C18" s="240"/>
      <c r="H18" s="242"/>
    </row>
    <row r="19" spans="1:8" s="237" customFormat="1" ht="17.100000000000001" customHeight="1">
      <c r="A19" s="238"/>
      <c r="B19" s="248">
        <v>7</v>
      </c>
      <c r="C19" s="240"/>
      <c r="D19" s="237" t="s">
        <v>141</v>
      </c>
      <c r="H19" s="242"/>
    </row>
    <row r="20" spans="1:8" s="237" customFormat="1" ht="17.100000000000001" customHeight="1">
      <c r="A20" s="238"/>
      <c r="B20" s="243"/>
      <c r="C20" s="240"/>
      <c r="H20" s="242"/>
    </row>
    <row r="21" spans="1:8" s="237" customFormat="1" ht="17.100000000000001" customHeight="1">
      <c r="A21" s="238"/>
      <c r="B21" s="249">
        <v>8</v>
      </c>
      <c r="C21" s="240"/>
      <c r="D21" s="237" t="s">
        <v>142</v>
      </c>
      <c r="H21" s="242"/>
    </row>
    <row r="22" spans="1:8" s="237" customFormat="1" ht="17.100000000000001" customHeight="1">
      <c r="A22" s="238"/>
      <c r="B22" s="243"/>
      <c r="C22" s="240"/>
      <c r="H22" s="242"/>
    </row>
    <row r="23" spans="1:8" s="237" customFormat="1" ht="17.100000000000001" customHeight="1">
      <c r="A23" s="238"/>
      <c r="B23" s="250">
        <v>9</v>
      </c>
      <c r="C23" s="240"/>
      <c r="D23" s="237" t="s">
        <v>143</v>
      </c>
      <c r="H23" s="242"/>
    </row>
    <row r="24" spans="1:8" s="237" customFormat="1" ht="17.100000000000001" customHeight="1">
      <c r="A24" s="238"/>
      <c r="B24" s="243"/>
      <c r="C24" s="240"/>
      <c r="H24" s="242"/>
    </row>
    <row r="25" spans="1:8" s="237" customFormat="1" ht="17.100000000000001" customHeight="1">
      <c r="A25" s="238"/>
      <c r="B25" s="251">
        <v>10</v>
      </c>
      <c r="C25" s="240"/>
      <c r="D25" s="237" t="s">
        <v>144</v>
      </c>
      <c r="H25" s="242"/>
    </row>
    <row r="26" spans="1:8" s="237" customFormat="1" ht="17.100000000000001" customHeight="1">
      <c r="A26" s="238"/>
      <c r="B26" s="243"/>
      <c r="C26" s="240"/>
      <c r="H26" s="242"/>
    </row>
    <row r="27" spans="1:8" s="237" customFormat="1" ht="17.100000000000001" customHeight="1">
      <c r="A27" s="238"/>
      <c r="B27" s="252">
        <v>11</v>
      </c>
      <c r="C27" s="240"/>
      <c r="D27" s="237" t="s">
        <v>145</v>
      </c>
      <c r="H27" s="242"/>
    </row>
    <row r="28" spans="1:8" s="237" customFormat="1" ht="17.100000000000001" customHeight="1">
      <c r="A28" s="238"/>
      <c r="B28" s="243"/>
      <c r="C28" s="240"/>
      <c r="H28" s="242"/>
    </row>
    <row r="29" spans="1:8" s="237" customFormat="1" ht="17.100000000000001" customHeight="1">
      <c r="A29" s="238"/>
      <c r="B29" s="268">
        <v>12</v>
      </c>
      <c r="C29" s="240"/>
      <c r="D29" s="237" t="s">
        <v>146</v>
      </c>
      <c r="H29" s="242"/>
    </row>
    <row r="30" spans="1:8" s="237" customFormat="1" ht="17.100000000000001" customHeight="1">
      <c r="A30" s="253"/>
      <c r="B30" s="254"/>
      <c r="C30" s="255"/>
      <c r="D30" s="255"/>
      <c r="E30" s="255"/>
      <c r="F30" s="255"/>
      <c r="G30" s="255"/>
      <c r="H30" s="256"/>
    </row>
    <row r="31" spans="1:8" s="237" customFormat="1" ht="17.100000000000001" customHeight="1">
      <c r="A31" s="238"/>
      <c r="B31" s="268">
        <v>13</v>
      </c>
      <c r="C31" s="257"/>
      <c r="D31" s="237" t="s">
        <v>147</v>
      </c>
      <c r="H31" s="242"/>
    </row>
    <row r="32" spans="1:8" s="237" customFormat="1" ht="17.100000000000001" customHeight="1">
      <c r="A32" s="238"/>
      <c r="B32" s="243"/>
      <c r="C32" s="240"/>
      <c r="H32" s="242"/>
    </row>
    <row r="33" spans="1:8" s="237" customFormat="1" ht="17.100000000000001" customHeight="1">
      <c r="A33" s="238"/>
      <c r="B33" s="268">
        <v>14</v>
      </c>
      <c r="C33" s="240"/>
      <c r="D33" s="237" t="s">
        <v>148</v>
      </c>
      <c r="H33" s="242"/>
    </row>
    <row r="34" spans="1:8" s="237" customFormat="1" ht="17.100000000000001" customHeight="1">
      <c r="A34" s="258"/>
      <c r="B34" s="243"/>
      <c r="C34" s="240"/>
      <c r="D34" s="259"/>
      <c r="E34" s="259"/>
      <c r="F34" s="259"/>
      <c r="G34" s="259"/>
      <c r="H34" s="260"/>
    </row>
    <row r="35" spans="1:8" s="237" customFormat="1" ht="17.100000000000001" customHeight="1">
      <c r="A35" s="238"/>
      <c r="B35" s="268">
        <v>15</v>
      </c>
      <c r="C35" s="240"/>
      <c r="D35" s="237" t="s">
        <v>91</v>
      </c>
      <c r="E35" s="237" t="s">
        <v>149</v>
      </c>
      <c r="H35" s="242"/>
    </row>
    <row r="36" spans="1:8" s="237" customFormat="1" ht="17.100000000000001" customHeight="1">
      <c r="A36" s="258"/>
      <c r="B36" s="261"/>
      <c r="C36" s="259"/>
      <c r="D36" s="259"/>
      <c r="E36" s="259"/>
      <c r="F36" s="259"/>
      <c r="G36" s="259"/>
      <c r="H36" s="260"/>
    </row>
    <row r="37" spans="1:8" s="237" customFormat="1" ht="17.100000000000001" customHeight="1">
      <c r="A37" s="238"/>
      <c r="B37" s="268">
        <v>16</v>
      </c>
      <c r="C37" s="257"/>
      <c r="D37" s="237" t="s">
        <v>150</v>
      </c>
      <c r="H37" s="242"/>
    </row>
    <row r="38" spans="1:8" s="237" customFormat="1" ht="17.100000000000001" customHeight="1">
      <c r="A38" s="238"/>
      <c r="B38" s="243"/>
      <c r="C38" s="240"/>
      <c r="H38" s="242"/>
    </row>
    <row r="39" spans="1:8" s="237" customFormat="1" ht="17.100000000000001" customHeight="1">
      <c r="A39" s="238"/>
      <c r="B39" s="268">
        <v>17</v>
      </c>
      <c r="C39" s="257"/>
      <c r="D39" s="237" t="s">
        <v>151</v>
      </c>
      <c r="H39" s="242"/>
    </row>
    <row r="40" spans="1:8" s="237" customFormat="1" ht="17.100000000000001" customHeight="1">
      <c r="A40" s="238"/>
      <c r="B40" s="269"/>
      <c r="C40" s="257"/>
      <c r="H40" s="242"/>
    </row>
    <row r="41" spans="1:8" s="237" customFormat="1" ht="17.100000000000001" customHeight="1">
      <c r="A41" s="238"/>
      <c r="B41" s="243"/>
      <c r="C41" s="240"/>
      <c r="H41" s="242"/>
    </row>
    <row r="42" spans="1:8" s="237" customFormat="1" ht="29.25" customHeight="1">
      <c r="A42" s="464" t="s">
        <v>152</v>
      </c>
      <c r="B42" s="465"/>
      <c r="C42" s="465"/>
      <c r="D42" s="465"/>
      <c r="E42" s="465"/>
      <c r="F42" s="465"/>
      <c r="G42" s="465"/>
      <c r="H42" s="466"/>
    </row>
    <row r="43" spans="1:8" s="237" customFormat="1" ht="14.25">
      <c r="A43" s="262"/>
      <c r="B43" s="263"/>
      <c r="C43" s="264"/>
      <c r="D43" s="265"/>
      <c r="E43" s="265"/>
      <c r="F43" s="265"/>
      <c r="G43" s="265"/>
      <c r="H43" s="266"/>
    </row>
    <row r="44" spans="1:8" s="267" customFormat="1">
      <c r="B44" s="228"/>
      <c r="C44" s="229"/>
    </row>
    <row r="45" spans="1:8" s="267" customFormat="1">
      <c r="B45" s="228"/>
      <c r="C45" s="229"/>
    </row>
    <row r="46" spans="1:8" s="267" customFormat="1">
      <c r="B46" s="228"/>
      <c r="C46" s="229"/>
    </row>
    <row r="47" spans="1:8" s="267" customFormat="1">
      <c r="B47" s="228"/>
      <c r="C47" s="229"/>
    </row>
    <row r="48" spans="1:8" s="267" customFormat="1">
      <c r="B48" s="228"/>
      <c r="C48" s="229"/>
    </row>
    <row r="49" spans="2:3" s="267" customFormat="1">
      <c r="B49" s="228"/>
      <c r="C49" s="229"/>
    </row>
    <row r="50" spans="2:3" s="267" customFormat="1">
      <c r="B50" s="228"/>
      <c r="C50" s="229"/>
    </row>
    <row r="51" spans="2:3" s="267" customFormat="1">
      <c r="B51" s="228"/>
      <c r="C51" s="229"/>
    </row>
    <row r="52" spans="2:3" s="267" customFormat="1">
      <c r="B52" s="228"/>
      <c r="C52" s="229"/>
    </row>
    <row r="53" spans="2:3" s="267" customFormat="1">
      <c r="B53" s="228"/>
      <c r="C53" s="229"/>
    </row>
    <row r="54" spans="2:3" s="267" customFormat="1">
      <c r="B54" s="228"/>
      <c r="C54" s="229"/>
    </row>
    <row r="55" spans="2:3" s="267" customFormat="1">
      <c r="B55" s="228"/>
      <c r="C55" s="229"/>
    </row>
    <row r="56" spans="2:3" s="267" customFormat="1">
      <c r="B56" s="228"/>
      <c r="C56" s="229"/>
    </row>
    <row r="57" spans="2:3" s="267" customFormat="1">
      <c r="B57" s="228"/>
      <c r="C57" s="229"/>
    </row>
    <row r="58" spans="2:3" s="267" customFormat="1">
      <c r="B58" s="228"/>
      <c r="C58" s="229"/>
    </row>
    <row r="59" spans="2:3" s="267" customFormat="1">
      <c r="B59" s="228"/>
      <c r="C59" s="229"/>
    </row>
    <row r="60" spans="2:3" s="267" customFormat="1">
      <c r="B60" s="228"/>
      <c r="C60" s="229"/>
    </row>
    <row r="61" spans="2:3" s="267" customFormat="1">
      <c r="B61" s="228"/>
      <c r="C61" s="229"/>
    </row>
    <row r="62" spans="2:3" s="267" customFormat="1">
      <c r="B62" s="228"/>
      <c r="C62" s="229"/>
    </row>
    <row r="63" spans="2:3" s="267" customFormat="1">
      <c r="B63" s="228"/>
      <c r="C63" s="229"/>
    </row>
    <row r="64" spans="2:3" s="267" customFormat="1">
      <c r="B64" s="228"/>
      <c r="C64" s="229"/>
    </row>
    <row r="65" spans="2:3" s="267" customFormat="1">
      <c r="B65" s="228"/>
      <c r="C65" s="229"/>
    </row>
    <row r="66" spans="2:3" s="267" customFormat="1">
      <c r="B66" s="228"/>
      <c r="C66" s="229"/>
    </row>
    <row r="67" spans="2:3" s="267" customFormat="1">
      <c r="B67" s="228"/>
      <c r="C67" s="229"/>
    </row>
    <row r="68" spans="2:3" s="267" customFormat="1">
      <c r="B68" s="228"/>
      <c r="C68" s="229"/>
    </row>
    <row r="69" spans="2:3" s="267" customFormat="1">
      <c r="B69" s="228"/>
      <c r="C69" s="229"/>
    </row>
    <row r="70" spans="2:3" s="267" customFormat="1">
      <c r="B70" s="228"/>
      <c r="C70" s="229"/>
    </row>
    <row r="71" spans="2:3" s="267" customFormat="1">
      <c r="B71" s="228"/>
      <c r="C71" s="229"/>
    </row>
    <row r="72" spans="2:3" s="267" customFormat="1">
      <c r="B72" s="228"/>
      <c r="C72" s="229"/>
    </row>
    <row r="73" spans="2:3" s="267" customFormat="1">
      <c r="B73" s="228"/>
      <c r="C73" s="229"/>
    </row>
    <row r="74" spans="2:3" s="267" customFormat="1">
      <c r="B74" s="228"/>
      <c r="C74" s="229"/>
    </row>
    <row r="75" spans="2:3" s="267" customFormat="1">
      <c r="B75" s="228"/>
      <c r="C75" s="229"/>
    </row>
    <row r="76" spans="2:3" s="267" customFormat="1">
      <c r="B76" s="228"/>
      <c r="C76" s="229"/>
    </row>
    <row r="77" spans="2:3" s="267" customFormat="1">
      <c r="B77" s="228"/>
      <c r="C77" s="229"/>
    </row>
    <row r="78" spans="2:3" s="267" customFormat="1">
      <c r="B78" s="228"/>
      <c r="C78" s="229"/>
    </row>
    <row r="79" spans="2:3" s="267" customFormat="1">
      <c r="B79" s="228"/>
      <c r="C79" s="229"/>
    </row>
    <row r="80" spans="2:3" s="267" customFormat="1">
      <c r="B80" s="228"/>
      <c r="C80" s="229"/>
    </row>
  </sheetData>
  <mergeCells count="3">
    <mergeCell ref="A2:H2"/>
    <mergeCell ref="A3:H3"/>
    <mergeCell ref="A42:H42"/>
  </mergeCells>
  <phoneticPr fontId="2"/>
  <pageMargins left="0.78740157480314965" right="0.39370078740157483" top="0.78740157480314965" bottom="0.78740157480314965" header="0.51181102362204722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B341B-01DB-43E9-993F-30030C324A16}">
  <sheetPr>
    <tabColor rgb="FFFFFF00"/>
  </sheetPr>
  <dimension ref="A1:AD133"/>
  <sheetViews>
    <sheetView zoomScaleNormal="100" workbookViewId="0">
      <selection activeCell="P8" sqref="P8"/>
    </sheetView>
  </sheetViews>
  <sheetFormatPr defaultRowHeight="13.5"/>
  <cols>
    <col min="1" max="1" width="6.125" customWidth="1"/>
    <col min="2" max="2" width="19.125" customWidth="1"/>
    <col min="3" max="4" width="13.25" customWidth="1"/>
    <col min="5" max="6" width="11.875" customWidth="1"/>
    <col min="7" max="7" width="20.5" customWidth="1"/>
    <col min="8" max="8" width="14.375" customWidth="1"/>
    <col min="9" max="9" width="4.875" customWidth="1"/>
    <col min="10" max="10" width="18.375" customWidth="1"/>
    <col min="11" max="11" width="5.125" customWidth="1"/>
    <col min="12" max="12" width="18.375" customWidth="1"/>
    <col min="13" max="13" width="15" customWidth="1"/>
    <col min="14" max="14" width="13.125" customWidth="1"/>
    <col min="15" max="15" width="10.125" customWidth="1"/>
    <col min="16" max="16" width="11.5" customWidth="1"/>
    <col min="17" max="17" width="4.125" customWidth="1"/>
    <col min="18" max="18" width="13.75" style="48" customWidth="1"/>
    <col min="19" max="30" width="7.625" customWidth="1"/>
  </cols>
  <sheetData>
    <row r="1" spans="8:30" ht="12.75" customHeight="1">
      <c r="H1" s="102"/>
      <c r="R1" s="104"/>
    </row>
    <row r="2" spans="8:30">
      <c r="H2" s="183" t="s">
        <v>198</v>
      </c>
      <c r="I2" s="3"/>
      <c r="J2" s="184" t="s">
        <v>102</v>
      </c>
      <c r="K2" s="3"/>
      <c r="L2" s="293" t="s">
        <v>190</v>
      </c>
      <c r="R2" s="47"/>
      <c r="S2" s="105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8:30" ht="13.5" customHeight="1">
      <c r="H3" s="176" t="s">
        <v>99</v>
      </c>
      <c r="I3" s="3"/>
      <c r="J3" s="144" t="s">
        <v>47</v>
      </c>
      <c r="K3" s="3"/>
      <c r="L3" s="293" t="s">
        <v>99</v>
      </c>
      <c r="N3" s="415"/>
      <c r="S3" s="26"/>
      <c r="T3" s="26"/>
      <c r="U3" s="26"/>
    </row>
    <row r="4" spans="8:30" ht="13.5" customHeight="1">
      <c r="H4" s="43">
        <v>27238</v>
      </c>
      <c r="I4" s="3">
        <v>16</v>
      </c>
      <c r="J4" s="160" t="s">
        <v>3</v>
      </c>
      <c r="K4" s="116">
        <f>SUM(I4)</f>
        <v>16</v>
      </c>
      <c r="L4" s="312">
        <v>2997</v>
      </c>
      <c r="M4" s="390"/>
      <c r="N4" s="415"/>
      <c r="O4" s="90"/>
      <c r="S4" s="26"/>
      <c r="T4" s="26"/>
      <c r="U4" s="26"/>
    </row>
    <row r="5" spans="8:30" ht="13.5" customHeight="1">
      <c r="H5" s="88">
        <v>18066</v>
      </c>
      <c r="I5" s="3">
        <v>26</v>
      </c>
      <c r="J5" s="160" t="s">
        <v>30</v>
      </c>
      <c r="K5" s="116">
        <f t="shared" ref="K5:K13" si="0">SUM(I5)</f>
        <v>26</v>
      </c>
      <c r="L5" s="313">
        <v>12268</v>
      </c>
      <c r="M5" s="45"/>
      <c r="N5" s="415"/>
      <c r="O5" s="90"/>
      <c r="S5" s="26"/>
      <c r="T5" s="26"/>
      <c r="U5" s="26"/>
    </row>
    <row r="6" spans="8:30" ht="13.5" customHeight="1">
      <c r="H6" s="193">
        <v>13236</v>
      </c>
      <c r="I6" s="3">
        <v>37</v>
      </c>
      <c r="J6" s="160" t="s">
        <v>37</v>
      </c>
      <c r="K6" s="116">
        <f t="shared" si="0"/>
        <v>37</v>
      </c>
      <c r="L6" s="313">
        <v>15688</v>
      </c>
      <c r="M6" s="45"/>
      <c r="N6" s="415"/>
      <c r="O6" s="90"/>
      <c r="S6" s="26"/>
      <c r="T6" s="26"/>
      <c r="U6" s="26"/>
    </row>
    <row r="7" spans="8:30" ht="13.5" customHeight="1">
      <c r="H7" s="454">
        <v>9263</v>
      </c>
      <c r="I7" s="3">
        <v>33</v>
      </c>
      <c r="J7" s="160" t="s">
        <v>0</v>
      </c>
      <c r="K7" s="116">
        <f t="shared" si="0"/>
        <v>33</v>
      </c>
      <c r="L7" s="313">
        <v>21340</v>
      </c>
      <c r="M7" s="45"/>
      <c r="N7" s="415"/>
      <c r="O7" s="90"/>
      <c r="S7" s="26"/>
      <c r="T7" s="26"/>
      <c r="U7" s="26"/>
    </row>
    <row r="8" spans="8:30">
      <c r="H8" s="88">
        <v>6881</v>
      </c>
      <c r="I8" s="33">
        <v>40</v>
      </c>
      <c r="J8" s="160" t="s">
        <v>2</v>
      </c>
      <c r="K8" s="116">
        <f t="shared" si="0"/>
        <v>40</v>
      </c>
      <c r="L8" s="313">
        <v>6902</v>
      </c>
      <c r="M8" s="45"/>
      <c r="N8" s="90"/>
      <c r="O8" s="90"/>
      <c r="S8" s="26"/>
      <c r="T8" s="26"/>
      <c r="U8" s="26"/>
    </row>
    <row r="9" spans="8:30">
      <c r="H9" s="88">
        <v>6361</v>
      </c>
      <c r="I9" s="3">
        <v>27</v>
      </c>
      <c r="J9" s="160" t="s">
        <v>31</v>
      </c>
      <c r="K9" s="116">
        <f t="shared" si="0"/>
        <v>27</v>
      </c>
      <c r="L9" s="313">
        <v>5432</v>
      </c>
      <c r="M9" s="45"/>
      <c r="N9" s="90"/>
      <c r="O9" s="90"/>
      <c r="S9" s="26"/>
      <c r="T9" s="26"/>
      <c r="U9" s="26"/>
    </row>
    <row r="10" spans="8:30">
      <c r="H10" s="333">
        <v>4540</v>
      </c>
      <c r="I10" s="14">
        <v>14</v>
      </c>
      <c r="J10" s="162" t="s">
        <v>19</v>
      </c>
      <c r="K10" s="116">
        <f t="shared" si="0"/>
        <v>14</v>
      </c>
      <c r="L10" s="313">
        <v>6466</v>
      </c>
      <c r="S10" s="26"/>
      <c r="T10" s="26"/>
      <c r="U10" s="26"/>
    </row>
    <row r="11" spans="8:30">
      <c r="H11" s="43">
        <v>4069</v>
      </c>
      <c r="I11" s="3">
        <v>25</v>
      </c>
      <c r="J11" s="160" t="s">
        <v>29</v>
      </c>
      <c r="K11" s="116">
        <f t="shared" si="0"/>
        <v>25</v>
      </c>
      <c r="L11" s="313">
        <v>4535</v>
      </c>
      <c r="M11" s="45"/>
      <c r="N11" s="90"/>
      <c r="O11" s="90"/>
      <c r="S11" s="26"/>
      <c r="T11" s="26"/>
      <c r="U11" s="26"/>
    </row>
    <row r="12" spans="8:30">
      <c r="H12" s="166">
        <v>3818</v>
      </c>
      <c r="I12" s="14">
        <v>36</v>
      </c>
      <c r="J12" s="162" t="s">
        <v>5</v>
      </c>
      <c r="K12" s="116">
        <f t="shared" si="0"/>
        <v>36</v>
      </c>
      <c r="L12" s="313">
        <v>5426</v>
      </c>
      <c r="M12" s="45"/>
      <c r="N12" s="90"/>
      <c r="O12" s="90"/>
      <c r="S12" s="26"/>
      <c r="T12" s="26"/>
      <c r="U12" s="26"/>
    </row>
    <row r="13" spans="8:30" ht="14.25" thickBot="1">
      <c r="H13" s="451">
        <v>3068</v>
      </c>
      <c r="I13" s="377">
        <v>15</v>
      </c>
      <c r="J13" s="378" t="s">
        <v>20</v>
      </c>
      <c r="K13" s="116">
        <f t="shared" si="0"/>
        <v>15</v>
      </c>
      <c r="L13" s="314">
        <v>3251</v>
      </c>
      <c r="M13" s="45"/>
      <c r="N13" s="90"/>
      <c r="O13" s="90"/>
      <c r="S13" s="26"/>
      <c r="T13" s="26"/>
      <c r="U13" s="26"/>
    </row>
    <row r="14" spans="8:30" ht="14.25" thickTop="1">
      <c r="H14" s="44">
        <v>2455</v>
      </c>
      <c r="I14" s="121">
        <v>34</v>
      </c>
      <c r="J14" s="174" t="s">
        <v>1</v>
      </c>
      <c r="K14" s="107" t="s">
        <v>8</v>
      </c>
      <c r="L14" s="315">
        <v>96038</v>
      </c>
      <c r="S14" s="26"/>
      <c r="T14" s="26"/>
      <c r="U14" s="26"/>
    </row>
    <row r="15" spans="8:30">
      <c r="H15" s="44">
        <v>2342</v>
      </c>
      <c r="I15" s="3">
        <v>17</v>
      </c>
      <c r="J15" s="160" t="s">
        <v>21</v>
      </c>
      <c r="K15" s="50"/>
      <c r="L15" t="s">
        <v>60</v>
      </c>
      <c r="M15" s="400" t="s">
        <v>181</v>
      </c>
      <c r="N15" s="42" t="s">
        <v>75</v>
      </c>
      <c r="S15" s="26"/>
      <c r="T15" s="26"/>
      <c r="U15" s="26"/>
    </row>
    <row r="16" spans="8:30">
      <c r="H16" s="88">
        <v>1618</v>
      </c>
      <c r="I16" s="3">
        <v>24</v>
      </c>
      <c r="J16" s="160" t="s">
        <v>28</v>
      </c>
      <c r="K16" s="116">
        <f>SUM(I4)</f>
        <v>16</v>
      </c>
      <c r="L16" s="160" t="s">
        <v>3</v>
      </c>
      <c r="M16" s="424">
        <v>3192</v>
      </c>
      <c r="N16" s="89">
        <f>SUM(H4)</f>
        <v>27238</v>
      </c>
      <c r="O16" s="45"/>
      <c r="P16" s="17"/>
      <c r="S16" s="26"/>
      <c r="T16" s="26"/>
      <c r="U16" s="26"/>
    </row>
    <row r="17" spans="1:21">
      <c r="H17" s="44">
        <v>1261</v>
      </c>
      <c r="I17" s="3">
        <v>1</v>
      </c>
      <c r="J17" s="160" t="s">
        <v>4</v>
      </c>
      <c r="K17" s="116">
        <f t="shared" ref="K17:K25" si="1">SUM(I5)</f>
        <v>26</v>
      </c>
      <c r="L17" s="160" t="s">
        <v>30</v>
      </c>
      <c r="M17" s="425">
        <v>17198</v>
      </c>
      <c r="N17" s="89">
        <f t="shared" ref="N17:N25" si="2">SUM(H5)</f>
        <v>18066</v>
      </c>
      <c r="O17" s="45"/>
      <c r="P17" s="17"/>
      <c r="S17" s="26"/>
      <c r="T17" s="26"/>
      <c r="U17" s="26"/>
    </row>
    <row r="18" spans="1:21">
      <c r="H18" s="440">
        <v>977</v>
      </c>
      <c r="I18" s="3">
        <v>38</v>
      </c>
      <c r="J18" s="160" t="s">
        <v>38</v>
      </c>
      <c r="K18" s="116">
        <f t="shared" si="1"/>
        <v>37</v>
      </c>
      <c r="L18" s="160" t="s">
        <v>37</v>
      </c>
      <c r="M18" s="425">
        <v>13524</v>
      </c>
      <c r="N18" s="89">
        <f t="shared" si="2"/>
        <v>13236</v>
      </c>
      <c r="O18" s="45"/>
      <c r="P18" s="17"/>
      <c r="S18" s="26"/>
      <c r="T18" s="26"/>
      <c r="U18" s="26"/>
    </row>
    <row r="19" spans="1:21">
      <c r="H19" s="97">
        <v>373</v>
      </c>
      <c r="I19" s="3">
        <v>23</v>
      </c>
      <c r="J19" s="160" t="s">
        <v>27</v>
      </c>
      <c r="K19" s="116">
        <f t="shared" si="1"/>
        <v>33</v>
      </c>
      <c r="L19" s="160" t="s">
        <v>0</v>
      </c>
      <c r="M19" s="425">
        <v>8035</v>
      </c>
      <c r="N19" s="89">
        <f t="shared" si="2"/>
        <v>9263</v>
      </c>
      <c r="O19" s="45"/>
      <c r="P19" s="17"/>
      <c r="S19" s="26"/>
      <c r="T19" s="26"/>
      <c r="U19" s="26"/>
    </row>
    <row r="20" spans="1:21" ht="14.25" thickBot="1">
      <c r="H20" s="193">
        <v>252</v>
      </c>
      <c r="I20" s="3">
        <v>2</v>
      </c>
      <c r="J20" s="160" t="s">
        <v>6</v>
      </c>
      <c r="K20" s="116">
        <f t="shared" si="1"/>
        <v>40</v>
      </c>
      <c r="L20" s="160" t="s">
        <v>2</v>
      </c>
      <c r="M20" s="425">
        <v>6727</v>
      </c>
      <c r="N20" s="89">
        <f t="shared" si="2"/>
        <v>6881</v>
      </c>
      <c r="O20" s="45"/>
      <c r="P20" s="17"/>
      <c r="S20" s="26"/>
      <c r="T20" s="26"/>
      <c r="U20" s="26"/>
    </row>
    <row r="21" spans="1:21">
      <c r="A21" s="58" t="s">
        <v>46</v>
      </c>
      <c r="B21" s="59" t="s">
        <v>47</v>
      </c>
      <c r="C21" s="59" t="s">
        <v>195</v>
      </c>
      <c r="D21" s="59" t="s">
        <v>187</v>
      </c>
      <c r="E21" s="59" t="s">
        <v>41</v>
      </c>
      <c r="F21" s="59" t="s">
        <v>50</v>
      </c>
      <c r="G21" s="8" t="s">
        <v>171</v>
      </c>
      <c r="H21" s="333">
        <v>143</v>
      </c>
      <c r="I21" s="3">
        <v>21</v>
      </c>
      <c r="J21" s="160" t="s">
        <v>25</v>
      </c>
      <c r="K21" s="116">
        <f t="shared" si="1"/>
        <v>27</v>
      </c>
      <c r="L21" s="160" t="s">
        <v>31</v>
      </c>
      <c r="M21" s="425">
        <v>5683</v>
      </c>
      <c r="N21" s="89">
        <f t="shared" si="2"/>
        <v>6361</v>
      </c>
      <c r="O21" s="45"/>
      <c r="P21" s="17"/>
      <c r="S21" s="26"/>
      <c r="T21" s="26"/>
      <c r="U21" s="26"/>
    </row>
    <row r="22" spans="1:21">
      <c r="A22" s="61">
        <v>1</v>
      </c>
      <c r="B22" s="160" t="s">
        <v>3</v>
      </c>
      <c r="C22" s="43">
        <f t="shared" ref="C22:C31" si="3">SUM(H4)</f>
        <v>27238</v>
      </c>
      <c r="D22" s="89">
        <f>SUM(L4)</f>
        <v>2997</v>
      </c>
      <c r="E22" s="52">
        <f t="shared" ref="E22:E32" si="4">SUM(N16/M16*100)</f>
        <v>853.32080200501252</v>
      </c>
      <c r="F22" s="55">
        <f>SUM(C22/D22*100)</f>
        <v>908.84217550884227</v>
      </c>
      <c r="G22" s="3"/>
      <c r="H22" s="91">
        <v>123</v>
      </c>
      <c r="I22" s="3">
        <v>31</v>
      </c>
      <c r="J22" s="160" t="s">
        <v>64</v>
      </c>
      <c r="K22" s="116">
        <f t="shared" si="1"/>
        <v>14</v>
      </c>
      <c r="L22" s="162" t="s">
        <v>19</v>
      </c>
      <c r="M22" s="425">
        <v>4453</v>
      </c>
      <c r="N22" s="89">
        <f t="shared" si="2"/>
        <v>4540</v>
      </c>
      <c r="O22" s="45"/>
      <c r="P22" s="17"/>
      <c r="S22" s="26"/>
      <c r="T22" s="26"/>
      <c r="U22" s="26"/>
    </row>
    <row r="23" spans="1:21">
      <c r="A23" s="61">
        <v>2</v>
      </c>
      <c r="B23" s="160" t="s">
        <v>30</v>
      </c>
      <c r="C23" s="43">
        <f t="shared" si="3"/>
        <v>18066</v>
      </c>
      <c r="D23" s="89">
        <f>SUM(L5)</f>
        <v>12268</v>
      </c>
      <c r="E23" s="52">
        <f t="shared" si="4"/>
        <v>105.04709849982557</v>
      </c>
      <c r="F23" s="55">
        <f t="shared" ref="F23:F32" si="5">SUM(C23/D23*100)</f>
        <v>147.26116726442777</v>
      </c>
      <c r="G23" s="3"/>
      <c r="H23" s="125">
        <v>104</v>
      </c>
      <c r="I23" s="3">
        <v>4</v>
      </c>
      <c r="J23" s="160" t="s">
        <v>11</v>
      </c>
      <c r="K23" s="116">
        <f t="shared" si="1"/>
        <v>25</v>
      </c>
      <c r="L23" s="160" t="s">
        <v>29</v>
      </c>
      <c r="M23" s="425">
        <v>4166</v>
      </c>
      <c r="N23" s="89">
        <f t="shared" si="2"/>
        <v>4069</v>
      </c>
      <c r="O23" s="45"/>
      <c r="P23" s="17"/>
      <c r="S23" s="26"/>
      <c r="T23" s="26"/>
      <c r="U23" s="26"/>
    </row>
    <row r="24" spans="1:21">
      <c r="A24" s="61">
        <v>3</v>
      </c>
      <c r="B24" s="160" t="s">
        <v>37</v>
      </c>
      <c r="C24" s="43">
        <f t="shared" si="3"/>
        <v>13236</v>
      </c>
      <c r="D24" s="89">
        <f t="shared" ref="D24:D31" si="6">SUM(L6)</f>
        <v>15688</v>
      </c>
      <c r="E24" s="52">
        <f t="shared" si="4"/>
        <v>97.870452528837632</v>
      </c>
      <c r="F24" s="55">
        <f t="shared" si="5"/>
        <v>84.370219275879649</v>
      </c>
      <c r="G24" s="3"/>
      <c r="H24" s="91">
        <v>54</v>
      </c>
      <c r="I24" s="3">
        <v>22</v>
      </c>
      <c r="J24" s="160" t="s">
        <v>26</v>
      </c>
      <c r="K24" s="116">
        <f t="shared" si="1"/>
        <v>36</v>
      </c>
      <c r="L24" s="162" t="s">
        <v>5</v>
      </c>
      <c r="M24" s="425">
        <v>4302</v>
      </c>
      <c r="N24" s="89">
        <f t="shared" si="2"/>
        <v>3818</v>
      </c>
      <c r="O24" s="45"/>
      <c r="P24" s="17"/>
      <c r="S24" s="26"/>
      <c r="T24" s="26"/>
      <c r="U24" s="26"/>
    </row>
    <row r="25" spans="1:21" ht="14.25" thickBot="1">
      <c r="A25" s="61">
        <v>4</v>
      </c>
      <c r="B25" s="160" t="s">
        <v>0</v>
      </c>
      <c r="C25" s="43">
        <f t="shared" si="3"/>
        <v>9263</v>
      </c>
      <c r="D25" s="89">
        <f t="shared" si="6"/>
        <v>21340</v>
      </c>
      <c r="E25" s="52">
        <f t="shared" si="4"/>
        <v>115.28313627878033</v>
      </c>
      <c r="F25" s="55">
        <f t="shared" si="5"/>
        <v>43.406747891283977</v>
      </c>
      <c r="G25" s="3"/>
      <c r="H25" s="432">
        <v>46</v>
      </c>
      <c r="I25" s="3">
        <v>9</v>
      </c>
      <c r="J25" s="3" t="s">
        <v>161</v>
      </c>
      <c r="K25" s="180">
        <f t="shared" si="1"/>
        <v>15</v>
      </c>
      <c r="L25" s="378" t="s">
        <v>20</v>
      </c>
      <c r="M25" s="426">
        <v>3676</v>
      </c>
      <c r="N25" s="166">
        <f t="shared" si="2"/>
        <v>3068</v>
      </c>
      <c r="O25" s="45"/>
      <c r="P25" s="17"/>
      <c r="S25" s="26"/>
      <c r="T25" s="26"/>
      <c r="U25" s="26"/>
    </row>
    <row r="26" spans="1:21" ht="14.25" thickTop="1">
      <c r="A26" s="61">
        <v>5</v>
      </c>
      <c r="B26" s="160" t="s">
        <v>2</v>
      </c>
      <c r="C26" s="89">
        <f t="shared" si="3"/>
        <v>6881</v>
      </c>
      <c r="D26" s="89">
        <f t="shared" si="6"/>
        <v>6902</v>
      </c>
      <c r="E26" s="52">
        <f t="shared" si="4"/>
        <v>102.28928199791882</v>
      </c>
      <c r="F26" s="55">
        <f t="shared" si="5"/>
        <v>99.695740365111561</v>
      </c>
      <c r="G26" s="12"/>
      <c r="H26" s="437">
        <v>35</v>
      </c>
      <c r="I26" s="3">
        <v>35</v>
      </c>
      <c r="J26" s="160" t="s">
        <v>36</v>
      </c>
      <c r="K26" s="3"/>
      <c r="L26" s="361" t="s">
        <v>8</v>
      </c>
      <c r="M26" s="427">
        <v>80707</v>
      </c>
      <c r="N26" s="191">
        <f>SUM(H44)</f>
        <v>106342</v>
      </c>
      <c r="S26" s="26"/>
      <c r="T26" s="26"/>
      <c r="U26" s="26"/>
    </row>
    <row r="27" spans="1:21">
      <c r="A27" s="61">
        <v>6</v>
      </c>
      <c r="B27" s="160" t="s">
        <v>31</v>
      </c>
      <c r="C27" s="43">
        <f t="shared" si="3"/>
        <v>6361</v>
      </c>
      <c r="D27" s="89">
        <f t="shared" si="6"/>
        <v>5432</v>
      </c>
      <c r="E27" s="52">
        <f t="shared" si="4"/>
        <v>111.9303184937533</v>
      </c>
      <c r="F27" s="55">
        <f t="shared" si="5"/>
        <v>117.10235640648013</v>
      </c>
      <c r="G27" s="3"/>
      <c r="H27" s="91">
        <v>14</v>
      </c>
      <c r="I27" s="3">
        <v>12</v>
      </c>
      <c r="J27" s="160" t="s">
        <v>18</v>
      </c>
      <c r="L27" s="29"/>
      <c r="M27" s="26"/>
      <c r="S27" s="26"/>
      <c r="T27" s="26"/>
      <c r="U27" s="26"/>
    </row>
    <row r="28" spans="1:21">
      <c r="A28" s="61">
        <v>7</v>
      </c>
      <c r="B28" s="162" t="s">
        <v>19</v>
      </c>
      <c r="C28" s="43">
        <f t="shared" si="3"/>
        <v>4540</v>
      </c>
      <c r="D28" s="89">
        <f t="shared" si="6"/>
        <v>6466</v>
      </c>
      <c r="E28" s="52">
        <f t="shared" si="4"/>
        <v>101.95373905232428</v>
      </c>
      <c r="F28" s="55">
        <f t="shared" si="5"/>
        <v>70.213424064336522</v>
      </c>
      <c r="G28" s="3"/>
      <c r="H28" s="125">
        <v>5</v>
      </c>
      <c r="I28" s="3">
        <v>6</v>
      </c>
      <c r="J28" s="160" t="s">
        <v>13</v>
      </c>
      <c r="L28" s="29"/>
      <c r="S28" s="26"/>
      <c r="T28" s="26"/>
      <c r="U28" s="26"/>
    </row>
    <row r="29" spans="1:21">
      <c r="A29" s="61">
        <v>8</v>
      </c>
      <c r="B29" s="160" t="s">
        <v>29</v>
      </c>
      <c r="C29" s="43">
        <f t="shared" si="3"/>
        <v>4069</v>
      </c>
      <c r="D29" s="89">
        <f t="shared" si="6"/>
        <v>4535</v>
      </c>
      <c r="E29" s="52">
        <f t="shared" si="4"/>
        <v>97.671627460393665</v>
      </c>
      <c r="F29" s="55">
        <f t="shared" si="5"/>
        <v>89.72436604189636</v>
      </c>
      <c r="G29" s="11"/>
      <c r="H29" s="91">
        <v>0</v>
      </c>
      <c r="I29" s="3">
        <v>3</v>
      </c>
      <c r="J29" s="160" t="s">
        <v>10</v>
      </c>
      <c r="L29" s="29"/>
      <c r="M29" s="26"/>
      <c r="S29" s="26"/>
      <c r="T29" s="26"/>
      <c r="U29" s="26"/>
    </row>
    <row r="30" spans="1:21">
      <c r="A30" s="61">
        <v>9</v>
      </c>
      <c r="B30" s="162" t="s">
        <v>5</v>
      </c>
      <c r="C30" s="43">
        <f t="shared" si="3"/>
        <v>3818</v>
      </c>
      <c r="D30" s="89">
        <f t="shared" si="6"/>
        <v>5426</v>
      </c>
      <c r="E30" s="52">
        <f t="shared" si="4"/>
        <v>88.749418874941881</v>
      </c>
      <c r="F30" s="55">
        <f t="shared" si="5"/>
        <v>70.364909694065616</v>
      </c>
      <c r="G30" s="12"/>
      <c r="H30" s="125">
        <v>0</v>
      </c>
      <c r="I30" s="3">
        <v>5</v>
      </c>
      <c r="J30" s="160" t="s">
        <v>12</v>
      </c>
      <c r="L30" s="42"/>
      <c r="M30" s="26"/>
      <c r="S30" s="26"/>
      <c r="T30" s="26"/>
      <c r="U30" s="26"/>
    </row>
    <row r="31" spans="1:21" ht="14.25" thickBot="1">
      <c r="A31" s="64">
        <v>10</v>
      </c>
      <c r="B31" s="378" t="s">
        <v>20</v>
      </c>
      <c r="C31" s="43">
        <f t="shared" si="3"/>
        <v>3068</v>
      </c>
      <c r="D31" s="89">
        <f t="shared" si="6"/>
        <v>3251</v>
      </c>
      <c r="E31" s="52">
        <f t="shared" si="4"/>
        <v>83.460282916213274</v>
      </c>
      <c r="F31" s="55">
        <f t="shared" si="5"/>
        <v>94.370962780682859</v>
      </c>
      <c r="G31" s="92"/>
      <c r="H31" s="125">
        <v>0</v>
      </c>
      <c r="I31" s="3">
        <v>7</v>
      </c>
      <c r="J31" s="160" t="s">
        <v>14</v>
      </c>
      <c r="L31" s="42"/>
      <c r="M31" s="26"/>
      <c r="S31" s="26"/>
      <c r="T31" s="26"/>
      <c r="U31" s="26"/>
    </row>
    <row r="32" spans="1:21" ht="14.25" thickBot="1">
      <c r="A32" s="65"/>
      <c r="B32" s="66" t="s">
        <v>56</v>
      </c>
      <c r="C32" s="67">
        <f>SUM(H44)</f>
        <v>106342</v>
      </c>
      <c r="D32" s="67">
        <f>SUM(L14)</f>
        <v>96038</v>
      </c>
      <c r="E32" s="70">
        <f t="shared" si="4"/>
        <v>131.76304409778581</v>
      </c>
      <c r="F32" s="68">
        <f t="shared" si="5"/>
        <v>110.72908640329871</v>
      </c>
      <c r="G32" s="384">
        <v>61.7</v>
      </c>
      <c r="H32" s="448">
        <v>0</v>
      </c>
      <c r="I32" s="3">
        <v>8</v>
      </c>
      <c r="J32" s="160" t="s">
        <v>15</v>
      </c>
      <c r="L32" s="42"/>
      <c r="M32" s="26"/>
      <c r="S32" s="26"/>
      <c r="T32" s="26"/>
      <c r="U32" s="26"/>
    </row>
    <row r="33" spans="2:30">
      <c r="H33" s="43">
        <v>0</v>
      </c>
      <c r="I33" s="3">
        <v>10</v>
      </c>
      <c r="J33" s="160" t="s">
        <v>16</v>
      </c>
      <c r="L33" s="42"/>
      <c r="M33" s="26"/>
      <c r="S33" s="26"/>
      <c r="T33" s="26"/>
      <c r="U33" s="26"/>
    </row>
    <row r="34" spans="2:30">
      <c r="H34" s="97">
        <v>0</v>
      </c>
      <c r="I34" s="3">
        <v>11</v>
      </c>
      <c r="J34" s="160" t="s">
        <v>17</v>
      </c>
      <c r="S34" s="26"/>
      <c r="T34" s="26"/>
      <c r="U34" s="26"/>
    </row>
    <row r="35" spans="2:30">
      <c r="H35" s="346">
        <v>0</v>
      </c>
      <c r="I35" s="3">
        <v>13</v>
      </c>
      <c r="J35" s="160" t="s">
        <v>7</v>
      </c>
      <c r="L35" s="47"/>
      <c r="M35" s="383"/>
      <c r="O35" t="s">
        <v>183</v>
      </c>
      <c r="S35" s="26"/>
      <c r="T35" s="26"/>
      <c r="U35" s="26"/>
    </row>
    <row r="36" spans="2:30">
      <c r="B36" s="48"/>
      <c r="C36" s="26"/>
      <c r="E36" s="17"/>
      <c r="H36" s="89">
        <v>0</v>
      </c>
      <c r="I36" s="3">
        <v>18</v>
      </c>
      <c r="J36" s="160" t="s">
        <v>22</v>
      </c>
      <c r="S36" s="26"/>
      <c r="T36" s="26"/>
      <c r="U36" s="26"/>
    </row>
    <row r="37" spans="2:30">
      <c r="B37" s="18"/>
      <c r="C37" s="26"/>
      <c r="F37" s="26"/>
      <c r="G37" s="48"/>
      <c r="H37" s="193">
        <v>0</v>
      </c>
      <c r="I37" s="3">
        <v>19</v>
      </c>
      <c r="J37" s="160" t="s">
        <v>23</v>
      </c>
      <c r="L37" s="48"/>
      <c r="M37" s="26"/>
      <c r="S37" s="26"/>
      <c r="T37" s="26"/>
      <c r="U37" s="26"/>
    </row>
    <row r="38" spans="2:30">
      <c r="C38" s="26"/>
      <c r="F38" s="26"/>
      <c r="H38" s="44">
        <v>0</v>
      </c>
      <c r="I38" s="3">
        <v>20</v>
      </c>
      <c r="J38" s="160" t="s">
        <v>24</v>
      </c>
      <c r="L38" s="48"/>
      <c r="M38" s="26"/>
      <c r="S38" s="26"/>
      <c r="T38" s="26"/>
      <c r="U38" s="26"/>
    </row>
    <row r="39" spans="2:30">
      <c r="B39" s="48"/>
      <c r="C39" s="26"/>
      <c r="F39" s="26"/>
      <c r="G39" s="18"/>
      <c r="H39" s="44">
        <v>0</v>
      </c>
      <c r="I39" s="3">
        <v>28</v>
      </c>
      <c r="J39" s="160" t="s">
        <v>32</v>
      </c>
      <c r="L39" s="48"/>
      <c r="M39" s="26"/>
      <c r="S39" s="26"/>
      <c r="T39" s="26"/>
      <c r="U39" s="26"/>
    </row>
    <row r="40" spans="2:30">
      <c r="C40" s="26"/>
      <c r="H40" s="88">
        <v>0</v>
      </c>
      <c r="I40" s="3">
        <v>29</v>
      </c>
      <c r="J40" s="160" t="s">
        <v>54</v>
      </c>
      <c r="L40" s="48"/>
      <c r="M40" s="26"/>
      <c r="S40" s="26"/>
      <c r="T40" s="26"/>
      <c r="U40" s="26"/>
    </row>
    <row r="41" spans="2:30">
      <c r="H41" s="193">
        <v>0</v>
      </c>
      <c r="I41" s="3">
        <v>30</v>
      </c>
      <c r="J41" s="160" t="s">
        <v>33</v>
      </c>
      <c r="L41" s="48"/>
      <c r="M41" s="26"/>
      <c r="S41" s="26"/>
      <c r="T41" s="26"/>
      <c r="U41" s="26"/>
    </row>
    <row r="42" spans="2:30">
      <c r="H42" s="88">
        <v>0</v>
      </c>
      <c r="I42" s="3">
        <v>32</v>
      </c>
      <c r="J42" s="160" t="s">
        <v>35</v>
      </c>
      <c r="L42" s="48"/>
      <c r="M42" s="26"/>
      <c r="S42" s="26"/>
      <c r="T42" s="26"/>
      <c r="U42" s="26"/>
    </row>
    <row r="43" spans="2:30">
      <c r="H43" s="193">
        <v>0</v>
      </c>
      <c r="I43" s="3">
        <v>39</v>
      </c>
      <c r="J43" s="160" t="s">
        <v>39</v>
      </c>
      <c r="L43" s="48"/>
      <c r="M43" s="26"/>
      <c r="S43" s="30"/>
      <c r="T43" s="30"/>
      <c r="U43" s="30"/>
    </row>
    <row r="44" spans="2:30">
      <c r="H44" s="117">
        <f>SUM(H4:H43)</f>
        <v>106342</v>
      </c>
      <c r="I44" s="3"/>
      <c r="J44" s="165" t="s">
        <v>97</v>
      </c>
      <c r="L44" s="48"/>
      <c r="M44" s="26"/>
    </row>
    <row r="45" spans="2:30">
      <c r="R45" s="104"/>
    </row>
    <row r="46" spans="2:30" ht="13.5" customHeight="1">
      <c r="H46" s="386"/>
      <c r="L46" s="401"/>
      <c r="R46" s="47"/>
      <c r="S46" s="105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</row>
    <row r="47" spans="2:30" ht="13.5" customHeight="1">
      <c r="H47" s="187" t="s">
        <v>198</v>
      </c>
      <c r="I47" s="3"/>
      <c r="J47" s="178" t="s">
        <v>71</v>
      </c>
      <c r="K47" s="3"/>
      <c r="L47" s="298" t="s">
        <v>190</v>
      </c>
      <c r="S47" s="26"/>
      <c r="T47" s="26"/>
      <c r="U47" s="26"/>
      <c r="V47" s="26"/>
    </row>
    <row r="48" spans="2:30">
      <c r="H48" s="177" t="s">
        <v>99</v>
      </c>
      <c r="I48" s="121"/>
      <c r="J48" s="177" t="s">
        <v>47</v>
      </c>
      <c r="K48" s="121"/>
      <c r="L48" s="302" t="s">
        <v>99</v>
      </c>
      <c r="S48" s="26"/>
      <c r="T48" s="26"/>
      <c r="U48" s="26"/>
      <c r="V48" s="26"/>
    </row>
    <row r="49" spans="1:22">
      <c r="H49" s="43">
        <v>72507</v>
      </c>
      <c r="I49" s="3">
        <v>26</v>
      </c>
      <c r="J49" s="160" t="s">
        <v>30</v>
      </c>
      <c r="K49" s="3">
        <f>SUM(I49)</f>
        <v>26</v>
      </c>
      <c r="L49" s="303">
        <v>83674</v>
      </c>
      <c r="S49" s="26"/>
      <c r="T49" s="26"/>
      <c r="U49" s="26"/>
      <c r="V49" s="26"/>
    </row>
    <row r="50" spans="1:22">
      <c r="H50" s="43">
        <v>16562</v>
      </c>
      <c r="I50" s="3">
        <v>13</v>
      </c>
      <c r="J50" s="160" t="s">
        <v>7</v>
      </c>
      <c r="K50" s="3">
        <f t="shared" ref="K50:K58" si="7">SUM(I50)</f>
        <v>13</v>
      </c>
      <c r="L50" s="303">
        <v>14882</v>
      </c>
      <c r="M50" s="26"/>
      <c r="N50" s="90"/>
      <c r="O50" s="90"/>
      <c r="S50" s="26"/>
      <c r="T50" s="26"/>
      <c r="U50" s="26"/>
      <c r="V50" s="26"/>
    </row>
    <row r="51" spans="1:22">
      <c r="H51" s="44">
        <v>16384</v>
      </c>
      <c r="I51" s="3">
        <v>33</v>
      </c>
      <c r="J51" s="160" t="s">
        <v>0</v>
      </c>
      <c r="K51" s="3">
        <f t="shared" si="7"/>
        <v>33</v>
      </c>
      <c r="L51" s="303">
        <v>11763</v>
      </c>
      <c r="M51" s="26"/>
      <c r="N51" s="90"/>
      <c r="O51" s="90"/>
      <c r="S51" s="26"/>
      <c r="T51" s="26"/>
      <c r="U51" s="26"/>
      <c r="V51" s="26"/>
    </row>
    <row r="52" spans="1:22" ht="14.25" thickBot="1">
      <c r="H52" s="88">
        <v>14494</v>
      </c>
      <c r="I52" s="3">
        <v>34</v>
      </c>
      <c r="J52" s="160" t="s">
        <v>1</v>
      </c>
      <c r="K52" s="3">
        <f t="shared" si="7"/>
        <v>34</v>
      </c>
      <c r="L52" s="303">
        <v>7978</v>
      </c>
      <c r="M52" s="26"/>
      <c r="N52" s="90"/>
      <c r="O52" s="90"/>
      <c r="S52" s="26"/>
      <c r="T52" s="26"/>
      <c r="U52" s="26"/>
      <c r="V52" s="26"/>
    </row>
    <row r="53" spans="1:22">
      <c r="A53" s="58" t="s">
        <v>46</v>
      </c>
      <c r="B53" s="59" t="s">
        <v>47</v>
      </c>
      <c r="C53" s="59" t="s">
        <v>195</v>
      </c>
      <c r="D53" s="59" t="s">
        <v>187</v>
      </c>
      <c r="E53" s="59" t="s">
        <v>41</v>
      </c>
      <c r="F53" s="59" t="s">
        <v>50</v>
      </c>
      <c r="G53" s="8" t="s">
        <v>171</v>
      </c>
      <c r="H53" s="44">
        <v>10376</v>
      </c>
      <c r="I53" s="3">
        <v>40</v>
      </c>
      <c r="J53" s="160" t="s">
        <v>2</v>
      </c>
      <c r="K53" s="3">
        <f t="shared" si="7"/>
        <v>40</v>
      </c>
      <c r="L53" s="303">
        <v>8172</v>
      </c>
      <c r="M53" s="26"/>
      <c r="N53" s="90"/>
      <c r="O53" s="90"/>
      <c r="S53" s="26"/>
      <c r="T53" s="26"/>
      <c r="U53" s="26"/>
      <c r="V53" s="26"/>
    </row>
    <row r="54" spans="1:22">
      <c r="A54" s="61">
        <v>1</v>
      </c>
      <c r="B54" s="160" t="s">
        <v>30</v>
      </c>
      <c r="C54" s="43">
        <f t="shared" ref="C54:C63" si="8">SUM(H49)</f>
        <v>72507</v>
      </c>
      <c r="D54" s="97">
        <f>SUM(L49)</f>
        <v>83674</v>
      </c>
      <c r="E54" s="52">
        <f t="shared" ref="E54:E64" si="9">SUM(N63/M63*100)</f>
        <v>102.10527798118628</v>
      </c>
      <c r="F54" s="52">
        <f>SUM(C54/D54*100)</f>
        <v>86.654157802901736</v>
      </c>
      <c r="G54" s="3"/>
      <c r="H54" s="44">
        <v>7581</v>
      </c>
      <c r="I54" s="3">
        <v>38</v>
      </c>
      <c r="J54" s="160" t="s">
        <v>38</v>
      </c>
      <c r="K54" s="3">
        <f t="shared" si="7"/>
        <v>38</v>
      </c>
      <c r="L54" s="303">
        <v>5863</v>
      </c>
      <c r="M54" s="26"/>
      <c r="N54" s="358"/>
      <c r="O54" s="90"/>
      <c r="S54" s="26"/>
      <c r="T54" s="26"/>
      <c r="U54" s="26"/>
      <c r="V54" s="26"/>
    </row>
    <row r="55" spans="1:22">
      <c r="A55" s="61">
        <v>2</v>
      </c>
      <c r="B55" s="160" t="s">
        <v>7</v>
      </c>
      <c r="C55" s="43">
        <f t="shared" si="8"/>
        <v>16562</v>
      </c>
      <c r="D55" s="97">
        <f t="shared" ref="D55:D64" si="10">SUM(L50)</f>
        <v>14882</v>
      </c>
      <c r="E55" s="52">
        <f t="shared" si="9"/>
        <v>107.18353611183018</v>
      </c>
      <c r="F55" s="52">
        <f t="shared" ref="F55:F64" si="11">SUM(C55/D55*100)</f>
        <v>111.28880526810912</v>
      </c>
      <c r="G55" s="3"/>
      <c r="H55" s="88">
        <v>7383</v>
      </c>
      <c r="I55" s="3">
        <v>16</v>
      </c>
      <c r="J55" s="160" t="s">
        <v>3</v>
      </c>
      <c r="K55" s="3">
        <f t="shared" si="7"/>
        <v>16</v>
      </c>
      <c r="L55" s="303">
        <v>8261</v>
      </c>
      <c r="M55" s="26"/>
      <c r="N55" s="90"/>
      <c r="O55" s="90"/>
      <c r="S55" s="26"/>
      <c r="T55" s="26"/>
      <c r="U55" s="26"/>
      <c r="V55" s="26"/>
    </row>
    <row r="56" spans="1:22">
      <c r="A56" s="61">
        <v>3</v>
      </c>
      <c r="B56" s="160" t="s">
        <v>0</v>
      </c>
      <c r="C56" s="43">
        <f t="shared" si="8"/>
        <v>16384</v>
      </c>
      <c r="D56" s="97">
        <f t="shared" si="10"/>
        <v>11763</v>
      </c>
      <c r="E56" s="52">
        <f t="shared" si="9"/>
        <v>113.8331133189745</v>
      </c>
      <c r="F56" s="52">
        <f t="shared" si="11"/>
        <v>139.28419620845023</v>
      </c>
      <c r="G56" s="3"/>
      <c r="H56" s="333">
        <v>7346</v>
      </c>
      <c r="I56" s="3">
        <v>22</v>
      </c>
      <c r="J56" s="160" t="s">
        <v>26</v>
      </c>
      <c r="K56" s="3">
        <f t="shared" si="7"/>
        <v>22</v>
      </c>
      <c r="L56" s="303">
        <v>9081</v>
      </c>
      <c r="M56" s="26"/>
      <c r="N56" s="90"/>
      <c r="O56" s="90"/>
      <c r="S56" s="26"/>
      <c r="T56" s="26"/>
      <c r="U56" s="26"/>
      <c r="V56" s="26"/>
    </row>
    <row r="57" spans="1:22">
      <c r="A57" s="61">
        <v>4</v>
      </c>
      <c r="B57" s="160" t="s">
        <v>1</v>
      </c>
      <c r="C57" s="43">
        <f t="shared" si="8"/>
        <v>14494</v>
      </c>
      <c r="D57" s="97">
        <f t="shared" si="10"/>
        <v>7978</v>
      </c>
      <c r="E57" s="52">
        <f t="shared" si="9"/>
        <v>101.13033770583311</v>
      </c>
      <c r="F57" s="52">
        <f t="shared" si="11"/>
        <v>181.67460516420155</v>
      </c>
      <c r="G57" s="3"/>
      <c r="H57" s="91">
        <v>5725</v>
      </c>
      <c r="I57" s="3">
        <v>24</v>
      </c>
      <c r="J57" s="160" t="s">
        <v>28</v>
      </c>
      <c r="K57" s="3">
        <f t="shared" si="7"/>
        <v>24</v>
      </c>
      <c r="L57" s="303">
        <v>5362</v>
      </c>
      <c r="M57" s="26"/>
      <c r="N57" s="90"/>
      <c r="O57" s="90"/>
      <c r="S57" s="26"/>
      <c r="T57" s="26"/>
      <c r="U57" s="26"/>
      <c r="V57" s="26"/>
    </row>
    <row r="58" spans="1:22" ht="14.25" thickBot="1">
      <c r="A58" s="61">
        <v>5</v>
      </c>
      <c r="B58" s="160" t="s">
        <v>2</v>
      </c>
      <c r="C58" s="43">
        <f t="shared" si="8"/>
        <v>10376</v>
      </c>
      <c r="D58" s="97">
        <f t="shared" si="10"/>
        <v>8172</v>
      </c>
      <c r="E58" s="52">
        <f t="shared" si="9"/>
        <v>84.722789254511312</v>
      </c>
      <c r="F58" s="52">
        <f t="shared" si="11"/>
        <v>126.97014194811551</v>
      </c>
      <c r="G58" s="12"/>
      <c r="H58" s="166">
        <v>4685</v>
      </c>
      <c r="I58" s="14">
        <v>25</v>
      </c>
      <c r="J58" s="162" t="s">
        <v>29</v>
      </c>
      <c r="K58" s="14">
        <f t="shared" si="7"/>
        <v>25</v>
      </c>
      <c r="L58" s="304">
        <v>4130</v>
      </c>
      <c r="M58" s="26"/>
      <c r="N58" s="90"/>
      <c r="O58" s="90"/>
      <c r="S58" s="26"/>
      <c r="T58" s="26"/>
      <c r="U58" s="26"/>
      <c r="V58" s="26"/>
    </row>
    <row r="59" spans="1:22" ht="14.25" thickTop="1">
      <c r="A59" s="61">
        <v>6</v>
      </c>
      <c r="B59" s="160" t="s">
        <v>38</v>
      </c>
      <c r="C59" s="43">
        <f t="shared" si="8"/>
        <v>7581</v>
      </c>
      <c r="D59" s="97">
        <f t="shared" si="10"/>
        <v>5863</v>
      </c>
      <c r="E59" s="52">
        <f t="shared" si="9"/>
        <v>77.325581395348848</v>
      </c>
      <c r="F59" s="52">
        <f t="shared" si="11"/>
        <v>129.30240491216099</v>
      </c>
      <c r="G59" s="3"/>
      <c r="H59" s="457">
        <v>4485</v>
      </c>
      <c r="I59" s="335">
        <v>36</v>
      </c>
      <c r="J59" s="220" t="s">
        <v>5</v>
      </c>
      <c r="K59" s="8" t="s">
        <v>67</v>
      </c>
      <c r="L59" s="305">
        <v>167559</v>
      </c>
      <c r="M59" s="26"/>
      <c r="N59" s="90"/>
      <c r="O59" s="90"/>
      <c r="S59" s="26"/>
      <c r="T59" s="26"/>
      <c r="U59" s="26"/>
      <c r="V59" s="26"/>
    </row>
    <row r="60" spans="1:22">
      <c r="A60" s="61">
        <v>7</v>
      </c>
      <c r="B60" s="160" t="s">
        <v>3</v>
      </c>
      <c r="C60" s="43">
        <f t="shared" si="8"/>
        <v>7383</v>
      </c>
      <c r="D60" s="97">
        <f t="shared" si="10"/>
        <v>8261</v>
      </c>
      <c r="E60" s="52">
        <f t="shared" si="9"/>
        <v>96.270700221671675</v>
      </c>
      <c r="F60" s="52">
        <f t="shared" si="11"/>
        <v>89.371746761893235</v>
      </c>
      <c r="G60" s="3"/>
      <c r="H60" s="125">
        <v>1530</v>
      </c>
      <c r="I60" s="139">
        <v>21</v>
      </c>
      <c r="J60" s="3" t="s">
        <v>155</v>
      </c>
      <c r="L60" s="106"/>
      <c r="M60" s="26"/>
      <c r="S60" s="26"/>
      <c r="T60" s="26"/>
      <c r="U60" s="26"/>
      <c r="V60" s="26"/>
    </row>
    <row r="61" spans="1:22">
      <c r="A61" s="61">
        <v>8</v>
      </c>
      <c r="B61" s="160" t="s">
        <v>26</v>
      </c>
      <c r="C61" s="43">
        <f t="shared" si="8"/>
        <v>7346</v>
      </c>
      <c r="D61" s="97">
        <f t="shared" si="10"/>
        <v>9081</v>
      </c>
      <c r="E61" s="52">
        <f t="shared" si="9"/>
        <v>90.960871718672607</v>
      </c>
      <c r="F61" s="52">
        <f t="shared" si="11"/>
        <v>80.894174650368896</v>
      </c>
      <c r="G61" s="11"/>
      <c r="H61" s="437">
        <v>1097</v>
      </c>
      <c r="I61" s="139">
        <v>12</v>
      </c>
      <c r="J61" s="160" t="s">
        <v>18</v>
      </c>
      <c r="K61" s="50"/>
      <c r="S61" s="26"/>
      <c r="T61" s="26"/>
      <c r="U61" s="26"/>
      <c r="V61" s="26"/>
    </row>
    <row r="62" spans="1:22">
      <c r="A62" s="61">
        <v>9</v>
      </c>
      <c r="B62" s="160" t="s">
        <v>28</v>
      </c>
      <c r="C62" s="43">
        <f t="shared" si="8"/>
        <v>5725</v>
      </c>
      <c r="D62" s="97">
        <f t="shared" si="10"/>
        <v>5362</v>
      </c>
      <c r="E62" s="52">
        <f t="shared" si="9"/>
        <v>97.33083985039103</v>
      </c>
      <c r="F62" s="52">
        <f t="shared" si="11"/>
        <v>106.7698619917941</v>
      </c>
      <c r="G62" s="12"/>
      <c r="H62" s="91">
        <v>843</v>
      </c>
      <c r="I62" s="173">
        <v>23</v>
      </c>
      <c r="J62" s="160" t="s">
        <v>27</v>
      </c>
      <c r="K62" s="50"/>
      <c r="L62" t="s">
        <v>61</v>
      </c>
      <c r="M62" s="400" t="s">
        <v>63</v>
      </c>
      <c r="N62" s="42" t="s">
        <v>75</v>
      </c>
      <c r="S62" s="26"/>
      <c r="T62" s="26"/>
      <c r="U62" s="26"/>
      <c r="V62" s="26"/>
    </row>
    <row r="63" spans="1:22" ht="14.25" thickBot="1">
      <c r="A63" s="64">
        <v>10</v>
      </c>
      <c r="B63" s="162" t="s">
        <v>29</v>
      </c>
      <c r="C63" s="330">
        <f t="shared" si="8"/>
        <v>4685</v>
      </c>
      <c r="D63" s="137">
        <f t="shared" si="10"/>
        <v>4130</v>
      </c>
      <c r="E63" s="57">
        <f t="shared" si="9"/>
        <v>95.242935556007311</v>
      </c>
      <c r="F63" s="57">
        <f t="shared" si="11"/>
        <v>113.43825665859563</v>
      </c>
      <c r="G63" s="92"/>
      <c r="H63" s="91">
        <v>595</v>
      </c>
      <c r="I63" s="3">
        <v>9</v>
      </c>
      <c r="J63" s="3" t="s">
        <v>161</v>
      </c>
      <c r="K63" s="3">
        <f>SUM(K49)</f>
        <v>26</v>
      </c>
      <c r="L63" s="160" t="s">
        <v>30</v>
      </c>
      <c r="M63" s="169">
        <v>71012</v>
      </c>
      <c r="N63" s="89">
        <f>SUM(H49)</f>
        <v>72507</v>
      </c>
      <c r="O63" s="45"/>
      <c r="S63" s="26"/>
      <c r="T63" s="26"/>
      <c r="U63" s="26"/>
      <c r="V63" s="26"/>
    </row>
    <row r="64" spans="1:22" ht="14.25" thickBot="1">
      <c r="A64" s="65"/>
      <c r="B64" s="66" t="s">
        <v>56</v>
      </c>
      <c r="C64" s="100">
        <f>SUM(H89)</f>
        <v>172731</v>
      </c>
      <c r="D64" s="138">
        <f t="shared" si="10"/>
        <v>167559</v>
      </c>
      <c r="E64" s="70">
        <f t="shared" si="9"/>
        <v>99.575711806856631</v>
      </c>
      <c r="F64" s="70">
        <f t="shared" si="11"/>
        <v>103.08667394768409</v>
      </c>
      <c r="G64" s="384">
        <v>72.8</v>
      </c>
      <c r="H64" s="91">
        <v>528</v>
      </c>
      <c r="I64" s="3">
        <v>1</v>
      </c>
      <c r="J64" s="160" t="s">
        <v>4</v>
      </c>
      <c r="K64" s="3">
        <f t="shared" ref="K64:K72" si="12">SUM(K50)</f>
        <v>13</v>
      </c>
      <c r="L64" s="160" t="s">
        <v>7</v>
      </c>
      <c r="M64" s="169">
        <v>15452</v>
      </c>
      <c r="N64" s="89">
        <f t="shared" ref="N64:N72" si="13">SUM(H50)</f>
        <v>16562</v>
      </c>
      <c r="O64" s="45"/>
      <c r="S64" s="26"/>
      <c r="T64" s="26"/>
      <c r="U64" s="26"/>
      <c r="V64" s="26"/>
    </row>
    <row r="65" spans="2:22">
      <c r="H65" s="413">
        <v>329</v>
      </c>
      <c r="I65" s="3">
        <v>17</v>
      </c>
      <c r="J65" s="160" t="s">
        <v>21</v>
      </c>
      <c r="K65" s="3">
        <f t="shared" si="12"/>
        <v>33</v>
      </c>
      <c r="L65" s="160" t="s">
        <v>0</v>
      </c>
      <c r="M65" s="169">
        <v>14393</v>
      </c>
      <c r="N65" s="89">
        <f t="shared" si="13"/>
        <v>16384</v>
      </c>
      <c r="O65" s="45"/>
      <c r="S65" s="26"/>
      <c r="T65" s="26"/>
      <c r="U65" s="26"/>
      <c r="V65" s="26"/>
    </row>
    <row r="66" spans="2:22">
      <c r="H66" s="89">
        <v>120</v>
      </c>
      <c r="I66" s="3">
        <v>11</v>
      </c>
      <c r="J66" s="160" t="s">
        <v>17</v>
      </c>
      <c r="K66" s="3">
        <f t="shared" si="12"/>
        <v>34</v>
      </c>
      <c r="L66" s="160" t="s">
        <v>1</v>
      </c>
      <c r="M66" s="438">
        <v>14332</v>
      </c>
      <c r="N66" s="89">
        <f t="shared" si="13"/>
        <v>14494</v>
      </c>
      <c r="O66" s="45"/>
      <c r="S66" s="26"/>
      <c r="T66" s="26"/>
      <c r="U66" s="26"/>
      <c r="V66" s="26"/>
    </row>
    <row r="67" spans="2:22">
      <c r="H67" s="420">
        <v>56</v>
      </c>
      <c r="I67" s="3">
        <v>15</v>
      </c>
      <c r="J67" s="160" t="s">
        <v>20</v>
      </c>
      <c r="K67" s="3">
        <f t="shared" si="12"/>
        <v>40</v>
      </c>
      <c r="L67" s="160" t="s">
        <v>2</v>
      </c>
      <c r="M67" s="169">
        <v>12247</v>
      </c>
      <c r="N67" s="89">
        <f t="shared" si="13"/>
        <v>10376</v>
      </c>
      <c r="O67" s="45"/>
      <c r="S67" s="26"/>
      <c r="T67" s="26"/>
      <c r="U67" s="26"/>
      <c r="V67" s="26"/>
    </row>
    <row r="68" spans="2:22">
      <c r="B68" s="51"/>
      <c r="C68" s="26"/>
      <c r="H68" s="333">
        <v>51</v>
      </c>
      <c r="I68" s="3">
        <v>14</v>
      </c>
      <c r="J68" s="160" t="s">
        <v>19</v>
      </c>
      <c r="K68" s="3">
        <f t="shared" si="12"/>
        <v>38</v>
      </c>
      <c r="L68" s="160" t="s">
        <v>38</v>
      </c>
      <c r="M68" s="169">
        <v>9804</v>
      </c>
      <c r="N68" s="89">
        <f t="shared" si="13"/>
        <v>7581</v>
      </c>
      <c r="O68" s="45"/>
      <c r="S68" s="26"/>
      <c r="T68" s="26"/>
      <c r="U68" s="26"/>
      <c r="V68" s="26"/>
    </row>
    <row r="69" spans="2:22">
      <c r="B69" s="51"/>
      <c r="C69" s="26"/>
      <c r="H69" s="88">
        <v>24</v>
      </c>
      <c r="I69" s="3">
        <v>4</v>
      </c>
      <c r="J69" s="160" t="s">
        <v>11</v>
      </c>
      <c r="K69" s="3">
        <f t="shared" si="12"/>
        <v>16</v>
      </c>
      <c r="L69" s="160" t="s">
        <v>3</v>
      </c>
      <c r="M69" s="169">
        <v>7669</v>
      </c>
      <c r="N69" s="89">
        <f t="shared" si="13"/>
        <v>7383</v>
      </c>
      <c r="O69" s="45"/>
      <c r="S69" s="26"/>
      <c r="T69" s="26"/>
      <c r="U69" s="26"/>
      <c r="V69" s="26"/>
    </row>
    <row r="70" spans="2:22">
      <c r="B70" s="50"/>
      <c r="H70" s="44">
        <v>16</v>
      </c>
      <c r="I70" s="3">
        <v>29</v>
      </c>
      <c r="J70" s="160" t="s">
        <v>54</v>
      </c>
      <c r="K70" s="3">
        <f t="shared" si="12"/>
        <v>22</v>
      </c>
      <c r="L70" s="160" t="s">
        <v>26</v>
      </c>
      <c r="M70" s="169">
        <v>8076</v>
      </c>
      <c r="N70" s="89">
        <f t="shared" si="13"/>
        <v>7346</v>
      </c>
      <c r="O70" s="45"/>
      <c r="S70" s="26"/>
      <c r="T70" s="26"/>
      <c r="U70" s="26"/>
      <c r="V70" s="26"/>
    </row>
    <row r="71" spans="2:22">
      <c r="B71" s="50"/>
      <c r="H71" s="88">
        <v>8</v>
      </c>
      <c r="I71" s="3">
        <v>27</v>
      </c>
      <c r="J71" s="160" t="s">
        <v>31</v>
      </c>
      <c r="K71" s="3">
        <f t="shared" si="12"/>
        <v>24</v>
      </c>
      <c r="L71" s="160" t="s">
        <v>28</v>
      </c>
      <c r="M71" s="169">
        <v>5882</v>
      </c>
      <c r="N71" s="89">
        <f t="shared" si="13"/>
        <v>5725</v>
      </c>
      <c r="O71" s="45"/>
      <c r="S71" s="26"/>
      <c r="T71" s="26"/>
      <c r="U71" s="26"/>
      <c r="V71" s="26"/>
    </row>
    <row r="72" spans="2:22" ht="14.25" thickBot="1">
      <c r="B72" s="50"/>
      <c r="H72" s="88">
        <v>6</v>
      </c>
      <c r="I72" s="3">
        <v>35</v>
      </c>
      <c r="J72" s="160" t="s">
        <v>36</v>
      </c>
      <c r="K72" s="3">
        <f t="shared" si="12"/>
        <v>25</v>
      </c>
      <c r="L72" s="162" t="s">
        <v>29</v>
      </c>
      <c r="M72" s="170">
        <v>4919</v>
      </c>
      <c r="N72" s="89">
        <f t="shared" si="13"/>
        <v>4685</v>
      </c>
      <c r="O72" s="45"/>
      <c r="S72" s="26"/>
      <c r="T72" s="26"/>
      <c r="U72" s="26"/>
      <c r="V72" s="26"/>
    </row>
    <row r="73" spans="2:22" ht="14.25" thickTop="1">
      <c r="B73" s="50"/>
      <c r="H73" s="44">
        <v>0</v>
      </c>
      <c r="I73" s="3">
        <v>2</v>
      </c>
      <c r="J73" s="160" t="s">
        <v>6</v>
      </c>
      <c r="K73" s="43"/>
      <c r="L73" s="114" t="s">
        <v>92</v>
      </c>
      <c r="M73" s="168">
        <v>173467</v>
      </c>
      <c r="N73" s="167">
        <f>SUM(H89)</f>
        <v>172731</v>
      </c>
      <c r="O73" s="45"/>
      <c r="S73" s="26"/>
      <c r="T73" s="26"/>
      <c r="U73" s="26"/>
      <c r="V73" s="26"/>
    </row>
    <row r="74" spans="2:22">
      <c r="B74" s="50"/>
      <c r="H74" s="44">
        <v>0</v>
      </c>
      <c r="I74" s="3">
        <v>3</v>
      </c>
      <c r="J74" s="160" t="s">
        <v>10</v>
      </c>
      <c r="K74" s="26"/>
      <c r="L74" s="26"/>
      <c r="N74" s="26"/>
      <c r="O74" s="26"/>
      <c r="S74" s="26"/>
      <c r="T74" s="26"/>
      <c r="U74" s="26"/>
      <c r="V74" s="26"/>
    </row>
    <row r="75" spans="2:22">
      <c r="B75" s="50"/>
      <c r="H75" s="88">
        <v>0</v>
      </c>
      <c r="I75" s="3">
        <v>5</v>
      </c>
      <c r="J75" s="160" t="s">
        <v>12</v>
      </c>
      <c r="L75" s="48"/>
      <c r="M75" s="26"/>
      <c r="N75" s="26"/>
      <c r="O75" s="26"/>
      <c r="S75" s="26"/>
      <c r="T75" s="26"/>
      <c r="U75" s="26"/>
      <c r="V75" s="26"/>
    </row>
    <row r="76" spans="2:22">
      <c r="B76" s="50"/>
      <c r="H76" s="44">
        <v>0</v>
      </c>
      <c r="I76" s="3">
        <v>6</v>
      </c>
      <c r="J76" s="160" t="s">
        <v>13</v>
      </c>
      <c r="L76" s="42"/>
      <c r="M76" s="26"/>
      <c r="S76" s="26"/>
      <c r="T76" s="26"/>
      <c r="U76" s="26"/>
      <c r="V76" s="26"/>
    </row>
    <row r="77" spans="2:22">
      <c r="B77" s="50"/>
      <c r="H77" s="333">
        <v>0</v>
      </c>
      <c r="I77" s="3">
        <v>7</v>
      </c>
      <c r="J77" s="160" t="s">
        <v>14</v>
      </c>
      <c r="L77" s="42"/>
      <c r="M77" s="26"/>
      <c r="N77" s="26"/>
      <c r="O77" s="26"/>
      <c r="S77" s="26"/>
      <c r="T77" s="26"/>
      <c r="U77" s="26"/>
      <c r="V77" s="26"/>
    </row>
    <row r="78" spans="2:22">
      <c r="H78" s="88">
        <v>0</v>
      </c>
      <c r="I78" s="3">
        <v>8</v>
      </c>
      <c r="J78" s="160" t="s">
        <v>15</v>
      </c>
      <c r="L78" s="42"/>
      <c r="M78" s="26"/>
      <c r="N78" s="26"/>
      <c r="O78" s="26"/>
      <c r="S78" s="26"/>
      <c r="T78" s="26"/>
      <c r="U78" s="26"/>
      <c r="V78" s="26"/>
    </row>
    <row r="79" spans="2:22">
      <c r="H79" s="43">
        <v>0</v>
      </c>
      <c r="I79" s="3">
        <v>10</v>
      </c>
      <c r="J79" s="160" t="s">
        <v>16</v>
      </c>
      <c r="L79" s="42"/>
      <c r="M79" s="26"/>
      <c r="N79" s="26"/>
      <c r="O79" s="26"/>
      <c r="S79" s="26"/>
      <c r="T79" s="26"/>
      <c r="U79" s="26"/>
      <c r="V79" s="26"/>
    </row>
    <row r="80" spans="2:22">
      <c r="H80" s="88">
        <v>0</v>
      </c>
      <c r="I80" s="3">
        <v>18</v>
      </c>
      <c r="J80" s="160" t="s">
        <v>22</v>
      </c>
      <c r="N80" s="26"/>
      <c r="O80" s="26"/>
      <c r="S80" s="26"/>
      <c r="T80" s="26"/>
      <c r="U80" s="26"/>
      <c r="V80" s="26"/>
    </row>
    <row r="81" spans="8:22">
      <c r="H81" s="414">
        <v>0</v>
      </c>
      <c r="I81" s="3">
        <v>19</v>
      </c>
      <c r="J81" s="160" t="s">
        <v>23</v>
      </c>
      <c r="L81" s="29"/>
      <c r="M81" s="26"/>
      <c r="N81" s="26"/>
      <c r="O81" s="26"/>
      <c r="S81" s="26"/>
      <c r="T81" s="26"/>
      <c r="U81" s="26"/>
      <c r="V81" s="26"/>
    </row>
    <row r="82" spans="8:22">
      <c r="H82" s="89">
        <v>0</v>
      </c>
      <c r="I82" s="3">
        <v>20</v>
      </c>
      <c r="J82" s="160" t="s">
        <v>24</v>
      </c>
      <c r="L82" s="47"/>
      <c r="M82" s="383"/>
      <c r="N82" s="26"/>
      <c r="O82" s="26"/>
      <c r="S82" s="26"/>
      <c r="T82" s="26"/>
      <c r="U82" s="26"/>
      <c r="V82" s="26"/>
    </row>
    <row r="83" spans="8:22">
      <c r="H83" s="44">
        <v>0</v>
      </c>
      <c r="I83" s="3">
        <v>28</v>
      </c>
      <c r="J83" s="160" t="s">
        <v>32</v>
      </c>
      <c r="L83" s="48"/>
      <c r="M83" s="26"/>
      <c r="N83" s="26"/>
      <c r="O83" s="26"/>
      <c r="S83" s="26"/>
      <c r="T83" s="26"/>
      <c r="U83" s="26"/>
      <c r="V83" s="26"/>
    </row>
    <row r="84" spans="8:22">
      <c r="H84" s="44">
        <v>0</v>
      </c>
      <c r="I84" s="3">
        <v>30</v>
      </c>
      <c r="J84" s="160" t="s">
        <v>33</v>
      </c>
      <c r="L84" s="48"/>
      <c r="M84" s="26"/>
      <c r="N84" s="26"/>
      <c r="O84" s="26"/>
      <c r="S84" s="26"/>
      <c r="T84" s="26"/>
      <c r="U84" s="26"/>
      <c r="V84" s="26"/>
    </row>
    <row r="85" spans="8:22">
      <c r="H85" s="289">
        <v>0</v>
      </c>
      <c r="I85" s="3">
        <v>31</v>
      </c>
      <c r="J85" s="160" t="s">
        <v>64</v>
      </c>
      <c r="L85" s="27"/>
      <c r="M85" s="26"/>
      <c r="N85" s="26"/>
      <c r="O85" s="26"/>
      <c r="S85" s="26"/>
      <c r="T85" s="26"/>
      <c r="U85" s="26"/>
      <c r="V85" s="26"/>
    </row>
    <row r="86" spans="8:22">
      <c r="H86" s="88">
        <v>0</v>
      </c>
      <c r="I86" s="3">
        <v>32</v>
      </c>
      <c r="J86" s="160" t="s">
        <v>35</v>
      </c>
      <c r="L86" s="48"/>
      <c r="M86" s="26"/>
      <c r="N86" s="26"/>
      <c r="O86" s="26"/>
      <c r="S86" s="26"/>
      <c r="T86" s="26"/>
      <c r="U86" s="26"/>
      <c r="V86" s="26"/>
    </row>
    <row r="87" spans="8:22">
      <c r="H87" s="88">
        <v>0</v>
      </c>
      <c r="I87" s="3">
        <v>37</v>
      </c>
      <c r="J87" s="160" t="s">
        <v>37</v>
      </c>
      <c r="L87" s="48"/>
      <c r="M87" s="26"/>
      <c r="N87" s="26"/>
      <c r="O87" s="26"/>
      <c r="S87" s="30"/>
      <c r="T87" s="30"/>
    </row>
    <row r="88" spans="8:22">
      <c r="H88" s="44">
        <v>0</v>
      </c>
      <c r="I88" s="3">
        <v>39</v>
      </c>
      <c r="J88" s="160" t="s">
        <v>39</v>
      </c>
      <c r="L88" s="48"/>
      <c r="M88" s="26"/>
      <c r="N88" s="26"/>
      <c r="O88" s="26"/>
      <c r="Q88" s="26"/>
    </row>
    <row r="89" spans="8:22">
      <c r="H89" s="118">
        <f>SUM(H49:H88)</f>
        <v>172731</v>
      </c>
      <c r="I89" s="3"/>
      <c r="J89" s="3" t="s">
        <v>8</v>
      </c>
      <c r="L89" s="48"/>
      <c r="M89" s="26"/>
      <c r="N89" s="26"/>
      <c r="O89" s="26"/>
    </row>
    <row r="90" spans="8:22">
      <c r="I90" s="78"/>
      <c r="J90" s="78"/>
      <c r="L90" s="48"/>
      <c r="M90" s="26"/>
      <c r="N90" s="26"/>
      <c r="O90" s="26"/>
    </row>
    <row r="91" spans="8:22" ht="18.75">
      <c r="J91" s="30"/>
      <c r="L91" s="48"/>
      <c r="M91" s="26"/>
      <c r="N91" s="26"/>
      <c r="O91" s="26"/>
      <c r="P91" s="46"/>
    </row>
    <row r="92" spans="8:22">
      <c r="L92" s="48"/>
      <c r="M92" s="26"/>
      <c r="N92" s="26"/>
      <c r="O92" s="26"/>
    </row>
    <row r="93" spans="8:22">
      <c r="L93" s="48"/>
      <c r="M93" s="26"/>
      <c r="P93" s="47"/>
    </row>
    <row r="94" spans="8:22">
      <c r="L94" s="48"/>
      <c r="M94" s="26"/>
      <c r="N94" s="26"/>
      <c r="O94" s="26"/>
      <c r="P94" s="26"/>
    </row>
    <row r="95" spans="8:22">
      <c r="L95" s="48"/>
      <c r="M95" s="26"/>
      <c r="N95" s="26"/>
      <c r="O95" s="26"/>
      <c r="P95" s="26"/>
    </row>
    <row r="96" spans="8:22">
      <c r="L96" s="48"/>
      <c r="M96" s="26"/>
      <c r="N96" s="26"/>
      <c r="O96" s="26"/>
      <c r="P96" s="26"/>
    </row>
    <row r="97" spans="11:17">
      <c r="L97" s="48"/>
      <c r="M97" s="26"/>
      <c r="N97" s="26"/>
      <c r="O97" s="26"/>
      <c r="P97" s="26"/>
    </row>
    <row r="98" spans="11:17">
      <c r="L98" s="48"/>
      <c r="M98" s="26"/>
      <c r="N98" s="26"/>
      <c r="O98" s="26"/>
      <c r="P98" s="26"/>
    </row>
    <row r="99" spans="11:17">
      <c r="L99" s="48"/>
      <c r="M99" s="26"/>
      <c r="N99" s="26"/>
      <c r="O99" s="26"/>
      <c r="P99" s="26"/>
    </row>
    <row r="100" spans="11:17">
      <c r="L100" s="48"/>
      <c r="M100" s="26"/>
      <c r="N100" s="26"/>
      <c r="O100" s="26"/>
      <c r="P100" s="26"/>
    </row>
    <row r="101" spans="11:17">
      <c r="L101" s="48"/>
      <c r="M101" s="26"/>
      <c r="N101" s="26"/>
      <c r="O101" s="26"/>
      <c r="P101" s="26"/>
    </row>
    <row r="102" spans="11:17">
      <c r="L102" s="48"/>
      <c r="M102" s="26"/>
      <c r="N102" s="26"/>
      <c r="O102" s="26"/>
      <c r="P102" s="26"/>
    </row>
    <row r="103" spans="11:17">
      <c r="L103" s="48"/>
      <c r="M103" s="26"/>
      <c r="N103" s="26"/>
      <c r="O103" s="26"/>
      <c r="P103" s="26"/>
    </row>
    <row r="104" spans="11:17">
      <c r="L104" s="48"/>
      <c r="M104" s="26"/>
      <c r="N104" s="26"/>
      <c r="O104" s="26"/>
      <c r="P104" s="26"/>
    </row>
    <row r="105" spans="11:17">
      <c r="L105" s="48"/>
      <c r="M105" s="26"/>
      <c r="N105" s="26"/>
      <c r="O105" s="26"/>
      <c r="P105" s="26"/>
    </row>
    <row r="106" spans="11:17">
      <c r="L106" s="48"/>
      <c r="M106" s="26"/>
      <c r="N106" s="26"/>
      <c r="O106" s="26"/>
      <c r="P106" s="26"/>
      <c r="Q106" s="26"/>
    </row>
    <row r="107" spans="11:17">
      <c r="L107" s="48"/>
      <c r="M107" s="26"/>
      <c r="N107" s="26"/>
      <c r="O107" s="26"/>
      <c r="P107" s="26"/>
      <c r="Q107" s="26"/>
    </row>
    <row r="108" spans="11:17">
      <c r="L108" s="48"/>
      <c r="M108" s="26"/>
      <c r="N108" s="26"/>
      <c r="O108" s="26"/>
      <c r="P108" s="26"/>
      <c r="Q108" s="26"/>
    </row>
    <row r="109" spans="11:17">
      <c r="L109" s="48"/>
      <c r="M109" s="26"/>
      <c r="N109" s="26"/>
      <c r="O109" s="26"/>
      <c r="P109" s="26"/>
      <c r="Q109" s="26"/>
    </row>
    <row r="110" spans="11:17">
      <c r="L110" s="48"/>
      <c r="M110" s="26"/>
      <c r="N110" s="26"/>
      <c r="O110" s="26"/>
      <c r="P110" s="26"/>
      <c r="Q110" s="26"/>
    </row>
    <row r="111" spans="11:17">
      <c r="K111" s="26"/>
      <c r="L111" s="26"/>
      <c r="N111" s="26"/>
      <c r="O111" s="26"/>
      <c r="P111" s="26"/>
      <c r="Q111" s="26"/>
    </row>
    <row r="112" spans="11:17">
      <c r="K112" s="26"/>
      <c r="L112" s="26"/>
      <c r="N112" s="26"/>
      <c r="O112" s="26"/>
      <c r="P112" s="26"/>
      <c r="Q112" s="26"/>
    </row>
    <row r="113" spans="11:17">
      <c r="K113" s="26"/>
      <c r="L113" s="26"/>
      <c r="N113" s="26"/>
      <c r="O113" s="26"/>
      <c r="P113" s="26"/>
      <c r="Q113" s="26"/>
    </row>
    <row r="114" spans="11:17">
      <c r="K114" s="26"/>
      <c r="L114" s="26"/>
      <c r="N114" s="26"/>
      <c r="O114" s="26"/>
      <c r="P114" s="26"/>
      <c r="Q114" s="26"/>
    </row>
    <row r="115" spans="11:17">
      <c r="K115" s="26"/>
      <c r="L115" s="26"/>
      <c r="N115" s="26"/>
      <c r="O115" s="26"/>
      <c r="P115" s="26"/>
      <c r="Q115" s="26"/>
    </row>
    <row r="116" spans="11:17">
      <c r="K116" s="26"/>
      <c r="L116" s="26"/>
      <c r="N116" s="26"/>
      <c r="O116" s="26"/>
      <c r="P116" s="26"/>
      <c r="Q116" s="26"/>
    </row>
    <row r="117" spans="11:17">
      <c r="K117" s="26"/>
      <c r="L117" s="26"/>
      <c r="N117" s="26"/>
      <c r="O117" s="26"/>
      <c r="P117" s="26"/>
      <c r="Q117" s="26"/>
    </row>
    <row r="118" spans="11:17">
      <c r="K118" s="26"/>
      <c r="L118" s="26"/>
      <c r="N118" s="26"/>
      <c r="O118" s="26"/>
      <c r="P118" s="26"/>
      <c r="Q118" s="26"/>
    </row>
    <row r="119" spans="11:17">
      <c r="K119" s="26"/>
      <c r="L119" s="26"/>
      <c r="N119" s="26"/>
      <c r="O119" s="26"/>
      <c r="P119" s="26"/>
      <c r="Q119" s="26"/>
    </row>
    <row r="120" spans="11:17">
      <c r="K120" s="26"/>
      <c r="L120" s="26"/>
      <c r="N120" s="26"/>
      <c r="O120" s="26"/>
      <c r="P120" s="26"/>
      <c r="Q120" s="26"/>
    </row>
    <row r="121" spans="11:17">
      <c r="K121" s="26"/>
      <c r="L121" s="26"/>
      <c r="N121" s="26"/>
      <c r="O121" s="26"/>
      <c r="P121" s="26"/>
      <c r="Q121" s="26"/>
    </row>
    <row r="122" spans="11:17">
      <c r="K122" s="26"/>
      <c r="L122" s="26"/>
      <c r="N122" s="26"/>
      <c r="O122" s="26"/>
      <c r="P122" s="26"/>
    </row>
    <row r="123" spans="11:17">
      <c r="K123" s="26"/>
      <c r="L123" s="26"/>
      <c r="N123" s="26"/>
      <c r="O123" s="26"/>
      <c r="P123" s="26"/>
    </row>
    <row r="124" spans="11:17">
      <c r="K124" s="26"/>
      <c r="L124" s="26"/>
      <c r="N124" s="26"/>
      <c r="O124" s="26"/>
      <c r="P124" s="26"/>
    </row>
    <row r="125" spans="11:17">
      <c r="K125" s="26"/>
      <c r="L125" s="26"/>
      <c r="N125" s="26"/>
      <c r="O125" s="26"/>
      <c r="P125" s="26"/>
    </row>
    <row r="126" spans="11:17">
      <c r="K126" s="26"/>
      <c r="L126" s="26"/>
      <c r="N126" s="26"/>
      <c r="O126" s="26"/>
      <c r="P126" s="26"/>
    </row>
    <row r="127" spans="11:17">
      <c r="K127" s="26"/>
      <c r="L127" s="26"/>
      <c r="N127" s="26"/>
      <c r="O127" s="26"/>
      <c r="P127" s="26"/>
    </row>
    <row r="128" spans="11:17">
      <c r="K128" s="26"/>
      <c r="L128" s="26"/>
      <c r="N128" s="26"/>
      <c r="O128" s="26"/>
      <c r="P128" s="26"/>
    </row>
    <row r="129" spans="11:16">
      <c r="K129" s="26"/>
      <c r="L129" s="26"/>
      <c r="N129" s="26"/>
      <c r="O129" s="26"/>
      <c r="P129" s="26"/>
    </row>
    <row r="130" spans="11:16">
      <c r="K130" s="26"/>
      <c r="L130" s="26"/>
      <c r="N130" s="26"/>
      <c r="O130" s="26"/>
      <c r="P130" s="26"/>
    </row>
    <row r="131" spans="11:16">
      <c r="K131" s="26"/>
      <c r="L131" s="26"/>
      <c r="N131" s="26"/>
      <c r="O131" s="26"/>
      <c r="P131" s="26"/>
    </row>
    <row r="132" spans="11:16">
      <c r="K132" s="26"/>
      <c r="L132" s="26"/>
      <c r="N132" s="26"/>
      <c r="O132" s="26"/>
      <c r="P132" s="26"/>
    </row>
    <row r="133" spans="11:16">
      <c r="K133" s="26"/>
      <c r="L133" s="26"/>
      <c r="N133" s="26"/>
      <c r="O133" s="26"/>
      <c r="P133" s="26"/>
    </row>
  </sheetData>
  <sortState ref="H48:J88">
    <sortCondition descending="1" ref="H48:H88"/>
  </sortState>
  <phoneticPr fontId="2"/>
  <pageMargins left="0.39370078740157483" right="0" top="0.39370078740157483" bottom="0" header="0.51181102362204722" footer="0.51181102362204722"/>
  <pageSetup paperSize="9" scale="95" orientation="portrait" r:id="rId1"/>
  <headerFooter alignWithMargins="0">
    <oddFooter>&amp;C
&amp;14-10-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E548-F18B-433D-AFFF-21C04CB905B4}">
  <sheetPr>
    <tabColor theme="9" tint="0.39997558519241921"/>
  </sheetPr>
  <dimension ref="A1:AD90"/>
  <sheetViews>
    <sheetView zoomScaleNormal="100" workbookViewId="0">
      <selection activeCell="L82" sqref="L82:M88"/>
    </sheetView>
  </sheetViews>
  <sheetFormatPr defaultRowHeight="13.5"/>
  <cols>
    <col min="1" max="1" width="6.125" customWidth="1"/>
    <col min="2" max="2" width="19.375" customWidth="1"/>
    <col min="3" max="4" width="13.25" customWidth="1"/>
    <col min="5" max="6" width="11.875" customWidth="1"/>
    <col min="7" max="7" width="18.625" customWidth="1"/>
    <col min="8" max="8" width="15.25" customWidth="1"/>
    <col min="9" max="9" width="4.75" customWidth="1"/>
    <col min="10" max="10" width="18.75" customWidth="1"/>
    <col min="11" max="11" width="5" customWidth="1"/>
    <col min="12" max="12" width="18.125" customWidth="1"/>
    <col min="13" max="13" width="15.875" customWidth="1"/>
    <col min="14" max="14" width="14.5" customWidth="1"/>
    <col min="15" max="15" width="11" customWidth="1"/>
    <col min="17" max="17" width="6.25" customWidth="1"/>
    <col min="18" max="18" width="14.25" style="53" customWidth="1"/>
    <col min="19" max="30" width="7.625" customWidth="1"/>
  </cols>
  <sheetData>
    <row r="1" spans="5:30" ht="13.5" customHeight="1">
      <c r="H1" s="379"/>
      <c r="J1" s="101"/>
      <c r="Q1" s="26"/>
      <c r="R1" s="108"/>
    </row>
    <row r="2" spans="5:30">
      <c r="H2" s="409" t="s">
        <v>195</v>
      </c>
      <c r="I2" s="3"/>
      <c r="J2" s="185" t="s">
        <v>103</v>
      </c>
      <c r="K2" s="3"/>
      <c r="L2" s="179" t="s">
        <v>187</v>
      </c>
      <c r="R2" s="109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5:30" ht="13.5" customHeight="1">
      <c r="H3" s="23" t="s">
        <v>99</v>
      </c>
      <c r="I3" s="3"/>
      <c r="J3" s="144" t="s">
        <v>47</v>
      </c>
      <c r="K3" s="3"/>
      <c r="L3" s="42" t="s">
        <v>99</v>
      </c>
      <c r="M3" s="82"/>
      <c r="N3" s="415"/>
      <c r="R3" s="48"/>
      <c r="S3" s="26"/>
      <c r="T3" s="26"/>
      <c r="U3" s="26"/>
      <c r="V3" s="26"/>
    </row>
    <row r="4" spans="5:30" ht="13.5" customHeight="1">
      <c r="H4" s="89">
        <v>69372</v>
      </c>
      <c r="I4" s="3">
        <v>31</v>
      </c>
      <c r="J4" s="33" t="s">
        <v>64</v>
      </c>
      <c r="K4" s="200">
        <f>SUM(I4)</f>
        <v>31</v>
      </c>
      <c r="L4" s="272">
        <v>72292</v>
      </c>
      <c r="M4" s="390"/>
      <c r="N4" s="415"/>
      <c r="R4" s="48"/>
      <c r="S4" s="26"/>
      <c r="T4" s="26"/>
      <c r="U4" s="26"/>
      <c r="V4" s="26"/>
    </row>
    <row r="5" spans="5:30" ht="13.5" customHeight="1">
      <c r="H5" s="88">
        <v>42209</v>
      </c>
      <c r="I5" s="3">
        <v>17</v>
      </c>
      <c r="J5" s="33" t="s">
        <v>21</v>
      </c>
      <c r="K5" s="200">
        <f t="shared" ref="K5:K13" si="0">SUM(I5)</f>
        <v>17</v>
      </c>
      <c r="L5" s="272">
        <v>37617</v>
      </c>
      <c r="M5" s="45"/>
      <c r="N5" s="415"/>
      <c r="R5" s="48"/>
      <c r="S5" s="26"/>
      <c r="T5" s="26"/>
      <c r="U5" s="26"/>
      <c r="V5" s="26"/>
    </row>
    <row r="6" spans="5:30" ht="13.5" customHeight="1">
      <c r="H6" s="88">
        <v>36919</v>
      </c>
      <c r="I6" s="3">
        <v>2</v>
      </c>
      <c r="J6" s="33" t="s">
        <v>6</v>
      </c>
      <c r="K6" s="200">
        <f t="shared" si="0"/>
        <v>2</v>
      </c>
      <c r="L6" s="272">
        <v>24985</v>
      </c>
      <c r="M6" s="45"/>
      <c r="N6" s="415"/>
      <c r="R6" s="48"/>
      <c r="S6" s="26"/>
      <c r="T6" s="26"/>
      <c r="U6" s="26"/>
      <c r="V6" s="26"/>
    </row>
    <row r="7" spans="5:30" ht="13.5" customHeight="1">
      <c r="H7" s="88">
        <v>34488</v>
      </c>
      <c r="I7" s="3">
        <v>3</v>
      </c>
      <c r="J7" s="33" t="s">
        <v>10</v>
      </c>
      <c r="K7" s="200">
        <f t="shared" si="0"/>
        <v>3</v>
      </c>
      <c r="L7" s="272">
        <v>52094</v>
      </c>
      <c r="M7" s="45"/>
      <c r="N7" s="415"/>
      <c r="R7" s="48"/>
      <c r="S7" s="26"/>
      <c r="T7" s="26"/>
      <c r="U7" s="26"/>
      <c r="V7" s="26"/>
    </row>
    <row r="8" spans="5:30">
      <c r="H8" s="88">
        <v>24369</v>
      </c>
      <c r="I8" s="3">
        <v>33</v>
      </c>
      <c r="J8" s="33" t="s">
        <v>0</v>
      </c>
      <c r="K8" s="200">
        <f t="shared" si="0"/>
        <v>33</v>
      </c>
      <c r="L8" s="272">
        <v>13877</v>
      </c>
      <c r="M8" s="45"/>
      <c r="R8" s="48"/>
      <c r="S8" s="26"/>
      <c r="T8" s="26"/>
      <c r="U8" s="26"/>
      <c r="V8" s="26"/>
    </row>
    <row r="9" spans="5:30">
      <c r="H9" s="333">
        <v>22286</v>
      </c>
      <c r="I9" s="3">
        <v>34</v>
      </c>
      <c r="J9" s="33" t="s">
        <v>1</v>
      </c>
      <c r="K9" s="200">
        <f t="shared" si="0"/>
        <v>34</v>
      </c>
      <c r="L9" s="272">
        <v>23159</v>
      </c>
      <c r="M9" s="45"/>
      <c r="R9" s="48"/>
      <c r="S9" s="26"/>
      <c r="T9" s="26"/>
      <c r="U9" s="26"/>
      <c r="V9" s="26"/>
    </row>
    <row r="10" spans="5:30">
      <c r="H10" s="88">
        <v>17392</v>
      </c>
      <c r="I10" s="3">
        <v>40</v>
      </c>
      <c r="J10" s="33" t="s">
        <v>2</v>
      </c>
      <c r="K10" s="200">
        <f t="shared" si="0"/>
        <v>40</v>
      </c>
      <c r="L10" s="272">
        <v>17900</v>
      </c>
      <c r="M10" s="45"/>
      <c r="R10" s="48"/>
      <c r="S10" s="26"/>
      <c r="T10" s="26"/>
      <c r="U10" s="26"/>
      <c r="V10" s="26"/>
    </row>
    <row r="11" spans="5:30">
      <c r="H11" s="88">
        <v>16022</v>
      </c>
      <c r="I11" s="3">
        <v>13</v>
      </c>
      <c r="J11" s="33" t="s">
        <v>7</v>
      </c>
      <c r="K11" s="200">
        <f t="shared" si="0"/>
        <v>13</v>
      </c>
      <c r="L11" s="272">
        <v>18161</v>
      </c>
      <c r="M11" s="45"/>
      <c r="N11" s="29"/>
      <c r="R11" s="48"/>
      <c r="S11" s="26"/>
      <c r="T11" s="26"/>
      <c r="U11" s="26"/>
      <c r="V11" s="26"/>
    </row>
    <row r="12" spans="5:30">
      <c r="H12" s="447">
        <v>14119</v>
      </c>
      <c r="I12" s="3">
        <v>16</v>
      </c>
      <c r="J12" s="33" t="s">
        <v>3</v>
      </c>
      <c r="K12" s="200">
        <f t="shared" si="0"/>
        <v>16</v>
      </c>
      <c r="L12" s="273">
        <v>10506</v>
      </c>
      <c r="M12" s="45"/>
      <c r="R12" s="48"/>
      <c r="S12" s="26"/>
      <c r="T12" s="26"/>
      <c r="U12" s="26"/>
      <c r="V12" s="26"/>
    </row>
    <row r="13" spans="5:30" ht="14.25" thickBot="1">
      <c r="E13" s="17"/>
      <c r="H13" s="458">
        <v>12039</v>
      </c>
      <c r="I13" s="14">
        <v>1</v>
      </c>
      <c r="J13" s="77" t="s">
        <v>4</v>
      </c>
      <c r="K13" s="200">
        <f t="shared" si="0"/>
        <v>1</v>
      </c>
      <c r="L13" s="273">
        <v>6394</v>
      </c>
      <c r="M13" s="45"/>
      <c r="R13" s="48"/>
      <c r="S13" s="26"/>
      <c r="T13" s="26"/>
      <c r="U13" s="26"/>
      <c r="V13" s="26"/>
    </row>
    <row r="14" spans="5:30" ht="14.25" thickTop="1">
      <c r="E14" s="17"/>
      <c r="H14" s="372">
        <v>11074</v>
      </c>
      <c r="I14" s="219">
        <v>11</v>
      </c>
      <c r="J14" s="376" t="s">
        <v>17</v>
      </c>
      <c r="K14" s="107" t="s">
        <v>8</v>
      </c>
      <c r="L14" s="274">
        <v>352122</v>
      </c>
      <c r="N14" s="32"/>
      <c r="R14" s="48"/>
      <c r="S14" s="26"/>
      <c r="T14" s="26"/>
      <c r="U14" s="26"/>
      <c r="V14" s="26"/>
    </row>
    <row r="15" spans="5:30">
      <c r="H15" s="88">
        <v>10230</v>
      </c>
      <c r="I15" s="3">
        <v>36</v>
      </c>
      <c r="J15" s="33" t="s">
        <v>5</v>
      </c>
      <c r="K15" s="50"/>
      <c r="L15" s="27"/>
      <c r="N15" s="32"/>
      <c r="R15" s="48"/>
      <c r="S15" s="26"/>
      <c r="T15" s="26"/>
      <c r="U15" s="26"/>
      <c r="V15" s="26"/>
    </row>
    <row r="16" spans="5:30">
      <c r="H16" s="88">
        <v>9906</v>
      </c>
      <c r="I16" s="3">
        <v>26</v>
      </c>
      <c r="J16" s="33" t="s">
        <v>30</v>
      </c>
      <c r="K16" s="50"/>
      <c r="L16" s="32"/>
      <c r="R16" s="48"/>
      <c r="S16" s="26"/>
      <c r="T16" s="26"/>
      <c r="U16" s="26"/>
      <c r="V16" s="26"/>
    </row>
    <row r="17" spans="1:22">
      <c r="H17" s="88">
        <v>9484</v>
      </c>
      <c r="I17" s="3">
        <v>38</v>
      </c>
      <c r="J17" s="33" t="s">
        <v>38</v>
      </c>
      <c r="L17" s="32"/>
      <c r="M17" s="394"/>
      <c r="R17" s="48"/>
      <c r="S17" s="26"/>
      <c r="T17" s="26"/>
      <c r="U17" s="26"/>
      <c r="V17" s="26"/>
    </row>
    <row r="18" spans="1:22">
      <c r="H18" s="122">
        <v>8037</v>
      </c>
      <c r="I18" s="3">
        <v>25</v>
      </c>
      <c r="J18" s="33" t="s">
        <v>29</v>
      </c>
      <c r="L18" s="16"/>
      <c r="M18" s="42" t="s">
        <v>63</v>
      </c>
      <c r="N18" s="42" t="s">
        <v>75</v>
      </c>
      <c r="R18" s="48"/>
      <c r="S18" s="26"/>
      <c r="T18" s="26"/>
      <c r="U18" s="26"/>
      <c r="V18" s="26"/>
    </row>
    <row r="19" spans="1:22" ht="14.25" thickBot="1">
      <c r="H19" s="89">
        <v>7313</v>
      </c>
      <c r="I19" s="3">
        <v>24</v>
      </c>
      <c r="J19" s="33" t="s">
        <v>28</v>
      </c>
      <c r="K19" s="116">
        <f>SUM(I4)</f>
        <v>31</v>
      </c>
      <c r="L19" s="33" t="s">
        <v>64</v>
      </c>
      <c r="M19" s="365">
        <v>67470</v>
      </c>
      <c r="N19" s="89">
        <f>SUM(H4)</f>
        <v>69372</v>
      </c>
      <c r="R19" s="48"/>
      <c r="S19" s="26"/>
      <c r="T19" s="26"/>
      <c r="U19" s="26"/>
      <c r="V19" s="26"/>
    </row>
    <row r="20" spans="1:22">
      <c r="A20" s="58" t="s">
        <v>46</v>
      </c>
      <c r="B20" s="59" t="s">
        <v>47</v>
      </c>
      <c r="C20" s="59" t="s">
        <v>195</v>
      </c>
      <c r="D20" s="59" t="s">
        <v>187</v>
      </c>
      <c r="E20" s="59" t="s">
        <v>41</v>
      </c>
      <c r="F20" s="59" t="s">
        <v>50</v>
      </c>
      <c r="G20" s="8" t="s">
        <v>171</v>
      </c>
      <c r="H20" s="88">
        <v>5206</v>
      </c>
      <c r="I20" s="3">
        <v>21</v>
      </c>
      <c r="J20" s="3" t="s">
        <v>155</v>
      </c>
      <c r="K20" s="116">
        <f t="shared" ref="K20:K28" si="1">SUM(I5)</f>
        <v>17</v>
      </c>
      <c r="L20" s="33" t="s">
        <v>21</v>
      </c>
      <c r="M20" s="366">
        <v>42200</v>
      </c>
      <c r="N20" s="89">
        <f t="shared" ref="N20:N28" si="2">SUM(H5)</f>
        <v>42209</v>
      </c>
      <c r="R20" s="48"/>
      <c r="S20" s="26"/>
      <c r="T20" s="26"/>
      <c r="U20" s="26"/>
      <c r="V20" s="26"/>
    </row>
    <row r="21" spans="1:22">
      <c r="A21" s="61">
        <v>1</v>
      </c>
      <c r="B21" s="33" t="s">
        <v>64</v>
      </c>
      <c r="C21" s="199">
        <f>SUM(H4)</f>
        <v>69372</v>
      </c>
      <c r="D21" s="5">
        <f>SUM(L4)</f>
        <v>72292</v>
      </c>
      <c r="E21" s="52">
        <f t="shared" ref="E21:E30" si="3">SUM(N19/M19*100)</f>
        <v>102.81903068030236</v>
      </c>
      <c r="F21" s="52">
        <f t="shared" ref="F21:F31" si="4">SUM(C21/D21*100)</f>
        <v>95.960825540862061</v>
      </c>
      <c r="G21" s="62"/>
      <c r="H21" s="88">
        <v>2688</v>
      </c>
      <c r="I21" s="3">
        <v>9</v>
      </c>
      <c r="J21" s="3" t="s">
        <v>161</v>
      </c>
      <c r="K21" s="116">
        <f t="shared" si="1"/>
        <v>2</v>
      </c>
      <c r="L21" s="33" t="s">
        <v>6</v>
      </c>
      <c r="M21" s="366">
        <v>31589</v>
      </c>
      <c r="N21" s="89">
        <f t="shared" si="2"/>
        <v>36919</v>
      </c>
      <c r="R21" s="48"/>
      <c r="S21" s="26"/>
      <c r="T21" s="26"/>
      <c r="U21" s="26"/>
      <c r="V21" s="26"/>
    </row>
    <row r="22" spans="1:22">
      <c r="A22" s="61">
        <v>2</v>
      </c>
      <c r="B22" s="33" t="s">
        <v>21</v>
      </c>
      <c r="C22" s="199">
        <f t="shared" ref="C22:C30" si="5">SUM(H5)</f>
        <v>42209</v>
      </c>
      <c r="D22" s="5">
        <f t="shared" ref="D22:D30" si="6">SUM(L5)</f>
        <v>37617</v>
      </c>
      <c r="E22" s="52">
        <f t="shared" si="3"/>
        <v>100.02132701421802</v>
      </c>
      <c r="F22" s="52">
        <f t="shared" si="4"/>
        <v>112.20724672355584</v>
      </c>
      <c r="G22" s="62"/>
      <c r="H22" s="88">
        <v>2350</v>
      </c>
      <c r="I22" s="3">
        <v>10</v>
      </c>
      <c r="J22" s="33" t="s">
        <v>16</v>
      </c>
      <c r="K22" s="116">
        <f t="shared" si="1"/>
        <v>3</v>
      </c>
      <c r="L22" s="33" t="s">
        <v>10</v>
      </c>
      <c r="M22" s="366">
        <v>32958</v>
      </c>
      <c r="N22" s="89">
        <f t="shared" si="2"/>
        <v>34488</v>
      </c>
      <c r="R22" s="48"/>
      <c r="S22" s="26"/>
      <c r="T22" s="26"/>
      <c r="U22" s="26"/>
      <c r="V22" s="26"/>
    </row>
    <row r="23" spans="1:22">
      <c r="A23" s="61">
        <v>3</v>
      </c>
      <c r="B23" s="33" t="s">
        <v>6</v>
      </c>
      <c r="C23" s="199">
        <f t="shared" si="5"/>
        <v>36919</v>
      </c>
      <c r="D23" s="97">
        <f t="shared" si="6"/>
        <v>24985</v>
      </c>
      <c r="E23" s="52">
        <f t="shared" si="3"/>
        <v>116.87296210706259</v>
      </c>
      <c r="F23" s="52">
        <f t="shared" si="4"/>
        <v>147.76465879527717</v>
      </c>
      <c r="G23" s="62"/>
      <c r="H23" s="289">
        <v>1992</v>
      </c>
      <c r="I23" s="3">
        <v>12</v>
      </c>
      <c r="J23" s="33" t="s">
        <v>18</v>
      </c>
      <c r="K23" s="116">
        <f t="shared" si="1"/>
        <v>33</v>
      </c>
      <c r="L23" s="33" t="s">
        <v>0</v>
      </c>
      <c r="M23" s="366">
        <v>23993</v>
      </c>
      <c r="N23" s="89">
        <f t="shared" si="2"/>
        <v>24369</v>
      </c>
      <c r="R23" s="48"/>
      <c r="S23" s="26"/>
      <c r="T23" s="26"/>
      <c r="U23" s="26"/>
      <c r="V23" s="26"/>
    </row>
    <row r="24" spans="1:22">
      <c r="A24" s="61">
        <v>4</v>
      </c>
      <c r="B24" s="33" t="s">
        <v>10</v>
      </c>
      <c r="C24" s="199">
        <f t="shared" si="5"/>
        <v>34488</v>
      </c>
      <c r="D24" s="5">
        <f t="shared" si="6"/>
        <v>52094</v>
      </c>
      <c r="E24" s="52">
        <f t="shared" si="3"/>
        <v>104.6422719825232</v>
      </c>
      <c r="F24" s="52">
        <f t="shared" si="4"/>
        <v>66.20340154336391</v>
      </c>
      <c r="G24" s="62"/>
      <c r="H24" s="88">
        <v>1779</v>
      </c>
      <c r="I24" s="3">
        <v>37</v>
      </c>
      <c r="J24" s="33" t="s">
        <v>37</v>
      </c>
      <c r="K24" s="116">
        <f t="shared" si="1"/>
        <v>34</v>
      </c>
      <c r="L24" s="33" t="s">
        <v>1</v>
      </c>
      <c r="M24" s="366">
        <v>22599</v>
      </c>
      <c r="N24" s="89">
        <f t="shared" si="2"/>
        <v>22286</v>
      </c>
      <c r="R24" s="48"/>
      <c r="S24" s="26"/>
      <c r="T24" s="26"/>
      <c r="U24" s="26"/>
      <c r="V24" s="26"/>
    </row>
    <row r="25" spans="1:22">
      <c r="A25" s="61">
        <v>5</v>
      </c>
      <c r="B25" s="33" t="s">
        <v>0</v>
      </c>
      <c r="C25" s="199">
        <f t="shared" si="5"/>
        <v>24369</v>
      </c>
      <c r="D25" s="5">
        <f t="shared" si="6"/>
        <v>13877</v>
      </c>
      <c r="E25" s="52">
        <f t="shared" si="3"/>
        <v>101.56712374442544</v>
      </c>
      <c r="F25" s="52">
        <f t="shared" si="4"/>
        <v>175.60711969445845</v>
      </c>
      <c r="G25" s="72"/>
      <c r="H25" s="88">
        <v>1397</v>
      </c>
      <c r="I25" s="3">
        <v>14</v>
      </c>
      <c r="J25" s="33" t="s">
        <v>19</v>
      </c>
      <c r="K25" s="116">
        <f t="shared" si="1"/>
        <v>40</v>
      </c>
      <c r="L25" s="33" t="s">
        <v>2</v>
      </c>
      <c r="M25" s="366">
        <v>17315</v>
      </c>
      <c r="N25" s="89">
        <f t="shared" si="2"/>
        <v>17392</v>
      </c>
      <c r="R25" s="48"/>
      <c r="S25" s="26"/>
      <c r="T25" s="26"/>
      <c r="U25" s="26"/>
      <c r="V25" s="26"/>
    </row>
    <row r="26" spans="1:22">
      <c r="A26" s="61">
        <v>6</v>
      </c>
      <c r="B26" s="33" t="s">
        <v>1</v>
      </c>
      <c r="C26" s="199">
        <f t="shared" si="5"/>
        <v>22286</v>
      </c>
      <c r="D26" s="5">
        <f t="shared" si="6"/>
        <v>23159</v>
      </c>
      <c r="E26" s="52">
        <f t="shared" si="3"/>
        <v>98.61498296384795</v>
      </c>
      <c r="F26" s="52">
        <f t="shared" si="4"/>
        <v>96.230407185111616</v>
      </c>
      <c r="G26" s="62"/>
      <c r="H26" s="88">
        <v>1101</v>
      </c>
      <c r="I26" s="3">
        <v>32</v>
      </c>
      <c r="J26" s="33" t="s">
        <v>35</v>
      </c>
      <c r="K26" s="116">
        <f t="shared" si="1"/>
        <v>13</v>
      </c>
      <c r="L26" s="33" t="s">
        <v>7</v>
      </c>
      <c r="M26" s="366">
        <v>12841</v>
      </c>
      <c r="N26" s="89">
        <f t="shared" si="2"/>
        <v>16022</v>
      </c>
      <c r="R26" s="48"/>
      <c r="S26" s="26"/>
      <c r="T26" s="26"/>
      <c r="U26" s="26"/>
      <c r="V26" s="26"/>
    </row>
    <row r="27" spans="1:22">
      <c r="A27" s="61">
        <v>7</v>
      </c>
      <c r="B27" s="33" t="s">
        <v>2</v>
      </c>
      <c r="C27" s="199">
        <f t="shared" si="5"/>
        <v>17392</v>
      </c>
      <c r="D27" s="5">
        <f t="shared" si="6"/>
        <v>17900</v>
      </c>
      <c r="E27" s="52">
        <f t="shared" si="3"/>
        <v>100.44470112619118</v>
      </c>
      <c r="F27" s="52">
        <f t="shared" si="4"/>
        <v>97.162011173184354</v>
      </c>
      <c r="G27" s="62"/>
      <c r="H27" s="88">
        <v>960</v>
      </c>
      <c r="I27" s="3">
        <v>4</v>
      </c>
      <c r="J27" s="33" t="s">
        <v>11</v>
      </c>
      <c r="K27" s="116">
        <f t="shared" si="1"/>
        <v>16</v>
      </c>
      <c r="L27" s="33" t="s">
        <v>3</v>
      </c>
      <c r="M27" s="367">
        <v>16303</v>
      </c>
      <c r="N27" s="89">
        <f t="shared" si="2"/>
        <v>14119</v>
      </c>
      <c r="R27" s="48"/>
      <c r="S27" s="26"/>
      <c r="T27" s="26"/>
      <c r="U27" s="26"/>
      <c r="V27" s="26"/>
    </row>
    <row r="28" spans="1:22" ht="14.25" thickBot="1">
      <c r="A28" s="61">
        <v>8</v>
      </c>
      <c r="B28" s="33" t="s">
        <v>7</v>
      </c>
      <c r="C28" s="199">
        <f t="shared" si="5"/>
        <v>16022</v>
      </c>
      <c r="D28" s="5">
        <f t="shared" si="6"/>
        <v>18161</v>
      </c>
      <c r="E28" s="52">
        <f t="shared" si="3"/>
        <v>124.77221400202477</v>
      </c>
      <c r="F28" s="52">
        <f t="shared" si="4"/>
        <v>88.222014206266181</v>
      </c>
      <c r="G28" s="73"/>
      <c r="H28" s="88">
        <v>505</v>
      </c>
      <c r="I28" s="3">
        <v>15</v>
      </c>
      <c r="J28" s="33" t="s">
        <v>20</v>
      </c>
      <c r="K28" s="180">
        <f t="shared" si="1"/>
        <v>1</v>
      </c>
      <c r="L28" s="77" t="s">
        <v>4</v>
      </c>
      <c r="M28" s="368">
        <v>12794</v>
      </c>
      <c r="N28" s="166">
        <f t="shared" si="2"/>
        <v>12039</v>
      </c>
      <c r="R28" s="48"/>
      <c r="S28" s="26"/>
      <c r="T28" s="26"/>
      <c r="U28" s="26"/>
      <c r="V28" s="26"/>
    </row>
    <row r="29" spans="1:22" ht="14.25" thickTop="1">
      <c r="A29" s="61">
        <v>9</v>
      </c>
      <c r="B29" s="33" t="s">
        <v>3</v>
      </c>
      <c r="C29" s="199">
        <f t="shared" si="5"/>
        <v>14119</v>
      </c>
      <c r="D29" s="5">
        <f t="shared" si="6"/>
        <v>10506</v>
      </c>
      <c r="E29" s="52">
        <f t="shared" si="3"/>
        <v>86.603692571919282</v>
      </c>
      <c r="F29" s="52">
        <f t="shared" si="4"/>
        <v>134.38987245383592</v>
      </c>
      <c r="G29" s="72"/>
      <c r="H29" s="44">
        <v>406</v>
      </c>
      <c r="I29" s="3">
        <v>27</v>
      </c>
      <c r="J29" s="33" t="s">
        <v>31</v>
      </c>
      <c r="K29" s="114"/>
      <c r="L29" s="114" t="s">
        <v>55</v>
      </c>
      <c r="M29" s="369">
        <v>355320</v>
      </c>
      <c r="N29" s="171">
        <f>SUM(H44)</f>
        <v>364494</v>
      </c>
      <c r="R29" s="48"/>
      <c r="S29" s="26"/>
      <c r="T29" s="26"/>
      <c r="U29" s="26"/>
      <c r="V29" s="26"/>
    </row>
    <row r="30" spans="1:22" ht="14.25" thickBot="1">
      <c r="A30" s="74">
        <v>10</v>
      </c>
      <c r="B30" s="77" t="s">
        <v>4</v>
      </c>
      <c r="C30" s="199">
        <f t="shared" si="5"/>
        <v>12039</v>
      </c>
      <c r="D30" s="5">
        <f t="shared" si="6"/>
        <v>6394</v>
      </c>
      <c r="E30" s="57">
        <f t="shared" si="3"/>
        <v>94.098796310770666</v>
      </c>
      <c r="F30" s="63">
        <f t="shared" si="4"/>
        <v>188.28589302471067</v>
      </c>
      <c r="G30" s="75"/>
      <c r="H30" s="88">
        <v>405</v>
      </c>
      <c r="I30" s="3">
        <v>20</v>
      </c>
      <c r="J30" s="33" t="s">
        <v>24</v>
      </c>
      <c r="R30" s="48"/>
      <c r="S30" s="26"/>
      <c r="T30" s="26"/>
      <c r="U30" s="26"/>
      <c r="V30" s="26"/>
    </row>
    <row r="31" spans="1:22" ht="14.25" thickBot="1">
      <c r="A31" s="65"/>
      <c r="B31" s="66" t="s">
        <v>57</v>
      </c>
      <c r="C31" s="67">
        <f>SUM(H44)</f>
        <v>364494</v>
      </c>
      <c r="D31" s="67">
        <f>SUM(L14)</f>
        <v>352122</v>
      </c>
      <c r="E31" s="70">
        <f>SUM(N29/M29*100)</f>
        <v>102.58189800742991</v>
      </c>
      <c r="F31" s="63">
        <f t="shared" si="4"/>
        <v>103.51355496106463</v>
      </c>
      <c r="G31" s="83">
        <v>46.7</v>
      </c>
      <c r="H31" s="88">
        <v>202</v>
      </c>
      <c r="I31" s="3">
        <v>5</v>
      </c>
      <c r="J31" s="33" t="s">
        <v>12</v>
      </c>
      <c r="L31" s="32"/>
      <c r="M31" s="26"/>
      <c r="N31" s="26"/>
      <c r="R31" s="48"/>
      <c r="S31" s="26"/>
      <c r="T31" s="26"/>
      <c r="U31" s="26"/>
      <c r="V31" s="26"/>
    </row>
    <row r="32" spans="1:22">
      <c r="H32" s="420">
        <v>118</v>
      </c>
      <c r="I32" s="3">
        <v>7</v>
      </c>
      <c r="J32" s="33" t="s">
        <v>14</v>
      </c>
      <c r="L32" s="42"/>
      <c r="M32" s="90"/>
      <c r="N32" s="26"/>
      <c r="R32" s="48"/>
      <c r="S32" s="26"/>
      <c r="T32" s="26"/>
      <c r="U32" s="26"/>
      <c r="V32" s="26"/>
    </row>
    <row r="33" spans="3:30">
      <c r="C33" s="26"/>
      <c r="E33" s="17"/>
      <c r="H33" s="88">
        <v>100</v>
      </c>
      <c r="I33" s="3">
        <v>39</v>
      </c>
      <c r="J33" s="33" t="s">
        <v>39</v>
      </c>
      <c r="L33" s="42"/>
      <c r="M33" s="90"/>
      <c r="N33" s="26"/>
      <c r="R33" s="48"/>
      <c r="S33" s="26"/>
      <c r="T33" s="26"/>
      <c r="U33" s="26"/>
      <c r="V33" s="26"/>
    </row>
    <row r="34" spans="3:30">
      <c r="H34" s="88">
        <v>11</v>
      </c>
      <c r="I34" s="3">
        <v>23</v>
      </c>
      <c r="J34" s="33" t="s">
        <v>27</v>
      </c>
      <c r="L34" s="42"/>
      <c r="M34" s="90"/>
      <c r="N34" s="26"/>
      <c r="R34" s="48"/>
      <c r="S34" s="26"/>
      <c r="T34" s="26"/>
      <c r="U34" s="26"/>
      <c r="V34" s="26"/>
    </row>
    <row r="35" spans="3:30">
      <c r="C35" s="26"/>
      <c r="E35" s="17"/>
      <c r="H35" s="122">
        <v>6</v>
      </c>
      <c r="I35" s="3">
        <v>18</v>
      </c>
      <c r="J35" s="33" t="s">
        <v>22</v>
      </c>
      <c r="L35" s="42"/>
      <c r="M35" s="90"/>
      <c r="N35" s="26"/>
      <c r="R35" s="48"/>
      <c r="S35" s="26"/>
      <c r="T35" s="26"/>
      <c r="U35" s="26"/>
      <c r="V35" s="26"/>
    </row>
    <row r="36" spans="3:30">
      <c r="H36" s="89">
        <v>6</v>
      </c>
      <c r="I36" s="3">
        <v>19</v>
      </c>
      <c r="J36" s="33" t="s">
        <v>23</v>
      </c>
      <c r="N36" s="26"/>
      <c r="R36" s="48"/>
      <c r="S36" s="26"/>
      <c r="T36" s="26"/>
      <c r="U36" s="26"/>
      <c r="V36" s="26"/>
    </row>
    <row r="37" spans="3:30">
      <c r="H37" s="44">
        <v>2</v>
      </c>
      <c r="I37" s="3">
        <v>22</v>
      </c>
      <c r="J37" s="33" t="s">
        <v>26</v>
      </c>
      <c r="L37" s="47"/>
      <c r="M37" s="419"/>
      <c r="N37" s="26"/>
      <c r="R37" s="48"/>
      <c r="S37" s="26"/>
      <c r="T37" s="26"/>
      <c r="U37" s="26"/>
      <c r="V37" s="26"/>
    </row>
    <row r="38" spans="3:30">
      <c r="H38" s="289">
        <v>1</v>
      </c>
      <c r="I38" s="3">
        <v>30</v>
      </c>
      <c r="J38" s="33" t="s">
        <v>33</v>
      </c>
      <c r="N38" s="26"/>
      <c r="R38" s="48"/>
      <c r="S38" s="26"/>
      <c r="T38" s="26"/>
      <c r="U38" s="26"/>
      <c r="V38" s="26"/>
    </row>
    <row r="39" spans="3:30">
      <c r="H39" s="88">
        <v>0</v>
      </c>
      <c r="I39" s="3">
        <v>6</v>
      </c>
      <c r="J39" s="33" t="s">
        <v>13</v>
      </c>
      <c r="L39" s="32"/>
      <c r="M39" s="26"/>
      <c r="N39" s="26"/>
      <c r="R39" s="48"/>
      <c r="S39" s="26"/>
      <c r="T39" s="26"/>
      <c r="U39" s="26"/>
      <c r="V39" s="26"/>
    </row>
    <row r="40" spans="3:30">
      <c r="H40" s="289">
        <v>0</v>
      </c>
      <c r="I40" s="3">
        <v>8</v>
      </c>
      <c r="J40" s="33" t="s">
        <v>15</v>
      </c>
      <c r="L40" s="32"/>
      <c r="M40" s="26"/>
      <c r="N40" s="26"/>
      <c r="R40" s="48"/>
      <c r="S40" s="26"/>
      <c r="T40" s="26"/>
      <c r="U40" s="26"/>
      <c r="V40" s="26"/>
    </row>
    <row r="41" spans="3:30">
      <c r="H41" s="88">
        <v>0</v>
      </c>
      <c r="I41" s="3">
        <v>28</v>
      </c>
      <c r="J41" s="33" t="s">
        <v>32</v>
      </c>
      <c r="N41" s="26"/>
      <c r="R41" s="48"/>
      <c r="S41" s="26"/>
      <c r="T41" s="26"/>
      <c r="U41" s="26"/>
      <c r="V41" s="26"/>
    </row>
    <row r="42" spans="3:30">
      <c r="H42" s="88">
        <v>0</v>
      </c>
      <c r="I42" s="3">
        <v>29</v>
      </c>
      <c r="J42" s="33" t="s">
        <v>54</v>
      </c>
      <c r="M42" s="48"/>
      <c r="N42" s="26"/>
      <c r="R42" s="48"/>
      <c r="S42" s="26"/>
      <c r="T42" s="26"/>
      <c r="U42" s="26"/>
      <c r="V42" s="26"/>
    </row>
    <row r="43" spans="3:30">
      <c r="H43" s="88">
        <v>0</v>
      </c>
      <c r="I43" s="3">
        <v>35</v>
      </c>
      <c r="J43" s="33" t="s">
        <v>36</v>
      </c>
      <c r="M43" s="48"/>
      <c r="N43" s="26"/>
      <c r="R43" s="48"/>
      <c r="S43" s="30"/>
      <c r="T43" s="30"/>
      <c r="U43" s="30"/>
    </row>
    <row r="44" spans="3:30">
      <c r="H44" s="119">
        <f>SUM(H4:H43)</f>
        <v>364494</v>
      </c>
      <c r="I44" s="3"/>
      <c r="J44" s="3" t="s">
        <v>48</v>
      </c>
      <c r="M44" s="48"/>
      <c r="N44" s="26"/>
      <c r="R44" s="48"/>
    </row>
    <row r="45" spans="3:30">
      <c r="M45" s="48"/>
      <c r="N45" s="26"/>
    </row>
    <row r="46" spans="3:30">
      <c r="M46" s="48"/>
      <c r="N46" s="26"/>
      <c r="R46" s="108"/>
    </row>
    <row r="47" spans="3:30">
      <c r="H47" s="380"/>
      <c r="L47" s="394"/>
      <c r="M47" s="48"/>
      <c r="N47" s="26"/>
      <c r="R47" s="109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</row>
    <row r="48" spans="3:30">
      <c r="H48" s="187" t="s">
        <v>195</v>
      </c>
      <c r="I48" s="3"/>
      <c r="J48" s="188" t="s">
        <v>91</v>
      </c>
      <c r="K48" s="3"/>
      <c r="L48" s="326" t="s">
        <v>187</v>
      </c>
      <c r="M48" s="48"/>
      <c r="N48" s="26"/>
      <c r="R48" s="48"/>
      <c r="S48" s="26"/>
      <c r="T48" s="26"/>
      <c r="U48" s="26"/>
      <c r="V48" s="26"/>
    </row>
    <row r="49" spans="1:22" ht="13.5" customHeight="1">
      <c r="H49" s="94" t="s">
        <v>99</v>
      </c>
      <c r="I49" s="3"/>
      <c r="J49" s="144" t="s">
        <v>9</v>
      </c>
      <c r="K49" s="3"/>
      <c r="L49" s="326" t="s">
        <v>99</v>
      </c>
      <c r="M49" s="395"/>
      <c r="R49" s="48"/>
      <c r="S49" s="26"/>
      <c r="T49" s="26"/>
      <c r="U49" s="26"/>
      <c r="V49" s="26"/>
    </row>
    <row r="50" spans="1:22" ht="13.5" customHeight="1">
      <c r="H50" s="43">
        <v>14331</v>
      </c>
      <c r="I50" s="3">
        <v>16</v>
      </c>
      <c r="J50" s="33" t="s">
        <v>3</v>
      </c>
      <c r="K50" s="324">
        <f>SUM(I50)</f>
        <v>16</v>
      </c>
      <c r="L50" s="327">
        <v>14772</v>
      </c>
      <c r="M50" s="395"/>
      <c r="R50" s="48"/>
      <c r="S50" s="26"/>
      <c r="T50" s="26"/>
      <c r="U50" s="26"/>
      <c r="V50" s="26"/>
    </row>
    <row r="51" spans="1:22" ht="13.5" customHeight="1">
      <c r="H51" s="289">
        <v>11619</v>
      </c>
      <c r="I51" s="3">
        <v>26</v>
      </c>
      <c r="J51" s="33" t="s">
        <v>30</v>
      </c>
      <c r="K51" s="324">
        <f t="shared" ref="K51:K59" si="7">SUM(I51)</f>
        <v>26</v>
      </c>
      <c r="L51" s="328">
        <v>10846</v>
      </c>
      <c r="M51" s="395"/>
      <c r="R51" s="48"/>
      <c r="S51" s="26"/>
      <c r="T51" s="26"/>
      <c r="U51" s="26"/>
      <c r="V51" s="26"/>
    </row>
    <row r="52" spans="1:22" ht="14.25" thickBot="1">
      <c r="H52" s="44">
        <v>6588</v>
      </c>
      <c r="I52" s="3">
        <v>33</v>
      </c>
      <c r="J52" s="33" t="s">
        <v>0</v>
      </c>
      <c r="K52" s="324">
        <f t="shared" si="7"/>
        <v>33</v>
      </c>
      <c r="L52" s="328">
        <v>7442</v>
      </c>
      <c r="M52" s="45"/>
      <c r="R52" s="48"/>
      <c r="S52" s="26"/>
      <c r="T52" s="26"/>
      <c r="U52" s="26"/>
      <c r="V52" s="26"/>
    </row>
    <row r="53" spans="1:22">
      <c r="A53" s="58" t="s">
        <v>46</v>
      </c>
      <c r="B53" s="59" t="s">
        <v>47</v>
      </c>
      <c r="C53" s="59" t="s">
        <v>195</v>
      </c>
      <c r="D53" s="59" t="s">
        <v>187</v>
      </c>
      <c r="E53" s="59" t="s">
        <v>41</v>
      </c>
      <c r="F53" s="59" t="s">
        <v>50</v>
      </c>
      <c r="G53" s="8" t="s">
        <v>171</v>
      </c>
      <c r="H53" s="44">
        <v>3146</v>
      </c>
      <c r="I53" s="3">
        <v>25</v>
      </c>
      <c r="J53" s="33" t="s">
        <v>29</v>
      </c>
      <c r="K53" s="324">
        <f t="shared" si="7"/>
        <v>25</v>
      </c>
      <c r="L53" s="328">
        <v>3190</v>
      </c>
      <c r="M53" s="45"/>
      <c r="R53" s="48"/>
      <c r="S53" s="26"/>
      <c r="T53" s="26"/>
      <c r="U53" s="26"/>
      <c r="V53" s="26"/>
    </row>
    <row r="54" spans="1:22">
      <c r="A54" s="61">
        <v>1</v>
      </c>
      <c r="B54" s="33" t="s">
        <v>3</v>
      </c>
      <c r="C54" s="43">
        <f>SUM(H50)</f>
        <v>14331</v>
      </c>
      <c r="D54" s="97">
        <f>SUM(L50)</f>
        <v>14772</v>
      </c>
      <c r="E54" s="52">
        <f t="shared" ref="E54:E63" si="8">SUM(N67/M67*100)</f>
        <v>92.20227755259603</v>
      </c>
      <c r="F54" s="52">
        <f t="shared" ref="F54:F62" si="9">SUM(C54/D54*100)</f>
        <v>97.014622258326568</v>
      </c>
      <c r="G54" s="62"/>
      <c r="H54" s="44">
        <v>2742</v>
      </c>
      <c r="I54" s="3">
        <v>34</v>
      </c>
      <c r="J54" s="33" t="s">
        <v>1</v>
      </c>
      <c r="K54" s="324">
        <f t="shared" si="7"/>
        <v>34</v>
      </c>
      <c r="L54" s="328">
        <v>6690</v>
      </c>
      <c r="M54" s="45"/>
      <c r="R54" s="48"/>
      <c r="S54" s="26"/>
      <c r="T54" s="26"/>
      <c r="U54" s="26"/>
      <c r="V54" s="26"/>
    </row>
    <row r="55" spans="1:22">
      <c r="A55" s="61">
        <v>2</v>
      </c>
      <c r="B55" s="33" t="s">
        <v>30</v>
      </c>
      <c r="C55" s="43">
        <f t="shared" ref="C55:C63" si="10">SUM(H51)</f>
        <v>11619</v>
      </c>
      <c r="D55" s="97">
        <f t="shared" ref="D55:D63" si="11">SUM(L51)</f>
        <v>10846</v>
      </c>
      <c r="E55" s="52">
        <f t="shared" si="8"/>
        <v>92.662891777653726</v>
      </c>
      <c r="F55" s="52">
        <f t="shared" si="9"/>
        <v>107.12705144753826</v>
      </c>
      <c r="G55" s="62"/>
      <c r="H55" s="44">
        <v>1778</v>
      </c>
      <c r="I55" s="3">
        <v>40</v>
      </c>
      <c r="J55" s="33" t="s">
        <v>2</v>
      </c>
      <c r="K55" s="324">
        <f t="shared" si="7"/>
        <v>40</v>
      </c>
      <c r="L55" s="328">
        <v>1632</v>
      </c>
      <c r="M55" s="45"/>
      <c r="R55" s="48"/>
      <c r="S55" s="26"/>
      <c r="T55" s="26"/>
      <c r="U55" s="26"/>
      <c r="V55" s="26"/>
    </row>
    <row r="56" spans="1:22">
      <c r="A56" s="61">
        <v>3</v>
      </c>
      <c r="B56" s="33" t="s">
        <v>0</v>
      </c>
      <c r="C56" s="43">
        <f t="shared" si="10"/>
        <v>6588</v>
      </c>
      <c r="D56" s="97">
        <f t="shared" si="11"/>
        <v>7442</v>
      </c>
      <c r="E56" s="52">
        <f t="shared" si="8"/>
        <v>103.71536523929473</v>
      </c>
      <c r="F56" s="52">
        <f t="shared" si="9"/>
        <v>88.52459016393442</v>
      </c>
      <c r="G56" s="62"/>
      <c r="H56" s="88">
        <v>1721</v>
      </c>
      <c r="I56" s="3">
        <v>36</v>
      </c>
      <c r="J56" s="33" t="s">
        <v>5</v>
      </c>
      <c r="K56" s="324">
        <f t="shared" si="7"/>
        <v>36</v>
      </c>
      <c r="L56" s="328">
        <v>1388</v>
      </c>
      <c r="M56" s="45"/>
      <c r="R56" s="48"/>
      <c r="S56" s="26"/>
      <c r="T56" s="26"/>
      <c r="U56" s="26"/>
      <c r="V56" s="26"/>
    </row>
    <row r="57" spans="1:22">
      <c r="A57" s="61">
        <v>4</v>
      </c>
      <c r="B57" s="33" t="s">
        <v>29</v>
      </c>
      <c r="C57" s="43">
        <f t="shared" si="10"/>
        <v>3146</v>
      </c>
      <c r="D57" s="97">
        <f t="shared" si="11"/>
        <v>3190</v>
      </c>
      <c r="E57" s="52">
        <f t="shared" si="8"/>
        <v>90.898584224212655</v>
      </c>
      <c r="F57" s="52">
        <f t="shared" si="9"/>
        <v>98.620689655172413</v>
      </c>
      <c r="G57" s="62"/>
      <c r="H57" s="333">
        <v>1706</v>
      </c>
      <c r="I57" s="3">
        <v>17</v>
      </c>
      <c r="J57" s="33" t="s">
        <v>21</v>
      </c>
      <c r="K57" s="324">
        <f t="shared" si="7"/>
        <v>17</v>
      </c>
      <c r="L57" s="328">
        <v>1367</v>
      </c>
      <c r="M57" s="45"/>
      <c r="R57" s="48"/>
      <c r="S57" s="26"/>
      <c r="T57" s="26"/>
      <c r="U57" s="26"/>
      <c r="V57" s="26"/>
    </row>
    <row r="58" spans="1:22">
      <c r="A58" s="61">
        <v>5</v>
      </c>
      <c r="B58" s="33" t="s">
        <v>1</v>
      </c>
      <c r="C58" s="43">
        <f t="shared" si="10"/>
        <v>2742</v>
      </c>
      <c r="D58" s="97">
        <f t="shared" si="11"/>
        <v>6690</v>
      </c>
      <c r="E58" s="52">
        <f t="shared" si="8"/>
        <v>103.08270676691728</v>
      </c>
      <c r="F58" s="52">
        <f t="shared" si="9"/>
        <v>40.986547085201792</v>
      </c>
      <c r="G58" s="72"/>
      <c r="H58" s="44">
        <v>1701</v>
      </c>
      <c r="I58" s="3">
        <v>39</v>
      </c>
      <c r="J58" s="33" t="s">
        <v>39</v>
      </c>
      <c r="K58" s="324">
        <f t="shared" si="7"/>
        <v>39</v>
      </c>
      <c r="L58" s="328">
        <v>1644</v>
      </c>
      <c r="M58" s="45"/>
      <c r="R58" s="48"/>
      <c r="S58" s="26"/>
      <c r="T58" s="26"/>
      <c r="U58" s="26"/>
      <c r="V58" s="26"/>
    </row>
    <row r="59" spans="1:22" ht="14.25" thickBot="1">
      <c r="A59" s="61">
        <v>6</v>
      </c>
      <c r="B59" s="33" t="s">
        <v>2</v>
      </c>
      <c r="C59" s="43">
        <f t="shared" si="10"/>
        <v>1778</v>
      </c>
      <c r="D59" s="97">
        <f t="shared" si="11"/>
        <v>1632</v>
      </c>
      <c r="E59" s="52">
        <f t="shared" si="8"/>
        <v>101.89111747851003</v>
      </c>
      <c r="F59" s="52">
        <f t="shared" si="9"/>
        <v>108.94607843137254</v>
      </c>
      <c r="G59" s="62"/>
      <c r="H59" s="449">
        <v>1151</v>
      </c>
      <c r="I59" s="14">
        <v>38</v>
      </c>
      <c r="J59" s="77" t="s">
        <v>38</v>
      </c>
      <c r="K59" s="325">
        <f t="shared" si="7"/>
        <v>38</v>
      </c>
      <c r="L59" s="329">
        <v>1114</v>
      </c>
      <c r="M59" s="45"/>
      <c r="R59" s="48"/>
      <c r="S59" s="26"/>
      <c r="T59" s="26"/>
      <c r="U59" s="26"/>
      <c r="V59" s="26"/>
    </row>
    <row r="60" spans="1:22" ht="14.25" thickTop="1">
      <c r="A60" s="61">
        <v>7</v>
      </c>
      <c r="B60" s="33" t="s">
        <v>5</v>
      </c>
      <c r="C60" s="89">
        <f t="shared" si="10"/>
        <v>1721</v>
      </c>
      <c r="D60" s="97">
        <f t="shared" si="11"/>
        <v>1388</v>
      </c>
      <c r="E60" s="52">
        <f t="shared" si="8"/>
        <v>109.89782886334612</v>
      </c>
      <c r="F60" s="52">
        <f t="shared" si="9"/>
        <v>123.99135446685878</v>
      </c>
      <c r="G60" s="62"/>
      <c r="H60" s="417">
        <v>1031</v>
      </c>
      <c r="I60" s="219">
        <v>1</v>
      </c>
      <c r="J60" s="376" t="s">
        <v>4</v>
      </c>
      <c r="K60" s="362" t="s">
        <v>8</v>
      </c>
      <c r="L60" s="371">
        <v>54046</v>
      </c>
      <c r="M60" s="48"/>
      <c r="N60" s="90"/>
      <c r="R60" s="48"/>
      <c r="S60" s="90"/>
      <c r="T60" s="90"/>
      <c r="U60" s="90"/>
      <c r="V60" s="90"/>
    </row>
    <row r="61" spans="1:22">
      <c r="A61" s="61">
        <v>8</v>
      </c>
      <c r="B61" s="33" t="s">
        <v>21</v>
      </c>
      <c r="C61" s="43">
        <f t="shared" si="10"/>
        <v>1706</v>
      </c>
      <c r="D61" s="97">
        <f t="shared" si="11"/>
        <v>1367</v>
      </c>
      <c r="E61" s="52">
        <f t="shared" si="8"/>
        <v>101.3064133016627</v>
      </c>
      <c r="F61" s="52">
        <f t="shared" si="9"/>
        <v>124.79882955376738</v>
      </c>
      <c r="G61" s="73"/>
      <c r="H61" s="289">
        <v>1010</v>
      </c>
      <c r="I61" s="3">
        <v>24</v>
      </c>
      <c r="J61" s="33" t="s">
        <v>28</v>
      </c>
      <c r="K61" s="50"/>
      <c r="M61" s="48"/>
      <c r="N61" s="26"/>
      <c r="R61" s="48"/>
      <c r="S61" s="26"/>
      <c r="T61" s="26"/>
      <c r="U61" s="26"/>
      <c r="V61" s="26"/>
    </row>
    <row r="62" spans="1:22">
      <c r="A62" s="61">
        <v>9</v>
      </c>
      <c r="B62" s="33" t="s">
        <v>39</v>
      </c>
      <c r="C62" s="43">
        <f t="shared" si="10"/>
        <v>1701</v>
      </c>
      <c r="D62" s="97">
        <f t="shared" si="11"/>
        <v>1644</v>
      </c>
      <c r="E62" s="57">
        <f t="shared" si="8"/>
        <v>122.1105527638191</v>
      </c>
      <c r="F62" s="52">
        <f t="shared" si="9"/>
        <v>103.46715328467153</v>
      </c>
      <c r="G62" s="72"/>
      <c r="H62" s="44">
        <v>879</v>
      </c>
      <c r="I62" s="3">
        <v>14</v>
      </c>
      <c r="J62" s="33" t="s">
        <v>19</v>
      </c>
      <c r="K62" s="50"/>
      <c r="M62" s="48"/>
      <c r="N62" s="26"/>
      <c r="R62" s="48"/>
      <c r="S62" s="26"/>
      <c r="T62" s="26"/>
      <c r="U62" s="26"/>
      <c r="V62" s="26"/>
    </row>
    <row r="63" spans="1:22" ht="14.25" thickBot="1">
      <c r="A63" s="74">
        <v>10</v>
      </c>
      <c r="B63" s="77" t="s">
        <v>38</v>
      </c>
      <c r="C63" s="43">
        <f t="shared" si="10"/>
        <v>1151</v>
      </c>
      <c r="D63" s="97">
        <f t="shared" si="11"/>
        <v>1114</v>
      </c>
      <c r="E63" s="57">
        <f t="shared" si="8"/>
        <v>102.95169946332736</v>
      </c>
      <c r="F63" s="52">
        <f>SUM(C63/D63*100)</f>
        <v>103.32136445242371</v>
      </c>
      <c r="G63" s="75"/>
      <c r="H63" s="44">
        <v>869</v>
      </c>
      <c r="I63" s="3">
        <v>31</v>
      </c>
      <c r="J63" s="33" t="s">
        <v>64</v>
      </c>
      <c r="K63" s="50"/>
      <c r="M63" s="48"/>
      <c r="N63" s="26"/>
      <c r="R63" s="48"/>
      <c r="S63" s="26"/>
      <c r="T63" s="26"/>
      <c r="U63" s="26"/>
      <c r="V63" s="26"/>
    </row>
    <row r="64" spans="1:22" ht="14.25" thickBot="1">
      <c r="A64" s="65"/>
      <c r="B64" s="66" t="s">
        <v>57</v>
      </c>
      <c r="C64" s="67">
        <f>SUM(H90)</f>
        <v>51254</v>
      </c>
      <c r="D64" s="67">
        <f>SUM(L60)</f>
        <v>54046</v>
      </c>
      <c r="E64" s="70">
        <f>SUM(N77/M77*100)</f>
        <v>97.106913472651144</v>
      </c>
      <c r="F64" s="70">
        <f>SUM(C64/D64*100)</f>
        <v>94.834030270510311</v>
      </c>
      <c r="G64" s="385">
        <v>132</v>
      </c>
      <c r="H64" s="122">
        <v>311</v>
      </c>
      <c r="I64" s="3">
        <v>11</v>
      </c>
      <c r="J64" s="33" t="s">
        <v>17</v>
      </c>
      <c r="K64" s="50"/>
      <c r="M64" s="48"/>
      <c r="N64" s="26"/>
      <c r="R64" s="48"/>
      <c r="S64" s="26"/>
      <c r="T64" s="26"/>
      <c r="U64" s="26"/>
      <c r="V64" s="26"/>
    </row>
    <row r="65" spans="3:22">
      <c r="H65" s="43">
        <v>240</v>
      </c>
      <c r="I65" s="3">
        <v>37</v>
      </c>
      <c r="J65" s="33" t="s">
        <v>37</v>
      </c>
      <c r="M65" s="394"/>
      <c r="N65" s="26"/>
      <c r="R65" s="48"/>
      <c r="S65" s="26"/>
      <c r="T65" s="26"/>
      <c r="U65" s="26"/>
      <c r="V65" s="26"/>
    </row>
    <row r="66" spans="3:22">
      <c r="H66" s="44">
        <v>185</v>
      </c>
      <c r="I66" s="3">
        <v>15</v>
      </c>
      <c r="J66" s="33" t="s">
        <v>20</v>
      </c>
      <c r="L66" s="16"/>
      <c r="M66" s="340" t="s">
        <v>63</v>
      </c>
      <c r="N66" s="42" t="s">
        <v>75</v>
      </c>
      <c r="R66" s="48"/>
      <c r="S66" s="26"/>
      <c r="T66" s="26"/>
      <c r="U66" s="26"/>
      <c r="V66" s="26"/>
    </row>
    <row r="67" spans="3:22">
      <c r="C67" s="26"/>
      <c r="H67" s="88">
        <v>127</v>
      </c>
      <c r="I67" s="3">
        <v>19</v>
      </c>
      <c r="J67" s="33" t="s">
        <v>23</v>
      </c>
      <c r="K67" s="3">
        <f>SUM(I50)</f>
        <v>16</v>
      </c>
      <c r="L67" s="33" t="s">
        <v>3</v>
      </c>
      <c r="M67" s="387">
        <v>15543</v>
      </c>
      <c r="N67" s="89">
        <f>SUM(H50)</f>
        <v>14331</v>
      </c>
      <c r="R67" s="48"/>
      <c r="S67" s="26"/>
      <c r="T67" s="26"/>
      <c r="U67" s="26"/>
      <c r="V67" s="26"/>
    </row>
    <row r="68" spans="3:22">
      <c r="C68" s="26"/>
      <c r="H68" s="88">
        <v>100</v>
      </c>
      <c r="I68" s="3">
        <v>9</v>
      </c>
      <c r="J68" s="3" t="s">
        <v>161</v>
      </c>
      <c r="K68" s="3">
        <f t="shared" ref="K68:K76" si="12">SUM(I51)</f>
        <v>26</v>
      </c>
      <c r="L68" s="33" t="s">
        <v>30</v>
      </c>
      <c r="M68" s="388">
        <v>12539</v>
      </c>
      <c r="N68" s="89">
        <f t="shared" ref="N68:N76" si="13">SUM(H51)</f>
        <v>11619</v>
      </c>
      <c r="R68" s="48"/>
      <c r="S68" s="26"/>
      <c r="T68" s="26"/>
      <c r="U68" s="26"/>
      <c r="V68" s="26"/>
    </row>
    <row r="69" spans="3:22">
      <c r="H69" s="44">
        <v>18</v>
      </c>
      <c r="I69" s="3">
        <v>13</v>
      </c>
      <c r="J69" s="33" t="s">
        <v>7</v>
      </c>
      <c r="K69" s="3">
        <f t="shared" si="12"/>
        <v>33</v>
      </c>
      <c r="L69" s="33" t="s">
        <v>0</v>
      </c>
      <c r="M69" s="388">
        <v>6352</v>
      </c>
      <c r="N69" s="89">
        <f t="shared" si="13"/>
        <v>6588</v>
      </c>
      <c r="R69" s="48"/>
      <c r="S69" s="26"/>
      <c r="T69" s="26"/>
      <c r="U69" s="26"/>
      <c r="V69" s="26"/>
    </row>
    <row r="70" spans="3:22">
      <c r="H70" s="44">
        <v>1</v>
      </c>
      <c r="I70" s="3">
        <v>23</v>
      </c>
      <c r="J70" s="33" t="s">
        <v>27</v>
      </c>
      <c r="K70" s="3">
        <f t="shared" si="12"/>
        <v>25</v>
      </c>
      <c r="L70" s="33" t="s">
        <v>29</v>
      </c>
      <c r="M70" s="388">
        <v>3461</v>
      </c>
      <c r="N70" s="89">
        <f t="shared" si="13"/>
        <v>3146</v>
      </c>
      <c r="R70" s="48"/>
      <c r="S70" s="26"/>
      <c r="T70" s="26"/>
      <c r="U70" s="26"/>
      <c r="V70" s="26"/>
    </row>
    <row r="71" spans="3:22">
      <c r="H71" s="88">
        <v>0</v>
      </c>
      <c r="I71" s="3">
        <v>2</v>
      </c>
      <c r="J71" s="33" t="s">
        <v>6</v>
      </c>
      <c r="K71" s="3">
        <f t="shared" si="12"/>
        <v>34</v>
      </c>
      <c r="L71" s="33" t="s">
        <v>1</v>
      </c>
      <c r="M71" s="388">
        <v>2660</v>
      </c>
      <c r="N71" s="89">
        <f t="shared" si="13"/>
        <v>2742</v>
      </c>
      <c r="R71" s="48"/>
      <c r="S71" s="26"/>
      <c r="T71" s="26"/>
      <c r="U71" s="26"/>
      <c r="V71" s="26"/>
    </row>
    <row r="72" spans="3:22">
      <c r="H72" s="44">
        <v>0</v>
      </c>
      <c r="I72" s="3">
        <v>3</v>
      </c>
      <c r="J72" s="33" t="s">
        <v>10</v>
      </c>
      <c r="K72" s="3">
        <f t="shared" si="12"/>
        <v>40</v>
      </c>
      <c r="L72" s="33" t="s">
        <v>2</v>
      </c>
      <c r="M72" s="388">
        <v>1745</v>
      </c>
      <c r="N72" s="89">
        <f t="shared" si="13"/>
        <v>1778</v>
      </c>
      <c r="R72" s="48"/>
      <c r="S72" s="26"/>
      <c r="T72" s="26"/>
      <c r="U72" s="26"/>
      <c r="V72" s="26"/>
    </row>
    <row r="73" spans="3:22">
      <c r="H73" s="44">
        <v>0</v>
      </c>
      <c r="I73" s="3">
        <v>4</v>
      </c>
      <c r="J73" s="33" t="s">
        <v>11</v>
      </c>
      <c r="K73" s="3">
        <f t="shared" si="12"/>
        <v>36</v>
      </c>
      <c r="L73" s="33" t="s">
        <v>5</v>
      </c>
      <c r="M73" s="388">
        <v>1566</v>
      </c>
      <c r="N73" s="89">
        <f t="shared" si="13"/>
        <v>1721</v>
      </c>
      <c r="R73" s="48"/>
      <c r="S73" s="26"/>
      <c r="T73" s="26"/>
      <c r="U73" s="26"/>
      <c r="V73" s="26"/>
    </row>
    <row r="74" spans="3:22">
      <c r="H74" s="44">
        <v>0</v>
      </c>
      <c r="I74" s="3">
        <v>5</v>
      </c>
      <c r="J74" s="33" t="s">
        <v>12</v>
      </c>
      <c r="K74" s="3">
        <f t="shared" si="12"/>
        <v>17</v>
      </c>
      <c r="L74" s="33" t="s">
        <v>21</v>
      </c>
      <c r="M74" s="388">
        <v>1684</v>
      </c>
      <c r="N74" s="89">
        <f t="shared" si="13"/>
        <v>1706</v>
      </c>
      <c r="R74" s="48"/>
      <c r="S74" s="26"/>
      <c r="T74" s="26"/>
      <c r="U74" s="26"/>
      <c r="V74" s="26"/>
    </row>
    <row r="75" spans="3:22">
      <c r="H75" s="44">
        <v>0</v>
      </c>
      <c r="I75" s="3">
        <v>6</v>
      </c>
      <c r="J75" s="33" t="s">
        <v>13</v>
      </c>
      <c r="K75" s="3">
        <f t="shared" si="12"/>
        <v>39</v>
      </c>
      <c r="L75" s="33" t="s">
        <v>39</v>
      </c>
      <c r="M75" s="388">
        <v>1393</v>
      </c>
      <c r="N75" s="89">
        <f t="shared" si="13"/>
        <v>1701</v>
      </c>
      <c r="R75" s="48"/>
      <c r="S75" s="26"/>
      <c r="T75" s="26"/>
      <c r="U75" s="26"/>
      <c r="V75" s="26"/>
    </row>
    <row r="76" spans="3:22" ht="14.25" thickBot="1">
      <c r="H76" s="289">
        <v>0</v>
      </c>
      <c r="I76" s="3">
        <v>7</v>
      </c>
      <c r="J76" s="33" t="s">
        <v>14</v>
      </c>
      <c r="K76" s="14">
        <f t="shared" si="12"/>
        <v>38</v>
      </c>
      <c r="L76" s="77" t="s">
        <v>38</v>
      </c>
      <c r="M76" s="389">
        <v>1118</v>
      </c>
      <c r="N76" s="166">
        <f t="shared" si="13"/>
        <v>1151</v>
      </c>
      <c r="R76" s="48"/>
      <c r="S76" s="26"/>
      <c r="T76" s="26"/>
      <c r="U76" s="26"/>
      <c r="V76" s="26"/>
    </row>
    <row r="77" spans="3:22" ht="14.25" thickTop="1">
      <c r="H77" s="44">
        <v>0</v>
      </c>
      <c r="I77" s="3">
        <v>8</v>
      </c>
      <c r="J77" s="33" t="s">
        <v>15</v>
      </c>
      <c r="K77" s="3"/>
      <c r="L77" s="114" t="s">
        <v>56</v>
      </c>
      <c r="M77" s="294">
        <v>52781</v>
      </c>
      <c r="N77" s="171">
        <f>SUM(H90)</f>
        <v>51254</v>
      </c>
      <c r="R77" s="48"/>
      <c r="S77" s="26"/>
      <c r="T77" s="26"/>
      <c r="U77" s="26"/>
      <c r="V77" s="26"/>
    </row>
    <row r="78" spans="3:22">
      <c r="H78" s="43">
        <v>0</v>
      </c>
      <c r="I78" s="3">
        <v>10</v>
      </c>
      <c r="J78" s="33" t="s">
        <v>16</v>
      </c>
      <c r="R78" s="48"/>
      <c r="S78" s="26"/>
      <c r="T78" s="26"/>
      <c r="U78" s="26"/>
      <c r="V78" s="26"/>
    </row>
    <row r="79" spans="3:22">
      <c r="H79" s="44">
        <v>0</v>
      </c>
      <c r="I79" s="3">
        <v>12</v>
      </c>
      <c r="J79" s="33" t="s">
        <v>18</v>
      </c>
      <c r="R79" s="48"/>
      <c r="S79" s="26"/>
      <c r="T79" s="26"/>
      <c r="U79" s="26"/>
      <c r="V79" s="26"/>
    </row>
    <row r="80" spans="3:22">
      <c r="H80" s="346">
        <v>0</v>
      </c>
      <c r="I80" s="3">
        <v>18</v>
      </c>
      <c r="J80" s="33" t="s">
        <v>22</v>
      </c>
      <c r="R80" s="48"/>
      <c r="S80" s="26"/>
      <c r="T80" s="26"/>
      <c r="U80" s="26"/>
      <c r="V80" s="26"/>
    </row>
    <row r="81" spans="8:22">
      <c r="H81" s="43">
        <v>0</v>
      </c>
      <c r="I81" s="3">
        <v>20</v>
      </c>
      <c r="J81" s="33" t="s">
        <v>24</v>
      </c>
      <c r="R81" s="48"/>
      <c r="S81" s="26"/>
      <c r="T81" s="26"/>
      <c r="U81" s="26"/>
      <c r="V81" s="26"/>
    </row>
    <row r="82" spans="8:22">
      <c r="H82" s="44">
        <v>0</v>
      </c>
      <c r="I82" s="3">
        <v>21</v>
      </c>
      <c r="J82" s="33" t="s">
        <v>72</v>
      </c>
      <c r="L82" s="42"/>
      <c r="M82" s="1"/>
      <c r="R82" s="48"/>
      <c r="S82" s="26"/>
      <c r="T82" s="26"/>
      <c r="U82" s="26"/>
      <c r="V82" s="26"/>
    </row>
    <row r="83" spans="8:22">
      <c r="H83" s="44">
        <v>0</v>
      </c>
      <c r="I83" s="3">
        <v>22</v>
      </c>
      <c r="J83" s="33" t="s">
        <v>26</v>
      </c>
      <c r="L83" s="42"/>
      <c r="M83" s="26"/>
      <c r="R83" s="48"/>
      <c r="S83" s="26"/>
      <c r="T83" s="26"/>
      <c r="U83" s="26"/>
      <c r="V83" s="26"/>
    </row>
    <row r="84" spans="8:22">
      <c r="H84" s="88">
        <v>0</v>
      </c>
      <c r="I84" s="3">
        <v>27</v>
      </c>
      <c r="J84" s="33" t="s">
        <v>31</v>
      </c>
      <c r="L84" s="42"/>
      <c r="M84" s="26"/>
      <c r="R84" s="48"/>
      <c r="S84" s="26"/>
      <c r="T84" s="26"/>
      <c r="U84" s="26"/>
      <c r="V84" s="26"/>
    </row>
    <row r="85" spans="8:22">
      <c r="H85" s="333">
        <v>0</v>
      </c>
      <c r="I85" s="3">
        <v>28</v>
      </c>
      <c r="J85" s="33" t="s">
        <v>32</v>
      </c>
      <c r="L85" s="42"/>
      <c r="M85" s="26"/>
      <c r="R85" s="48"/>
      <c r="S85" s="26"/>
      <c r="T85" s="26"/>
      <c r="U85" s="26"/>
      <c r="V85" s="26"/>
    </row>
    <row r="86" spans="8:22">
      <c r="H86" s="88">
        <v>0</v>
      </c>
      <c r="I86" s="3">
        <v>29</v>
      </c>
      <c r="J86" s="33" t="s">
        <v>54</v>
      </c>
      <c r="R86" s="48"/>
      <c r="S86" s="26"/>
      <c r="T86" s="26"/>
      <c r="U86" s="26"/>
      <c r="V86" s="26"/>
    </row>
    <row r="87" spans="8:22">
      <c r="H87" s="88">
        <v>0</v>
      </c>
      <c r="I87" s="3">
        <v>30</v>
      </c>
      <c r="J87" s="33" t="s">
        <v>33</v>
      </c>
      <c r="L87" s="47"/>
      <c r="M87" s="383"/>
      <c r="R87" s="48"/>
      <c r="S87" s="26"/>
      <c r="T87" s="26"/>
      <c r="U87" s="26"/>
      <c r="V87" s="26"/>
    </row>
    <row r="88" spans="8:22">
      <c r="H88" s="44">
        <v>0</v>
      </c>
      <c r="I88" s="3">
        <v>32</v>
      </c>
      <c r="J88" s="33" t="s">
        <v>35</v>
      </c>
      <c r="R88" s="48"/>
      <c r="S88" s="30"/>
      <c r="T88" s="30"/>
    </row>
    <row r="89" spans="8:22">
      <c r="H89" s="44">
        <v>0</v>
      </c>
      <c r="I89" s="3">
        <v>35</v>
      </c>
      <c r="J89" s="33" t="s">
        <v>36</v>
      </c>
      <c r="R89" s="48"/>
    </row>
    <row r="90" spans="8:22">
      <c r="H90" s="117">
        <f>SUM(H50:H89)</f>
        <v>51254</v>
      </c>
      <c r="I90" s="3"/>
      <c r="J90" s="3" t="s">
        <v>48</v>
      </c>
    </row>
  </sheetData>
  <sortState ref="H49:J89">
    <sortCondition descending="1" ref="H49:H89"/>
  </sortState>
  <phoneticPr fontId="2"/>
  <pageMargins left="0.98425196850393704" right="0" top="0.39370078740157483" bottom="0.39370078740157483" header="0.51181102362204722" footer="0.51181102362204722"/>
  <pageSetup paperSize="9" scale="95" orientation="portrait" r:id="rId1"/>
  <headerFooter alignWithMargins="0">
    <oddFooter>&amp;C
&amp;14-11-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63F28-A131-4699-A891-B716E28C1559}">
  <sheetPr>
    <tabColor rgb="FFFF0000"/>
  </sheetPr>
  <dimension ref="A1:AD90"/>
  <sheetViews>
    <sheetView zoomScaleNormal="100" workbookViewId="0">
      <selection activeCell="P79" sqref="P79"/>
    </sheetView>
  </sheetViews>
  <sheetFormatPr defaultRowHeight="13.5" customHeight="1"/>
  <cols>
    <col min="1" max="1" width="6.125" customWidth="1"/>
    <col min="2" max="2" width="19.25" customWidth="1"/>
    <col min="3" max="4" width="13.25" customWidth="1"/>
    <col min="5" max="6" width="11.875" customWidth="1"/>
    <col min="7" max="7" width="19.875" customWidth="1"/>
    <col min="8" max="8" width="14.5" customWidth="1"/>
    <col min="9" max="9" width="5.125" customWidth="1"/>
    <col min="10" max="10" width="17.625" customWidth="1"/>
    <col min="11" max="11" width="5" customWidth="1"/>
    <col min="12" max="12" width="17.875" customWidth="1"/>
    <col min="13" max="13" width="15.375" customWidth="1"/>
    <col min="14" max="14" width="14.25" customWidth="1"/>
    <col min="15" max="15" width="10.5" customWidth="1"/>
    <col min="17" max="17" width="7.75" customWidth="1"/>
    <col min="18" max="18" width="14" customWidth="1"/>
    <col min="19" max="30" width="7.625" customWidth="1"/>
  </cols>
  <sheetData>
    <row r="1" spans="8:30" ht="13.5" customHeight="1">
      <c r="H1" s="160"/>
      <c r="I1" s="380"/>
      <c r="J1" s="46"/>
      <c r="L1" s="47"/>
      <c r="M1" s="392"/>
      <c r="N1" s="47"/>
      <c r="O1" s="48"/>
      <c r="R1" s="108"/>
    </row>
    <row r="2" spans="8:30" ht="13.5" customHeight="1">
      <c r="H2" s="290" t="s">
        <v>199</v>
      </c>
      <c r="I2" s="3"/>
      <c r="J2" s="182" t="s">
        <v>70</v>
      </c>
      <c r="K2" s="81"/>
      <c r="L2" s="316" t="s">
        <v>192</v>
      </c>
      <c r="N2" s="48"/>
      <c r="O2" s="1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8:30" ht="13.5" customHeight="1">
      <c r="H3" s="23" t="s">
        <v>99</v>
      </c>
      <c r="I3" s="3"/>
      <c r="J3" s="144" t="s">
        <v>9</v>
      </c>
      <c r="K3" s="81"/>
      <c r="L3" s="317" t="s">
        <v>99</v>
      </c>
      <c r="M3" s="396"/>
      <c r="N3" s="397"/>
      <c r="O3" s="1"/>
      <c r="R3" s="48"/>
      <c r="S3" s="26"/>
      <c r="T3" s="26"/>
      <c r="U3" s="26"/>
      <c r="V3" s="26"/>
    </row>
    <row r="4" spans="8:30" ht="13.5" customHeight="1">
      <c r="H4" s="89">
        <v>36344</v>
      </c>
      <c r="I4" s="3">
        <v>33</v>
      </c>
      <c r="J4" s="160" t="s">
        <v>0</v>
      </c>
      <c r="K4" s="120">
        <f>SUM(I4)</f>
        <v>33</v>
      </c>
      <c r="L4" s="309">
        <v>32422</v>
      </c>
      <c r="M4" s="402"/>
      <c r="N4" s="416"/>
      <c r="O4" s="1"/>
      <c r="R4" s="48"/>
      <c r="S4" s="26"/>
      <c r="T4" s="26"/>
      <c r="U4" s="26"/>
      <c r="V4" s="26"/>
    </row>
    <row r="5" spans="8:30" ht="13.5" customHeight="1">
      <c r="H5" s="88">
        <v>16062</v>
      </c>
      <c r="I5" s="3">
        <v>13</v>
      </c>
      <c r="J5" s="160" t="s">
        <v>7</v>
      </c>
      <c r="K5" s="120">
        <f t="shared" ref="K5:K13" si="0">SUM(I5)</f>
        <v>13</v>
      </c>
      <c r="L5" s="310">
        <v>17212</v>
      </c>
      <c r="M5" s="396"/>
      <c r="N5" s="416"/>
      <c r="O5" s="1"/>
      <c r="R5" s="48"/>
      <c r="S5" s="26"/>
      <c r="T5" s="26"/>
      <c r="U5" s="26"/>
      <c r="V5" s="26"/>
    </row>
    <row r="6" spans="8:30" ht="13.5" customHeight="1">
      <c r="H6" s="88">
        <v>11366</v>
      </c>
      <c r="I6" s="3">
        <v>9</v>
      </c>
      <c r="J6" s="3" t="s">
        <v>161</v>
      </c>
      <c r="K6" s="120">
        <f t="shared" si="0"/>
        <v>9</v>
      </c>
      <c r="L6" s="310">
        <v>13082</v>
      </c>
      <c r="M6" s="95"/>
      <c r="N6" s="416"/>
      <c r="O6" s="1"/>
      <c r="R6" s="48"/>
      <c r="S6" s="26"/>
      <c r="T6" s="26"/>
      <c r="U6" s="26"/>
      <c r="V6" s="26"/>
    </row>
    <row r="7" spans="8:30" ht="13.5" customHeight="1">
      <c r="H7" s="88">
        <v>8226</v>
      </c>
      <c r="I7" s="3">
        <v>34</v>
      </c>
      <c r="J7" s="160" t="s">
        <v>1</v>
      </c>
      <c r="K7" s="120">
        <f t="shared" si="0"/>
        <v>34</v>
      </c>
      <c r="L7" s="310">
        <v>8419</v>
      </c>
      <c r="M7" s="95"/>
      <c r="N7" s="416"/>
      <c r="O7" s="1"/>
      <c r="R7" s="48"/>
      <c r="S7" s="26"/>
      <c r="T7" s="26"/>
      <c r="U7" s="26"/>
      <c r="V7" s="26"/>
    </row>
    <row r="8" spans="8:30" ht="13.5" customHeight="1">
      <c r="H8" s="88">
        <v>6236</v>
      </c>
      <c r="I8" s="3">
        <v>20</v>
      </c>
      <c r="J8" s="160" t="s">
        <v>24</v>
      </c>
      <c r="K8" s="120">
        <f t="shared" si="0"/>
        <v>20</v>
      </c>
      <c r="L8" s="310">
        <v>4731</v>
      </c>
      <c r="M8" s="95"/>
      <c r="N8" s="416"/>
      <c r="O8" s="1"/>
      <c r="R8" s="48"/>
      <c r="S8" s="26"/>
      <c r="T8" s="26"/>
      <c r="U8" s="26"/>
      <c r="V8" s="26"/>
    </row>
    <row r="9" spans="8:30" ht="13.5" customHeight="1">
      <c r="H9" s="88">
        <v>6209</v>
      </c>
      <c r="I9" s="3">
        <v>24</v>
      </c>
      <c r="J9" s="160" t="s">
        <v>28</v>
      </c>
      <c r="K9" s="120">
        <f t="shared" si="0"/>
        <v>24</v>
      </c>
      <c r="L9" s="310">
        <v>6508</v>
      </c>
      <c r="M9" s="95"/>
      <c r="O9" s="1"/>
      <c r="R9" s="48"/>
      <c r="S9" s="26"/>
      <c r="T9" s="26"/>
      <c r="U9" s="26"/>
      <c r="V9" s="26"/>
    </row>
    <row r="10" spans="8:30" ht="13.5" customHeight="1">
      <c r="H10" s="88">
        <v>3979</v>
      </c>
      <c r="I10" s="3">
        <v>25</v>
      </c>
      <c r="J10" s="160" t="s">
        <v>29</v>
      </c>
      <c r="K10" s="120">
        <f t="shared" si="0"/>
        <v>25</v>
      </c>
      <c r="L10" s="310">
        <v>3437</v>
      </c>
      <c r="M10" s="95"/>
      <c r="O10" s="1"/>
      <c r="R10" s="48"/>
      <c r="S10" s="26"/>
      <c r="T10" s="26"/>
      <c r="U10" s="26"/>
      <c r="V10" s="26"/>
    </row>
    <row r="11" spans="8:30" ht="13.5" customHeight="1">
      <c r="H11" s="88">
        <v>3238</v>
      </c>
      <c r="I11" s="3">
        <v>17</v>
      </c>
      <c r="J11" s="160" t="s">
        <v>21</v>
      </c>
      <c r="K11" s="120">
        <f t="shared" si="0"/>
        <v>17</v>
      </c>
      <c r="L11" s="310">
        <v>3252</v>
      </c>
      <c r="M11" s="95"/>
      <c r="O11" s="1"/>
      <c r="R11" s="48"/>
      <c r="S11" s="26"/>
      <c r="T11" s="26"/>
      <c r="U11" s="26"/>
      <c r="V11" s="26"/>
    </row>
    <row r="12" spans="8:30" ht="13.5" customHeight="1">
      <c r="H12" s="88">
        <v>2691</v>
      </c>
      <c r="I12" s="3">
        <v>22</v>
      </c>
      <c r="J12" s="160" t="s">
        <v>26</v>
      </c>
      <c r="K12" s="120">
        <f t="shared" si="0"/>
        <v>22</v>
      </c>
      <c r="L12" s="310">
        <v>2920</v>
      </c>
      <c r="M12" s="95"/>
      <c r="R12" s="48"/>
      <c r="S12" s="26"/>
      <c r="T12" s="26"/>
      <c r="U12" s="90"/>
      <c r="V12" s="26"/>
    </row>
    <row r="13" spans="8:30" ht="13.5" customHeight="1" thickBot="1">
      <c r="H13" s="166">
        <v>1987</v>
      </c>
      <c r="I13" s="14">
        <v>1</v>
      </c>
      <c r="J13" s="162" t="s">
        <v>4</v>
      </c>
      <c r="K13" s="181">
        <f t="shared" si="0"/>
        <v>1</v>
      </c>
      <c r="L13" s="318">
        <v>1609</v>
      </c>
      <c r="M13" s="95"/>
      <c r="N13" s="96"/>
      <c r="R13" s="48"/>
      <c r="S13" s="26"/>
      <c r="T13" s="26"/>
      <c r="U13" s="26"/>
      <c r="V13" s="26"/>
    </row>
    <row r="14" spans="8:30" ht="13.5" customHeight="1" thickTop="1">
      <c r="H14" s="372">
        <v>1617</v>
      </c>
      <c r="I14" s="219">
        <v>12</v>
      </c>
      <c r="J14" s="220" t="s">
        <v>18</v>
      </c>
      <c r="K14" s="81" t="s">
        <v>8</v>
      </c>
      <c r="L14" s="319">
        <v>107191</v>
      </c>
      <c r="N14" s="48"/>
      <c r="R14" s="48"/>
      <c r="S14" s="26"/>
      <c r="T14" s="26"/>
      <c r="U14" s="26"/>
      <c r="V14" s="26"/>
    </row>
    <row r="15" spans="8:30" ht="13.5" customHeight="1">
      <c r="H15" s="88">
        <v>1206</v>
      </c>
      <c r="I15" s="3">
        <v>6</v>
      </c>
      <c r="J15" s="160" t="s">
        <v>13</v>
      </c>
      <c r="K15" s="50"/>
      <c r="L15" s="26"/>
      <c r="N15" s="32"/>
      <c r="R15" s="48"/>
      <c r="S15" s="26"/>
      <c r="T15" s="26"/>
      <c r="U15" s="26"/>
      <c r="V15" s="26"/>
    </row>
    <row r="16" spans="8:30" ht="13.5" customHeight="1">
      <c r="H16" s="88">
        <v>1176</v>
      </c>
      <c r="I16" s="3">
        <v>21</v>
      </c>
      <c r="J16" s="160" t="s">
        <v>25</v>
      </c>
      <c r="K16" s="50"/>
      <c r="R16" s="48"/>
      <c r="S16" s="26"/>
      <c r="T16" s="26"/>
      <c r="U16" s="26"/>
      <c r="V16" s="26"/>
    </row>
    <row r="17" spans="1:22" ht="13.5" customHeight="1">
      <c r="H17" s="88">
        <v>1139</v>
      </c>
      <c r="I17" s="3">
        <v>26</v>
      </c>
      <c r="J17" s="160" t="s">
        <v>30</v>
      </c>
      <c r="K17" s="45"/>
      <c r="L17" s="26"/>
      <c r="R17" s="48"/>
      <c r="S17" s="26"/>
      <c r="T17" s="26"/>
      <c r="U17" s="26"/>
      <c r="V17" s="26"/>
    </row>
    <row r="18" spans="1:22" ht="13.5" customHeight="1">
      <c r="H18" s="122">
        <v>1073</v>
      </c>
      <c r="I18" s="3">
        <v>16</v>
      </c>
      <c r="J18" s="160" t="s">
        <v>3</v>
      </c>
      <c r="K18" s="45"/>
      <c r="L18" s="26"/>
      <c r="R18" s="48"/>
      <c r="S18" s="26"/>
      <c r="T18" s="26"/>
      <c r="U18" s="26"/>
      <c r="V18" s="26"/>
    </row>
    <row r="19" spans="1:22" ht="13.5" customHeight="1">
      <c r="H19" s="89">
        <v>1043</v>
      </c>
      <c r="I19" s="3">
        <v>36</v>
      </c>
      <c r="J19" s="160" t="s">
        <v>5</v>
      </c>
      <c r="L19" s="16"/>
      <c r="M19" s="430" t="s">
        <v>178</v>
      </c>
      <c r="N19" s="42" t="s">
        <v>75</v>
      </c>
      <c r="R19" s="48"/>
      <c r="S19" s="26"/>
      <c r="T19" s="26"/>
      <c r="U19" s="26"/>
      <c r="V19" s="26"/>
    </row>
    <row r="20" spans="1:22" ht="13.5" customHeight="1" thickBot="1">
      <c r="H20" s="88">
        <v>914</v>
      </c>
      <c r="I20" s="3">
        <v>40</v>
      </c>
      <c r="J20" s="160" t="s">
        <v>2</v>
      </c>
      <c r="K20" s="120">
        <f>SUM(I4)</f>
        <v>33</v>
      </c>
      <c r="L20" s="160" t="s">
        <v>0</v>
      </c>
      <c r="M20" s="320">
        <v>30936</v>
      </c>
      <c r="N20" s="89">
        <f>SUM(H4)</f>
        <v>36344</v>
      </c>
      <c r="R20" s="48"/>
      <c r="S20" s="26"/>
      <c r="T20" s="26"/>
      <c r="U20" s="26"/>
      <c r="V20" s="26"/>
    </row>
    <row r="21" spans="1:22" ht="13.5" customHeight="1">
      <c r="A21" s="58" t="s">
        <v>46</v>
      </c>
      <c r="B21" s="59" t="s">
        <v>47</v>
      </c>
      <c r="C21" s="59" t="s">
        <v>195</v>
      </c>
      <c r="D21" s="59" t="s">
        <v>187</v>
      </c>
      <c r="E21" s="59" t="s">
        <v>41</v>
      </c>
      <c r="F21" s="59" t="s">
        <v>50</v>
      </c>
      <c r="G21" s="8" t="s">
        <v>171</v>
      </c>
      <c r="H21" s="88">
        <v>893</v>
      </c>
      <c r="I21" s="3">
        <v>15</v>
      </c>
      <c r="J21" s="160" t="s">
        <v>20</v>
      </c>
      <c r="K21" s="120">
        <f t="shared" ref="K21:K29" si="1">SUM(I5)</f>
        <v>13</v>
      </c>
      <c r="L21" s="160" t="s">
        <v>7</v>
      </c>
      <c r="M21" s="321">
        <v>15737</v>
      </c>
      <c r="N21" s="89">
        <f t="shared" ref="N21:N29" si="2">SUM(H5)</f>
        <v>16062</v>
      </c>
      <c r="R21" s="48"/>
      <c r="S21" s="26"/>
      <c r="T21" s="26"/>
      <c r="U21" s="26"/>
      <c r="V21" s="26"/>
    </row>
    <row r="22" spans="1:22" ht="13.5" customHeight="1">
      <c r="A22" s="61">
        <v>1</v>
      </c>
      <c r="B22" s="160" t="s">
        <v>0</v>
      </c>
      <c r="C22" s="43">
        <f>SUM(H4)</f>
        <v>36344</v>
      </c>
      <c r="D22" s="97">
        <f>SUM(L4)</f>
        <v>32422</v>
      </c>
      <c r="E22" s="55">
        <f t="shared" ref="E22:E31" si="3">SUM(N20/M20*100)</f>
        <v>117.48125161623999</v>
      </c>
      <c r="F22" s="52">
        <f t="shared" ref="F22:F32" si="4">SUM(C22/D22*100)</f>
        <v>112.09672444636358</v>
      </c>
      <c r="G22" s="62"/>
      <c r="H22" s="289">
        <v>739</v>
      </c>
      <c r="I22" s="3">
        <v>2</v>
      </c>
      <c r="J22" s="160" t="s">
        <v>6</v>
      </c>
      <c r="K22" s="120">
        <f t="shared" si="1"/>
        <v>9</v>
      </c>
      <c r="L22" s="3" t="s">
        <v>161</v>
      </c>
      <c r="M22" s="321">
        <v>11001</v>
      </c>
      <c r="N22" s="89">
        <f t="shared" si="2"/>
        <v>11366</v>
      </c>
      <c r="R22" s="48"/>
      <c r="S22" s="26"/>
      <c r="T22" s="26"/>
      <c r="U22" s="26"/>
      <c r="V22" s="26"/>
    </row>
    <row r="23" spans="1:22" ht="13.5" customHeight="1">
      <c r="A23" s="61">
        <v>2</v>
      </c>
      <c r="B23" s="160" t="s">
        <v>7</v>
      </c>
      <c r="C23" s="43">
        <f t="shared" ref="C23:C31" si="5">SUM(H5)</f>
        <v>16062</v>
      </c>
      <c r="D23" s="97">
        <f t="shared" ref="D23:D31" si="6">SUM(L5)</f>
        <v>17212</v>
      </c>
      <c r="E23" s="55">
        <f t="shared" si="3"/>
        <v>102.06519667026753</v>
      </c>
      <c r="F23" s="52">
        <f t="shared" si="4"/>
        <v>93.318614919823389</v>
      </c>
      <c r="G23" s="62"/>
      <c r="H23" s="88">
        <v>439</v>
      </c>
      <c r="I23" s="3">
        <v>18</v>
      </c>
      <c r="J23" s="160" t="s">
        <v>22</v>
      </c>
      <c r="K23" s="120">
        <f t="shared" si="1"/>
        <v>34</v>
      </c>
      <c r="L23" s="160" t="s">
        <v>1</v>
      </c>
      <c r="M23" s="321">
        <v>7940</v>
      </c>
      <c r="N23" s="89">
        <f t="shared" si="2"/>
        <v>8226</v>
      </c>
      <c r="R23" s="48"/>
      <c r="S23" s="26"/>
      <c r="T23" s="26"/>
      <c r="U23" s="26"/>
      <c r="V23" s="26"/>
    </row>
    <row r="24" spans="1:22" ht="13.5" customHeight="1">
      <c r="A24" s="61">
        <v>3</v>
      </c>
      <c r="B24" s="3" t="s">
        <v>161</v>
      </c>
      <c r="C24" s="43">
        <f t="shared" si="5"/>
        <v>11366</v>
      </c>
      <c r="D24" s="97">
        <f t="shared" si="6"/>
        <v>13082</v>
      </c>
      <c r="E24" s="55">
        <f t="shared" si="3"/>
        <v>103.31788019270975</v>
      </c>
      <c r="F24" s="52">
        <f t="shared" si="4"/>
        <v>86.882739642256539</v>
      </c>
      <c r="G24" s="62"/>
      <c r="H24" s="88">
        <v>432</v>
      </c>
      <c r="I24" s="3">
        <v>38</v>
      </c>
      <c r="J24" s="160" t="s">
        <v>38</v>
      </c>
      <c r="K24" s="120">
        <f t="shared" si="1"/>
        <v>20</v>
      </c>
      <c r="L24" s="160" t="s">
        <v>24</v>
      </c>
      <c r="M24" s="321">
        <v>5394</v>
      </c>
      <c r="N24" s="89">
        <f t="shared" si="2"/>
        <v>6236</v>
      </c>
      <c r="R24" s="48"/>
      <c r="S24" s="26"/>
      <c r="T24" s="26"/>
      <c r="U24" s="26"/>
      <c r="V24" s="26"/>
    </row>
    <row r="25" spans="1:22" ht="13.5" customHeight="1">
      <c r="A25" s="61">
        <v>4</v>
      </c>
      <c r="B25" s="160" t="s">
        <v>1</v>
      </c>
      <c r="C25" s="43">
        <f t="shared" si="5"/>
        <v>8226</v>
      </c>
      <c r="D25" s="97">
        <f t="shared" si="6"/>
        <v>8419</v>
      </c>
      <c r="E25" s="55">
        <f t="shared" si="3"/>
        <v>103.60201511335012</v>
      </c>
      <c r="F25" s="52">
        <f t="shared" si="4"/>
        <v>97.707566219265956</v>
      </c>
      <c r="G25" s="62"/>
      <c r="H25" s="88">
        <v>378</v>
      </c>
      <c r="I25" s="3">
        <v>14</v>
      </c>
      <c r="J25" s="160" t="s">
        <v>19</v>
      </c>
      <c r="K25" s="120">
        <f t="shared" si="1"/>
        <v>24</v>
      </c>
      <c r="L25" s="160" t="s">
        <v>28</v>
      </c>
      <c r="M25" s="321">
        <v>6182</v>
      </c>
      <c r="N25" s="89">
        <f t="shared" si="2"/>
        <v>6209</v>
      </c>
      <c r="R25" s="48"/>
      <c r="S25" s="26"/>
      <c r="T25" s="26"/>
      <c r="U25" s="26"/>
      <c r="V25" s="26"/>
    </row>
    <row r="26" spans="1:22" ht="13.5" customHeight="1">
      <c r="A26" s="61">
        <v>5</v>
      </c>
      <c r="B26" s="160" t="s">
        <v>24</v>
      </c>
      <c r="C26" s="43">
        <f t="shared" si="5"/>
        <v>6236</v>
      </c>
      <c r="D26" s="97">
        <f t="shared" si="6"/>
        <v>4731</v>
      </c>
      <c r="E26" s="55">
        <f t="shared" si="3"/>
        <v>115.60993696700037</v>
      </c>
      <c r="F26" s="52">
        <f t="shared" si="4"/>
        <v>131.81145635172268</v>
      </c>
      <c r="G26" s="72"/>
      <c r="H26" s="289">
        <v>344</v>
      </c>
      <c r="I26" s="3">
        <v>31</v>
      </c>
      <c r="J26" s="3" t="s">
        <v>64</v>
      </c>
      <c r="K26" s="120">
        <f t="shared" si="1"/>
        <v>25</v>
      </c>
      <c r="L26" s="160" t="s">
        <v>29</v>
      </c>
      <c r="M26" s="321">
        <v>3734</v>
      </c>
      <c r="N26" s="89">
        <f t="shared" si="2"/>
        <v>3979</v>
      </c>
      <c r="R26" s="48"/>
      <c r="S26" s="26"/>
      <c r="T26" s="26"/>
      <c r="U26" s="26"/>
      <c r="V26" s="26"/>
    </row>
    <row r="27" spans="1:22" ht="13.5" customHeight="1">
      <c r="A27" s="61">
        <v>6</v>
      </c>
      <c r="B27" s="160" t="s">
        <v>28</v>
      </c>
      <c r="C27" s="43">
        <f t="shared" si="5"/>
        <v>6209</v>
      </c>
      <c r="D27" s="97">
        <f t="shared" si="6"/>
        <v>6508</v>
      </c>
      <c r="E27" s="55">
        <f t="shared" si="3"/>
        <v>100.43675186023941</v>
      </c>
      <c r="F27" s="52">
        <f t="shared" si="4"/>
        <v>95.405654578979721</v>
      </c>
      <c r="G27" s="76"/>
      <c r="H27" s="88">
        <v>296</v>
      </c>
      <c r="I27" s="3">
        <v>5</v>
      </c>
      <c r="J27" s="160" t="s">
        <v>12</v>
      </c>
      <c r="K27" s="120">
        <f t="shared" si="1"/>
        <v>17</v>
      </c>
      <c r="L27" s="160" t="s">
        <v>21</v>
      </c>
      <c r="M27" s="321">
        <v>3201</v>
      </c>
      <c r="N27" s="89">
        <f t="shared" si="2"/>
        <v>3238</v>
      </c>
      <c r="R27" s="48"/>
      <c r="S27" s="26"/>
      <c r="T27" s="26"/>
      <c r="U27" s="26"/>
      <c r="V27" s="26"/>
    </row>
    <row r="28" spans="1:22" ht="13.5" customHeight="1">
      <c r="A28" s="61">
        <v>7</v>
      </c>
      <c r="B28" s="160" t="s">
        <v>29</v>
      </c>
      <c r="C28" s="43">
        <f t="shared" si="5"/>
        <v>3979</v>
      </c>
      <c r="D28" s="97">
        <f t="shared" si="6"/>
        <v>3437</v>
      </c>
      <c r="E28" s="55">
        <f t="shared" si="3"/>
        <v>106.56132833422602</v>
      </c>
      <c r="F28" s="52">
        <f t="shared" si="4"/>
        <v>115.76956648239745</v>
      </c>
      <c r="G28" s="62"/>
      <c r="H28" s="88">
        <v>134</v>
      </c>
      <c r="I28" s="3">
        <v>11</v>
      </c>
      <c r="J28" s="160" t="s">
        <v>17</v>
      </c>
      <c r="K28" s="120">
        <f t="shared" si="1"/>
        <v>22</v>
      </c>
      <c r="L28" s="160" t="s">
        <v>26</v>
      </c>
      <c r="M28" s="321">
        <v>2677</v>
      </c>
      <c r="N28" s="89">
        <f t="shared" si="2"/>
        <v>2691</v>
      </c>
      <c r="R28" s="48"/>
      <c r="S28" s="26"/>
      <c r="T28" s="26"/>
      <c r="U28" s="26"/>
      <c r="V28" s="26"/>
    </row>
    <row r="29" spans="1:22" ht="13.5" customHeight="1" thickBot="1">
      <c r="A29" s="61">
        <v>8</v>
      </c>
      <c r="B29" s="160" t="s">
        <v>21</v>
      </c>
      <c r="C29" s="43">
        <f t="shared" si="5"/>
        <v>3238</v>
      </c>
      <c r="D29" s="97">
        <f t="shared" si="6"/>
        <v>3252</v>
      </c>
      <c r="E29" s="55">
        <f t="shared" si="3"/>
        <v>101.15588878475477</v>
      </c>
      <c r="F29" s="52">
        <f t="shared" si="4"/>
        <v>99.569495694956942</v>
      </c>
      <c r="G29" s="73"/>
      <c r="H29" s="88">
        <v>124</v>
      </c>
      <c r="I29" s="3">
        <v>39</v>
      </c>
      <c r="J29" s="160" t="s">
        <v>39</v>
      </c>
      <c r="K29" s="181">
        <f t="shared" si="1"/>
        <v>1</v>
      </c>
      <c r="L29" s="162" t="s">
        <v>4</v>
      </c>
      <c r="M29" s="322">
        <v>2405</v>
      </c>
      <c r="N29" s="89">
        <f t="shared" si="2"/>
        <v>1987</v>
      </c>
      <c r="R29" s="48"/>
      <c r="S29" s="26"/>
      <c r="T29" s="26"/>
      <c r="U29" s="26"/>
      <c r="V29" s="26"/>
    </row>
    <row r="30" spans="1:22" ht="13.5" customHeight="1" thickTop="1">
      <c r="A30" s="61">
        <v>9</v>
      </c>
      <c r="B30" s="160" t="s">
        <v>26</v>
      </c>
      <c r="C30" s="43">
        <f t="shared" si="5"/>
        <v>2691</v>
      </c>
      <c r="D30" s="97">
        <f t="shared" si="6"/>
        <v>2920</v>
      </c>
      <c r="E30" s="55">
        <f t="shared" si="3"/>
        <v>100.52297347777363</v>
      </c>
      <c r="F30" s="52">
        <f t="shared" si="4"/>
        <v>92.157534246575352</v>
      </c>
      <c r="G30" s="72"/>
      <c r="H30" s="289">
        <v>96</v>
      </c>
      <c r="I30" s="3">
        <v>3</v>
      </c>
      <c r="J30" s="160" t="s">
        <v>10</v>
      </c>
      <c r="K30" s="114"/>
      <c r="L30" s="332" t="s">
        <v>107</v>
      </c>
      <c r="M30" s="323">
        <v>102264</v>
      </c>
      <c r="N30" s="89">
        <f>SUM(H44)</f>
        <v>108527</v>
      </c>
      <c r="R30" s="48"/>
      <c r="S30" s="26"/>
      <c r="T30" s="26"/>
      <c r="U30" s="26"/>
      <c r="V30" s="26"/>
    </row>
    <row r="31" spans="1:22" ht="13.5" customHeight="1" thickBot="1">
      <c r="A31" s="74">
        <v>10</v>
      </c>
      <c r="B31" s="162" t="s">
        <v>4</v>
      </c>
      <c r="C31" s="43">
        <f t="shared" si="5"/>
        <v>1987</v>
      </c>
      <c r="D31" s="97">
        <f t="shared" si="6"/>
        <v>1609</v>
      </c>
      <c r="E31" s="56">
        <f t="shared" si="3"/>
        <v>82.619542619542614</v>
      </c>
      <c r="F31" s="63">
        <f t="shared" si="4"/>
        <v>123.49285270354258</v>
      </c>
      <c r="G31" s="75"/>
      <c r="H31" s="289">
        <v>43</v>
      </c>
      <c r="I31" s="3">
        <v>27</v>
      </c>
      <c r="J31" s="160" t="s">
        <v>31</v>
      </c>
      <c r="K31" s="45"/>
      <c r="L31" s="215"/>
      <c r="R31" s="48"/>
      <c r="S31" s="26"/>
      <c r="T31" s="26"/>
      <c r="U31" s="26"/>
      <c r="V31" s="26"/>
    </row>
    <row r="32" spans="1:22" ht="13.5" customHeight="1" thickBot="1">
      <c r="A32" s="65"/>
      <c r="B32" s="66" t="s">
        <v>57</v>
      </c>
      <c r="C32" s="67">
        <f>SUM(H44)</f>
        <v>108527</v>
      </c>
      <c r="D32" s="67">
        <f>SUM(L14)</f>
        <v>107191</v>
      </c>
      <c r="E32" s="68">
        <f>SUM(N30/M30*100)</f>
        <v>106.12434483298129</v>
      </c>
      <c r="F32" s="63">
        <f t="shared" si="4"/>
        <v>101.24637329626553</v>
      </c>
      <c r="G32" s="83">
        <v>87.9</v>
      </c>
      <c r="H32" s="89">
        <v>40</v>
      </c>
      <c r="I32" s="3">
        <v>4</v>
      </c>
      <c r="J32" s="160" t="s">
        <v>11</v>
      </c>
      <c r="K32" s="45"/>
      <c r="L32" s="29"/>
      <c r="R32" s="48"/>
      <c r="S32" s="26"/>
      <c r="T32" s="26"/>
      <c r="U32" s="26"/>
      <c r="V32" s="26"/>
    </row>
    <row r="33" spans="3:30" ht="13.5" customHeight="1">
      <c r="H33" s="289">
        <v>25</v>
      </c>
      <c r="I33" s="3">
        <v>23</v>
      </c>
      <c r="J33" s="160" t="s">
        <v>27</v>
      </c>
      <c r="K33" s="45"/>
      <c r="L33" s="29"/>
      <c r="R33" s="48"/>
      <c r="S33" s="26"/>
      <c r="T33" s="26"/>
      <c r="U33" s="26"/>
      <c r="V33" s="26"/>
    </row>
    <row r="34" spans="3:30" ht="13.5" customHeight="1">
      <c r="C34" s="10"/>
      <c r="D34" s="10"/>
      <c r="H34" s="122">
        <v>17</v>
      </c>
      <c r="I34" s="3">
        <v>10</v>
      </c>
      <c r="J34" s="160" t="s">
        <v>16</v>
      </c>
      <c r="K34" s="45"/>
      <c r="L34" s="29"/>
      <c r="R34" s="48"/>
      <c r="S34" s="26"/>
      <c r="T34" s="26"/>
      <c r="U34" s="26"/>
      <c r="V34" s="26"/>
    </row>
    <row r="35" spans="3:30" ht="13.5" customHeight="1">
      <c r="H35" s="89">
        <v>16</v>
      </c>
      <c r="I35" s="3">
        <v>28</v>
      </c>
      <c r="J35" s="160" t="s">
        <v>32</v>
      </c>
      <c r="K35" s="45"/>
      <c r="L35" s="42"/>
      <c r="M35" s="26"/>
      <c r="R35" s="48"/>
      <c r="S35" s="26"/>
      <c r="T35" s="26"/>
      <c r="U35" s="26"/>
      <c r="V35" s="26"/>
    </row>
    <row r="36" spans="3:30" ht="13.5" customHeight="1">
      <c r="H36" s="88">
        <v>4</v>
      </c>
      <c r="I36" s="3">
        <v>32</v>
      </c>
      <c r="J36" s="160" t="s">
        <v>35</v>
      </c>
      <c r="K36" s="45"/>
      <c r="L36" s="42"/>
      <c r="M36" s="26"/>
      <c r="R36" s="48"/>
      <c r="S36" s="26"/>
      <c r="T36" s="26"/>
      <c r="U36" s="26"/>
      <c r="V36" s="26"/>
    </row>
    <row r="37" spans="3:30" ht="13.5" customHeight="1">
      <c r="H37" s="289">
        <v>1</v>
      </c>
      <c r="I37" s="3">
        <v>7</v>
      </c>
      <c r="J37" s="160" t="s">
        <v>14</v>
      </c>
      <c r="K37" s="45"/>
      <c r="L37" s="42"/>
      <c r="M37" s="26"/>
      <c r="R37" s="48"/>
      <c r="S37" s="26"/>
      <c r="T37" s="26"/>
      <c r="U37" s="26"/>
      <c r="V37" s="90"/>
    </row>
    <row r="38" spans="3:30" ht="13.5" customHeight="1">
      <c r="H38" s="88">
        <v>0</v>
      </c>
      <c r="I38" s="3">
        <v>8</v>
      </c>
      <c r="J38" s="160" t="s">
        <v>15</v>
      </c>
      <c r="K38" s="45"/>
      <c r="L38" s="42"/>
      <c r="M38" s="26"/>
      <c r="R38" s="48"/>
      <c r="S38" s="26"/>
      <c r="T38" s="26"/>
      <c r="U38" s="26"/>
      <c r="V38" s="26"/>
    </row>
    <row r="39" spans="3:30" ht="13.5" customHeight="1">
      <c r="H39" s="289">
        <v>0</v>
      </c>
      <c r="I39" s="3">
        <v>19</v>
      </c>
      <c r="J39" s="160" t="s">
        <v>23</v>
      </c>
      <c r="K39" s="45"/>
      <c r="R39" s="48"/>
      <c r="S39" s="26"/>
      <c r="T39" s="26"/>
      <c r="U39" s="26"/>
      <c r="V39" s="26"/>
    </row>
    <row r="40" spans="3:30" ht="13.5" customHeight="1">
      <c r="H40" s="88">
        <v>0</v>
      </c>
      <c r="I40" s="3">
        <v>29</v>
      </c>
      <c r="J40" s="160" t="s">
        <v>54</v>
      </c>
      <c r="K40" s="45"/>
      <c r="L40" s="47"/>
      <c r="M40" s="383"/>
      <c r="R40" s="48"/>
      <c r="S40" s="26"/>
      <c r="T40" s="26"/>
      <c r="U40" s="26"/>
      <c r="V40" s="26"/>
    </row>
    <row r="41" spans="3:30" ht="13.5" customHeight="1">
      <c r="H41" s="88">
        <v>0</v>
      </c>
      <c r="I41" s="3">
        <v>30</v>
      </c>
      <c r="J41" s="160" t="s">
        <v>33</v>
      </c>
      <c r="K41" s="45"/>
      <c r="L41" s="26"/>
      <c r="R41" s="48"/>
      <c r="S41" s="26"/>
      <c r="T41" s="26"/>
      <c r="U41" s="26"/>
      <c r="V41" s="26"/>
    </row>
    <row r="42" spans="3:30" ht="13.5" customHeight="1">
      <c r="H42" s="88">
        <v>0</v>
      </c>
      <c r="I42" s="3">
        <v>35</v>
      </c>
      <c r="J42" s="160" t="s">
        <v>36</v>
      </c>
      <c r="K42" s="45"/>
      <c r="L42" s="26"/>
      <c r="R42" s="48"/>
      <c r="S42" s="26"/>
      <c r="T42" s="26"/>
      <c r="U42" s="26"/>
      <c r="V42" s="26"/>
    </row>
    <row r="43" spans="3:30" ht="13.5" customHeight="1">
      <c r="H43" s="88">
        <v>0</v>
      </c>
      <c r="I43" s="3">
        <v>37</v>
      </c>
      <c r="J43" s="160" t="s">
        <v>37</v>
      </c>
      <c r="K43" s="45"/>
      <c r="L43" s="26"/>
      <c r="R43" s="48"/>
      <c r="S43" s="30"/>
      <c r="T43" s="30"/>
      <c r="U43" s="30"/>
      <c r="V43" s="30"/>
    </row>
    <row r="44" spans="3:30" ht="13.5" customHeight="1">
      <c r="H44" s="117">
        <f>SUM(H4:H43)</f>
        <v>108527</v>
      </c>
      <c r="I44" s="3"/>
      <c r="J44" s="160" t="s">
        <v>48</v>
      </c>
      <c r="K44" s="54"/>
      <c r="R44" s="48"/>
    </row>
    <row r="45" spans="3:30" ht="13.5" customHeight="1">
      <c r="R45" s="108"/>
    </row>
    <row r="46" spans="3:30" ht="13.5" customHeight="1">
      <c r="R46" s="47"/>
      <c r="S46" s="105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</row>
    <row r="47" spans="3:30" ht="13.5" customHeight="1">
      <c r="J47" s="46"/>
      <c r="L47" s="400"/>
      <c r="N47" s="47"/>
      <c r="R47" s="48"/>
      <c r="S47" s="26"/>
      <c r="T47" s="26"/>
      <c r="U47" s="26"/>
      <c r="V47" s="26"/>
    </row>
    <row r="48" spans="3:30" ht="13.5" customHeight="1">
      <c r="H48" s="183" t="s">
        <v>195</v>
      </c>
      <c r="I48" s="3"/>
      <c r="J48" s="178" t="s">
        <v>104</v>
      </c>
      <c r="K48" s="81"/>
      <c r="L48" s="296" t="s">
        <v>192</v>
      </c>
      <c r="N48" s="48"/>
      <c r="R48" s="48"/>
      <c r="S48" s="26"/>
      <c r="T48" s="26"/>
      <c r="U48" s="26"/>
      <c r="V48" s="26"/>
    </row>
    <row r="49" spans="1:22" ht="13.5" customHeight="1">
      <c r="H49" s="7" t="s">
        <v>99</v>
      </c>
      <c r="I49" s="3"/>
      <c r="J49" s="144" t="s">
        <v>9</v>
      </c>
      <c r="K49" s="98"/>
      <c r="L49" s="94" t="s">
        <v>99</v>
      </c>
      <c r="M49" s="396"/>
      <c r="N49" s="397"/>
      <c r="R49" s="48"/>
      <c r="S49" s="26"/>
      <c r="T49" s="26"/>
      <c r="U49" s="26"/>
      <c r="V49" s="26"/>
    </row>
    <row r="50" spans="1:22" ht="13.5" customHeight="1">
      <c r="H50" s="89">
        <v>191377</v>
      </c>
      <c r="I50" s="160">
        <v>17</v>
      </c>
      <c r="J50" s="160" t="s">
        <v>21</v>
      </c>
      <c r="K50" s="123">
        <f>SUM(I50)</f>
        <v>17</v>
      </c>
      <c r="L50" s="297">
        <v>404317</v>
      </c>
      <c r="M50" s="396"/>
      <c r="N50" s="397"/>
      <c r="O50" s="26"/>
      <c r="R50" s="48"/>
      <c r="S50" s="26"/>
      <c r="T50" s="26"/>
      <c r="U50" s="26"/>
      <c r="V50" s="26"/>
    </row>
    <row r="51" spans="1:22" ht="13.5" customHeight="1">
      <c r="H51" s="88">
        <v>87834</v>
      </c>
      <c r="I51" s="160">
        <v>36</v>
      </c>
      <c r="J51" s="160" t="s">
        <v>5</v>
      </c>
      <c r="K51" s="123">
        <f t="shared" ref="K51:K59" si="7">SUM(I51)</f>
        <v>36</v>
      </c>
      <c r="L51" s="297">
        <v>102414</v>
      </c>
      <c r="M51" s="396"/>
      <c r="N51" s="397"/>
      <c r="O51" s="26"/>
      <c r="R51" s="48"/>
      <c r="S51" s="26"/>
      <c r="T51" s="26"/>
      <c r="U51" s="26"/>
      <c r="V51" s="26"/>
    </row>
    <row r="52" spans="1:22" ht="13.5" customHeight="1">
      <c r="H52" s="88">
        <v>49704</v>
      </c>
      <c r="I52" s="160">
        <v>40</v>
      </c>
      <c r="J52" s="160" t="s">
        <v>2</v>
      </c>
      <c r="K52" s="123">
        <f t="shared" si="7"/>
        <v>40</v>
      </c>
      <c r="L52" s="297">
        <v>41403</v>
      </c>
      <c r="M52" s="79"/>
      <c r="N52" s="48"/>
      <c r="O52" s="26"/>
      <c r="R52" s="48"/>
      <c r="S52" s="26"/>
      <c r="T52" s="26"/>
      <c r="U52" s="26"/>
      <c r="V52" s="26"/>
    </row>
    <row r="53" spans="1:22" ht="13.5" customHeight="1" thickBot="1">
      <c r="H53" s="88">
        <v>27309</v>
      </c>
      <c r="I53" s="160">
        <v>16</v>
      </c>
      <c r="J53" s="160" t="s">
        <v>3</v>
      </c>
      <c r="K53" s="123">
        <f t="shared" si="7"/>
        <v>16</v>
      </c>
      <c r="L53" s="297">
        <v>22552</v>
      </c>
      <c r="M53" s="79"/>
      <c r="N53" s="48"/>
      <c r="R53" s="48"/>
      <c r="S53" s="26"/>
      <c r="T53" s="26"/>
      <c r="U53" s="26"/>
      <c r="V53" s="26"/>
    </row>
    <row r="54" spans="1:22" ht="13.5" customHeight="1">
      <c r="A54" s="58" t="s">
        <v>46</v>
      </c>
      <c r="B54" s="59" t="s">
        <v>47</v>
      </c>
      <c r="C54" s="59" t="s">
        <v>195</v>
      </c>
      <c r="D54" s="59" t="s">
        <v>187</v>
      </c>
      <c r="E54" s="59" t="s">
        <v>41</v>
      </c>
      <c r="F54" s="59" t="s">
        <v>50</v>
      </c>
      <c r="G54" s="76" t="s">
        <v>171</v>
      </c>
      <c r="H54" s="450">
        <v>21009</v>
      </c>
      <c r="I54" s="160">
        <v>25</v>
      </c>
      <c r="J54" s="160" t="s">
        <v>29</v>
      </c>
      <c r="K54" s="123">
        <f t="shared" si="7"/>
        <v>25</v>
      </c>
      <c r="L54" s="297">
        <v>19361</v>
      </c>
      <c r="M54" s="79"/>
      <c r="N54" s="48"/>
      <c r="R54" s="48"/>
      <c r="S54" s="26"/>
      <c r="T54" s="26"/>
      <c r="U54" s="26"/>
      <c r="V54" s="26"/>
    </row>
    <row r="55" spans="1:22" ht="13.5" customHeight="1">
      <c r="A55" s="61">
        <v>1</v>
      </c>
      <c r="B55" s="160" t="s">
        <v>21</v>
      </c>
      <c r="C55" s="43">
        <f>SUM(H50)</f>
        <v>191377</v>
      </c>
      <c r="D55" s="5">
        <f t="shared" ref="D55:D64" si="8">SUM(L50)</f>
        <v>404317</v>
      </c>
      <c r="E55" s="52">
        <f>SUM(N66/M66*100)</f>
        <v>105.2771421027153</v>
      </c>
      <c r="F55" s="52">
        <f t="shared" ref="F55:F65" si="9">SUM(C55/D55*100)</f>
        <v>47.333404234795964</v>
      </c>
      <c r="G55" s="62"/>
      <c r="H55" s="289">
        <v>20336</v>
      </c>
      <c r="I55" s="160">
        <v>38</v>
      </c>
      <c r="J55" s="160" t="s">
        <v>38</v>
      </c>
      <c r="K55" s="123">
        <f t="shared" si="7"/>
        <v>38</v>
      </c>
      <c r="L55" s="297">
        <v>19943</v>
      </c>
      <c r="M55" s="79"/>
      <c r="N55" s="48"/>
      <c r="R55" s="48"/>
      <c r="S55" s="26"/>
      <c r="T55" s="26"/>
      <c r="U55" s="26"/>
      <c r="V55" s="26"/>
    </row>
    <row r="56" spans="1:22" ht="13.5" customHeight="1">
      <c r="A56" s="61">
        <v>2</v>
      </c>
      <c r="B56" s="160" t="s">
        <v>5</v>
      </c>
      <c r="C56" s="43">
        <f t="shared" ref="C56:C64" si="10">SUM(H51)</f>
        <v>87834</v>
      </c>
      <c r="D56" s="5">
        <f t="shared" si="8"/>
        <v>102414</v>
      </c>
      <c r="E56" s="52">
        <f t="shared" ref="E56:E65" si="11">SUM(N67/M67*100)</f>
        <v>96.224802804557413</v>
      </c>
      <c r="F56" s="52">
        <f t="shared" si="9"/>
        <v>85.763665123908837</v>
      </c>
      <c r="G56" s="62"/>
      <c r="H56" s="88">
        <v>18079</v>
      </c>
      <c r="I56" s="160">
        <v>37</v>
      </c>
      <c r="J56" s="160" t="s">
        <v>37</v>
      </c>
      <c r="K56" s="123">
        <f t="shared" si="7"/>
        <v>37</v>
      </c>
      <c r="L56" s="297">
        <v>15287</v>
      </c>
      <c r="M56" s="79"/>
      <c r="N56" s="48"/>
      <c r="R56" s="48"/>
      <c r="S56" s="26"/>
      <c r="T56" s="26"/>
      <c r="U56" s="26"/>
      <c r="V56" s="26"/>
    </row>
    <row r="57" spans="1:22" ht="13.5" customHeight="1">
      <c r="A57" s="61">
        <v>3</v>
      </c>
      <c r="B57" s="160" t="s">
        <v>2</v>
      </c>
      <c r="C57" s="43">
        <f t="shared" si="10"/>
        <v>49704</v>
      </c>
      <c r="D57" s="5">
        <f t="shared" si="8"/>
        <v>41403</v>
      </c>
      <c r="E57" s="52">
        <f t="shared" si="11"/>
        <v>102.95159386068478</v>
      </c>
      <c r="F57" s="52">
        <f t="shared" si="9"/>
        <v>120.04927179189914</v>
      </c>
      <c r="G57" s="62"/>
      <c r="H57" s="88">
        <v>17492</v>
      </c>
      <c r="I57" s="160">
        <v>24</v>
      </c>
      <c r="J57" s="160" t="s">
        <v>28</v>
      </c>
      <c r="K57" s="123">
        <f t="shared" si="7"/>
        <v>24</v>
      </c>
      <c r="L57" s="297">
        <v>19505</v>
      </c>
      <c r="M57" s="79"/>
      <c r="N57" s="48"/>
      <c r="R57" s="48"/>
      <c r="S57" s="26"/>
      <c r="T57" s="26"/>
      <c r="U57" s="26"/>
      <c r="V57" s="26"/>
    </row>
    <row r="58" spans="1:22" ht="13.5" customHeight="1">
      <c r="A58" s="61">
        <v>4</v>
      </c>
      <c r="B58" s="160" t="s">
        <v>3</v>
      </c>
      <c r="C58" s="43">
        <f t="shared" si="10"/>
        <v>27309</v>
      </c>
      <c r="D58" s="5">
        <f t="shared" si="8"/>
        <v>22552</v>
      </c>
      <c r="E58" s="52">
        <f t="shared" si="11"/>
        <v>99.24410364501945</v>
      </c>
      <c r="F58" s="52">
        <f t="shared" si="9"/>
        <v>121.09347286271728</v>
      </c>
      <c r="G58" s="62"/>
      <c r="H58" s="459">
        <v>13097</v>
      </c>
      <c r="I58" s="162">
        <v>26</v>
      </c>
      <c r="J58" s="162" t="s">
        <v>30</v>
      </c>
      <c r="K58" s="123">
        <f t="shared" si="7"/>
        <v>26</v>
      </c>
      <c r="L58" s="295">
        <v>15046</v>
      </c>
      <c r="M58" s="79"/>
      <c r="N58" s="48"/>
      <c r="R58" s="48"/>
      <c r="S58" s="26"/>
      <c r="T58" s="26"/>
      <c r="U58" s="26"/>
      <c r="V58" s="26"/>
    </row>
    <row r="59" spans="1:22" ht="13.5" customHeight="1" thickBot="1">
      <c r="A59" s="61">
        <v>5</v>
      </c>
      <c r="B59" s="160" t="s">
        <v>29</v>
      </c>
      <c r="C59" s="43">
        <f t="shared" si="10"/>
        <v>21009</v>
      </c>
      <c r="D59" s="5">
        <f t="shared" si="8"/>
        <v>19361</v>
      </c>
      <c r="E59" s="52">
        <f t="shared" si="11"/>
        <v>97.934924482565734</v>
      </c>
      <c r="F59" s="52">
        <f t="shared" si="9"/>
        <v>108.51195702701307</v>
      </c>
      <c r="G59" s="72"/>
      <c r="H59" s="373">
        <v>9833</v>
      </c>
      <c r="I59" s="162">
        <v>33</v>
      </c>
      <c r="J59" s="162" t="s">
        <v>0</v>
      </c>
      <c r="K59" s="123">
        <f t="shared" si="7"/>
        <v>33</v>
      </c>
      <c r="L59" s="295">
        <v>11794</v>
      </c>
      <c r="M59" s="79"/>
      <c r="N59" s="48"/>
      <c r="R59" s="48"/>
      <c r="S59" s="26"/>
      <c r="T59" s="26"/>
      <c r="U59" s="26"/>
      <c r="V59" s="26"/>
    </row>
    <row r="60" spans="1:22" ht="13.5" customHeight="1">
      <c r="A60" s="61">
        <v>6</v>
      </c>
      <c r="B60" s="160" t="s">
        <v>38</v>
      </c>
      <c r="C60" s="43">
        <f t="shared" si="10"/>
        <v>20336</v>
      </c>
      <c r="D60" s="5">
        <f t="shared" si="8"/>
        <v>19943</v>
      </c>
      <c r="E60" s="52">
        <f t="shared" si="11"/>
        <v>109.19243986254294</v>
      </c>
      <c r="F60" s="52">
        <f t="shared" si="9"/>
        <v>101.97061625633054</v>
      </c>
      <c r="G60" s="62"/>
      <c r="H60" s="417">
        <v>6954</v>
      </c>
      <c r="I60" s="220">
        <v>34</v>
      </c>
      <c r="J60" s="220" t="s">
        <v>1</v>
      </c>
      <c r="K60" s="81" t="s">
        <v>8</v>
      </c>
      <c r="L60" s="299">
        <v>710361</v>
      </c>
      <c r="R60" s="48"/>
      <c r="S60" s="26"/>
      <c r="T60" s="26"/>
      <c r="U60" s="26"/>
      <c r="V60" s="26"/>
    </row>
    <row r="61" spans="1:22" ht="13.5" customHeight="1">
      <c r="A61" s="61">
        <v>7</v>
      </c>
      <c r="B61" s="160" t="s">
        <v>37</v>
      </c>
      <c r="C61" s="43">
        <f t="shared" si="10"/>
        <v>18079</v>
      </c>
      <c r="D61" s="5">
        <f t="shared" si="8"/>
        <v>15287</v>
      </c>
      <c r="E61" s="52">
        <f t="shared" si="11"/>
        <v>89.234945705824288</v>
      </c>
      <c r="F61" s="52">
        <f t="shared" si="9"/>
        <v>118.2638843461765</v>
      </c>
      <c r="G61" s="62"/>
      <c r="H61" s="88">
        <v>6455</v>
      </c>
      <c r="I61" s="160">
        <v>30</v>
      </c>
      <c r="J61" s="160" t="s">
        <v>98</v>
      </c>
      <c r="K61" s="50"/>
      <c r="L61" s="26"/>
      <c r="N61" s="32"/>
      <c r="R61" s="48"/>
      <c r="S61" s="26"/>
      <c r="T61" s="26"/>
      <c r="U61" s="26"/>
      <c r="V61" s="26"/>
    </row>
    <row r="62" spans="1:22" ht="13.5" customHeight="1">
      <c r="A62" s="61">
        <v>8</v>
      </c>
      <c r="B62" s="160" t="s">
        <v>28</v>
      </c>
      <c r="C62" s="43">
        <f t="shared" si="10"/>
        <v>17492</v>
      </c>
      <c r="D62" s="5">
        <f t="shared" si="8"/>
        <v>19505</v>
      </c>
      <c r="E62" s="52">
        <f t="shared" si="11"/>
        <v>101.36176623978675</v>
      </c>
      <c r="F62" s="52">
        <f t="shared" si="9"/>
        <v>89.679569341194565</v>
      </c>
      <c r="G62" s="73"/>
      <c r="H62" s="88">
        <v>4998</v>
      </c>
      <c r="I62" s="160">
        <v>1</v>
      </c>
      <c r="J62" s="160" t="s">
        <v>4</v>
      </c>
      <c r="K62" s="50"/>
      <c r="R62" s="48"/>
      <c r="S62" s="26"/>
      <c r="T62" s="26"/>
      <c r="U62" s="26"/>
      <c r="V62" s="26"/>
    </row>
    <row r="63" spans="1:22" ht="13.5" customHeight="1">
      <c r="A63" s="61">
        <v>9</v>
      </c>
      <c r="B63" s="162" t="s">
        <v>30</v>
      </c>
      <c r="C63" s="43">
        <f t="shared" si="10"/>
        <v>13097</v>
      </c>
      <c r="D63" s="5">
        <f t="shared" si="8"/>
        <v>15046</v>
      </c>
      <c r="E63" s="52">
        <f t="shared" si="11"/>
        <v>99.347644693923996</v>
      </c>
      <c r="F63" s="52">
        <f t="shared" si="9"/>
        <v>87.04639106739333</v>
      </c>
      <c r="G63" s="72"/>
      <c r="H63" s="88">
        <v>4400</v>
      </c>
      <c r="I63" s="160">
        <v>15</v>
      </c>
      <c r="J63" s="160" t="s">
        <v>20</v>
      </c>
      <c r="K63" s="45"/>
      <c r="L63" s="26"/>
      <c r="R63" s="48"/>
      <c r="S63" s="26"/>
      <c r="T63" s="26"/>
      <c r="U63" s="26"/>
      <c r="V63" s="26"/>
    </row>
    <row r="64" spans="1:22" ht="13.5" customHeight="1" thickBot="1">
      <c r="A64" s="74">
        <v>10</v>
      </c>
      <c r="B64" s="162" t="s">
        <v>0</v>
      </c>
      <c r="C64" s="43">
        <f t="shared" si="10"/>
        <v>9833</v>
      </c>
      <c r="D64" s="5">
        <f t="shared" si="8"/>
        <v>11794</v>
      </c>
      <c r="E64" s="57">
        <f t="shared" si="11"/>
        <v>79.157945580421824</v>
      </c>
      <c r="F64" s="52">
        <f t="shared" si="9"/>
        <v>83.372901475326429</v>
      </c>
      <c r="G64" s="75"/>
      <c r="H64" s="122">
        <v>3629</v>
      </c>
      <c r="I64" s="160">
        <v>14</v>
      </c>
      <c r="J64" s="160" t="s">
        <v>19</v>
      </c>
      <c r="K64" s="45"/>
      <c r="L64" s="26"/>
      <c r="R64" s="48"/>
      <c r="S64" s="26"/>
      <c r="T64" s="26"/>
      <c r="U64" s="26"/>
      <c r="V64" s="26"/>
    </row>
    <row r="65" spans="1:22" ht="13.5" customHeight="1" thickBot="1">
      <c r="A65" s="65"/>
      <c r="B65" s="66" t="s">
        <v>57</v>
      </c>
      <c r="C65" s="67">
        <f>SUM(H90)</f>
        <v>496640</v>
      </c>
      <c r="D65" s="67">
        <f>SUM(L60)</f>
        <v>710361</v>
      </c>
      <c r="E65" s="70">
        <f t="shared" si="11"/>
        <v>100.75652602599658</v>
      </c>
      <c r="F65" s="70">
        <f t="shared" si="9"/>
        <v>69.913748080201472</v>
      </c>
      <c r="G65" s="83">
        <v>82.7</v>
      </c>
      <c r="H65" s="420">
        <v>3344</v>
      </c>
      <c r="I65" s="160">
        <v>29</v>
      </c>
      <c r="J65" s="160" t="s">
        <v>54</v>
      </c>
      <c r="L65" s="16"/>
      <c r="M65" s="431" t="s">
        <v>193</v>
      </c>
      <c r="N65" t="s">
        <v>75</v>
      </c>
      <c r="R65" s="48"/>
      <c r="S65" s="26"/>
      <c r="T65" s="26"/>
      <c r="U65" s="26"/>
      <c r="V65" s="26"/>
    </row>
    <row r="66" spans="1:22" ht="13.5" customHeight="1">
      <c r="H66" s="88">
        <v>3092</v>
      </c>
      <c r="I66" s="160">
        <v>35</v>
      </c>
      <c r="J66" s="160" t="s">
        <v>36</v>
      </c>
      <c r="K66" s="116">
        <f>SUM(I50)</f>
        <v>17</v>
      </c>
      <c r="L66" s="160" t="s">
        <v>21</v>
      </c>
      <c r="M66" s="308">
        <v>181784</v>
      </c>
      <c r="N66" s="89">
        <f>SUM(H50)</f>
        <v>191377</v>
      </c>
      <c r="R66" s="48"/>
      <c r="S66" s="26"/>
      <c r="T66" s="26"/>
      <c r="U66" s="26"/>
      <c r="V66" s="26"/>
    </row>
    <row r="67" spans="1:22" ht="13.5" customHeight="1">
      <c r="H67" s="88">
        <v>1898</v>
      </c>
      <c r="I67" s="160">
        <v>21</v>
      </c>
      <c r="J67" s="160" t="s">
        <v>25</v>
      </c>
      <c r="K67" s="116">
        <f t="shared" ref="K67:K75" si="12">SUM(I51)</f>
        <v>36</v>
      </c>
      <c r="L67" s="160" t="s">
        <v>5</v>
      </c>
      <c r="M67" s="306">
        <v>91280</v>
      </c>
      <c r="N67" s="89">
        <f t="shared" ref="N67:N75" si="13">SUM(H51)</f>
        <v>87834</v>
      </c>
      <c r="R67" s="48"/>
      <c r="S67" s="26"/>
      <c r="T67" s="26"/>
      <c r="U67" s="26"/>
      <c r="V67" s="26"/>
    </row>
    <row r="68" spans="1:22" ht="13.5" customHeight="1">
      <c r="C68" s="26"/>
      <c r="H68" s="88">
        <v>1897</v>
      </c>
      <c r="I68" s="160">
        <v>9</v>
      </c>
      <c r="J68" s="3" t="s">
        <v>161</v>
      </c>
      <c r="K68" s="116">
        <f t="shared" si="12"/>
        <v>40</v>
      </c>
      <c r="L68" s="160" t="s">
        <v>2</v>
      </c>
      <c r="M68" s="306">
        <v>48279</v>
      </c>
      <c r="N68" s="89">
        <f t="shared" si="13"/>
        <v>49704</v>
      </c>
      <c r="R68" s="48"/>
      <c r="S68" s="26"/>
      <c r="T68" s="26"/>
      <c r="U68" s="26"/>
      <c r="V68" s="26"/>
    </row>
    <row r="69" spans="1:22" ht="13.5" customHeight="1">
      <c r="H69" s="88">
        <v>1337</v>
      </c>
      <c r="I69" s="160">
        <v>11</v>
      </c>
      <c r="J69" s="160" t="s">
        <v>17</v>
      </c>
      <c r="K69" s="116">
        <f t="shared" si="12"/>
        <v>16</v>
      </c>
      <c r="L69" s="160" t="s">
        <v>3</v>
      </c>
      <c r="M69" s="306">
        <v>27517</v>
      </c>
      <c r="N69" s="89">
        <f t="shared" si="13"/>
        <v>27309</v>
      </c>
      <c r="R69" s="48"/>
      <c r="S69" s="26"/>
      <c r="T69" s="26"/>
      <c r="U69" s="26"/>
      <c r="V69" s="26"/>
    </row>
    <row r="70" spans="1:22" ht="13.5" customHeight="1">
      <c r="H70" s="88">
        <v>733</v>
      </c>
      <c r="I70" s="160">
        <v>13</v>
      </c>
      <c r="J70" s="160" t="s">
        <v>7</v>
      </c>
      <c r="K70" s="116">
        <f t="shared" si="12"/>
        <v>25</v>
      </c>
      <c r="L70" s="160" t="s">
        <v>29</v>
      </c>
      <c r="M70" s="306">
        <v>21452</v>
      </c>
      <c r="N70" s="89">
        <f t="shared" si="13"/>
        <v>21009</v>
      </c>
      <c r="R70" s="48"/>
      <c r="S70" s="26"/>
      <c r="T70" s="26"/>
      <c r="U70" s="26"/>
      <c r="V70" s="26"/>
    </row>
    <row r="71" spans="1:22" ht="13.5" customHeight="1">
      <c r="H71" s="88">
        <v>515</v>
      </c>
      <c r="I71" s="160">
        <v>27</v>
      </c>
      <c r="J71" s="160" t="s">
        <v>31</v>
      </c>
      <c r="K71" s="116">
        <f t="shared" si="12"/>
        <v>38</v>
      </c>
      <c r="L71" s="160" t="s">
        <v>38</v>
      </c>
      <c r="M71" s="306">
        <v>18624</v>
      </c>
      <c r="N71" s="89">
        <f t="shared" si="13"/>
        <v>20336</v>
      </c>
      <c r="R71" s="48"/>
      <c r="S71" s="26"/>
      <c r="T71" s="26"/>
      <c r="U71" s="26"/>
      <c r="V71" s="26"/>
    </row>
    <row r="72" spans="1:22" ht="13.5" customHeight="1">
      <c r="H72" s="88">
        <v>424</v>
      </c>
      <c r="I72" s="160">
        <v>2</v>
      </c>
      <c r="J72" s="160" t="s">
        <v>6</v>
      </c>
      <c r="K72" s="116">
        <f t="shared" si="12"/>
        <v>37</v>
      </c>
      <c r="L72" s="160" t="s">
        <v>37</v>
      </c>
      <c r="M72" s="306">
        <v>20260</v>
      </c>
      <c r="N72" s="89">
        <f t="shared" si="13"/>
        <v>18079</v>
      </c>
      <c r="R72" s="48"/>
      <c r="S72" s="26"/>
      <c r="T72" s="26"/>
      <c r="U72" s="26"/>
      <c r="V72" s="26"/>
    </row>
    <row r="73" spans="1:22" ht="13.5" customHeight="1">
      <c r="H73" s="88">
        <v>320</v>
      </c>
      <c r="I73" s="160">
        <v>22</v>
      </c>
      <c r="J73" s="160" t="s">
        <v>26</v>
      </c>
      <c r="K73" s="116">
        <f t="shared" si="12"/>
        <v>24</v>
      </c>
      <c r="L73" s="160" t="s">
        <v>28</v>
      </c>
      <c r="M73" s="306">
        <v>17257</v>
      </c>
      <c r="N73" s="89">
        <f t="shared" si="13"/>
        <v>17492</v>
      </c>
      <c r="R73" s="48"/>
      <c r="S73" s="26"/>
      <c r="T73" s="26"/>
      <c r="U73" s="26"/>
      <c r="V73" s="26"/>
    </row>
    <row r="74" spans="1:22" ht="13.5" customHeight="1">
      <c r="H74" s="289">
        <v>171</v>
      </c>
      <c r="I74" s="160">
        <v>28</v>
      </c>
      <c r="J74" s="160" t="s">
        <v>32</v>
      </c>
      <c r="K74" s="116">
        <f t="shared" si="12"/>
        <v>26</v>
      </c>
      <c r="L74" s="162" t="s">
        <v>30</v>
      </c>
      <c r="M74" s="307">
        <v>13183</v>
      </c>
      <c r="N74" s="89">
        <f t="shared" si="13"/>
        <v>13097</v>
      </c>
      <c r="R74" s="48"/>
      <c r="S74" s="26"/>
      <c r="T74" s="26"/>
      <c r="U74" s="26"/>
      <c r="V74" s="26"/>
    </row>
    <row r="75" spans="1:22" ht="13.5" customHeight="1" thickBot="1">
      <c r="H75" s="88">
        <v>135</v>
      </c>
      <c r="I75" s="160">
        <v>23</v>
      </c>
      <c r="J75" s="160" t="s">
        <v>27</v>
      </c>
      <c r="K75" s="116">
        <f t="shared" si="12"/>
        <v>33</v>
      </c>
      <c r="L75" s="162" t="s">
        <v>0</v>
      </c>
      <c r="M75" s="307">
        <v>12422</v>
      </c>
      <c r="N75" s="166">
        <f t="shared" si="13"/>
        <v>9833</v>
      </c>
      <c r="R75" s="48"/>
      <c r="S75" s="26"/>
      <c r="T75" s="26"/>
      <c r="U75" s="26"/>
      <c r="V75" s="26"/>
    </row>
    <row r="76" spans="1:22" ht="13.5" customHeight="1" thickTop="1">
      <c r="H76" s="88">
        <v>116</v>
      </c>
      <c r="I76" s="160">
        <v>12</v>
      </c>
      <c r="J76" s="160" t="s">
        <v>18</v>
      </c>
      <c r="K76" s="3"/>
      <c r="L76" s="332" t="s">
        <v>107</v>
      </c>
      <c r="M76" s="337">
        <v>492911</v>
      </c>
      <c r="N76" s="171">
        <f>SUM(H90)</f>
        <v>496640</v>
      </c>
      <c r="R76" s="48"/>
      <c r="S76" s="26"/>
      <c r="T76" s="26"/>
      <c r="U76" s="26"/>
      <c r="V76" s="26"/>
    </row>
    <row r="77" spans="1:22" ht="13.5" customHeight="1">
      <c r="H77" s="88">
        <v>91</v>
      </c>
      <c r="I77" s="160">
        <v>18</v>
      </c>
      <c r="J77" s="160" t="s">
        <v>22</v>
      </c>
      <c r="K77" s="45"/>
      <c r="L77" s="29"/>
      <c r="R77" s="48"/>
      <c r="S77" s="26"/>
      <c r="T77" s="26"/>
      <c r="U77" s="26"/>
      <c r="V77" s="26"/>
    </row>
    <row r="78" spans="1:22" ht="13.5" customHeight="1">
      <c r="H78" s="89">
        <v>38</v>
      </c>
      <c r="I78" s="160">
        <v>4</v>
      </c>
      <c r="J78" s="160" t="s">
        <v>11</v>
      </c>
      <c r="K78" s="45"/>
      <c r="L78" s="29"/>
      <c r="R78" s="48"/>
      <c r="S78" s="26"/>
      <c r="T78" s="26"/>
      <c r="U78" s="26"/>
      <c r="V78" s="26"/>
    </row>
    <row r="79" spans="1:22" ht="13.5" customHeight="1">
      <c r="H79" s="289">
        <v>23</v>
      </c>
      <c r="I79" s="160">
        <v>39</v>
      </c>
      <c r="J79" s="160" t="s">
        <v>39</v>
      </c>
      <c r="K79" s="45"/>
      <c r="L79" s="29"/>
      <c r="R79" s="48"/>
      <c r="S79" s="26"/>
      <c r="T79" s="26"/>
      <c r="U79" s="26"/>
      <c r="V79" s="26"/>
    </row>
    <row r="80" spans="1:22" ht="13.5" customHeight="1">
      <c r="H80" s="122">
        <v>0</v>
      </c>
      <c r="I80" s="160">
        <v>3</v>
      </c>
      <c r="J80" s="160" t="s">
        <v>10</v>
      </c>
      <c r="K80" s="45"/>
      <c r="L80" s="29"/>
      <c r="R80" s="48"/>
      <c r="S80" s="26"/>
      <c r="T80" s="26"/>
      <c r="U80" s="26"/>
      <c r="V80" s="26"/>
    </row>
    <row r="81" spans="8:22" ht="13.5" customHeight="1">
      <c r="H81" s="420">
        <v>0</v>
      </c>
      <c r="I81" s="160">
        <v>5</v>
      </c>
      <c r="J81" s="160" t="s">
        <v>12</v>
      </c>
      <c r="K81" s="45"/>
      <c r="L81" s="42"/>
      <c r="M81" s="90"/>
      <c r="R81" s="48"/>
      <c r="S81" s="26"/>
      <c r="T81" s="26"/>
      <c r="U81" s="26"/>
      <c r="V81" s="26"/>
    </row>
    <row r="82" spans="8:22" ht="13.5" customHeight="1">
      <c r="H82" s="88">
        <v>0</v>
      </c>
      <c r="I82" s="160">
        <v>6</v>
      </c>
      <c r="J82" s="160" t="s">
        <v>13</v>
      </c>
      <c r="K82" s="45"/>
      <c r="L82" s="42"/>
      <c r="M82" s="90"/>
      <c r="R82" s="48"/>
      <c r="S82" s="26"/>
      <c r="T82" s="26"/>
      <c r="U82" s="26"/>
      <c r="V82" s="26"/>
    </row>
    <row r="83" spans="8:22" ht="13.5" customHeight="1">
      <c r="H83" s="88">
        <v>0</v>
      </c>
      <c r="I83" s="160">
        <v>7</v>
      </c>
      <c r="J83" s="160" t="s">
        <v>14</v>
      </c>
      <c r="K83" s="45"/>
      <c r="L83" s="42"/>
      <c r="M83" s="90"/>
      <c r="R83" s="48"/>
      <c r="S83" s="26"/>
      <c r="T83" s="26"/>
      <c r="U83" s="26"/>
      <c r="V83" s="26"/>
    </row>
    <row r="84" spans="8:22" ht="13.5" customHeight="1">
      <c r="H84" s="88">
        <v>0</v>
      </c>
      <c r="I84" s="160">
        <v>8</v>
      </c>
      <c r="J84" s="160" t="s">
        <v>15</v>
      </c>
      <c r="K84" s="45"/>
      <c r="L84" s="42"/>
      <c r="M84" s="90"/>
      <c r="R84" s="48"/>
      <c r="S84" s="26"/>
      <c r="T84" s="26"/>
      <c r="U84" s="26"/>
      <c r="V84" s="26"/>
    </row>
    <row r="85" spans="8:22" ht="13.5" customHeight="1">
      <c r="H85" s="88">
        <v>0</v>
      </c>
      <c r="I85" s="160">
        <v>10</v>
      </c>
      <c r="J85" s="160" t="s">
        <v>16</v>
      </c>
      <c r="K85" s="45"/>
      <c r="R85" s="48"/>
      <c r="S85" s="26"/>
      <c r="T85" s="26"/>
      <c r="U85" s="26"/>
      <c r="V85" s="26"/>
    </row>
    <row r="86" spans="8:22" ht="13.5" customHeight="1">
      <c r="H86" s="88">
        <v>0</v>
      </c>
      <c r="I86" s="160">
        <v>19</v>
      </c>
      <c r="J86" s="160" t="s">
        <v>23</v>
      </c>
      <c r="K86" s="45"/>
      <c r="L86" s="47"/>
      <c r="M86" s="419"/>
      <c r="R86" s="48"/>
      <c r="S86" s="26"/>
      <c r="T86" s="26"/>
      <c r="U86" s="26"/>
      <c r="V86" s="26"/>
    </row>
    <row r="87" spans="8:22" ht="13.5" customHeight="1">
      <c r="H87" s="88">
        <v>0</v>
      </c>
      <c r="I87" s="160">
        <v>20</v>
      </c>
      <c r="J87" s="160" t="s">
        <v>24</v>
      </c>
      <c r="K87" s="45"/>
      <c r="L87" s="26"/>
      <c r="R87" s="48"/>
      <c r="S87" s="30"/>
      <c r="T87" s="30"/>
      <c r="U87" s="30"/>
    </row>
    <row r="88" spans="8:22" ht="13.5" customHeight="1">
      <c r="H88" s="88">
        <v>0</v>
      </c>
      <c r="I88" s="160">
        <v>31</v>
      </c>
      <c r="J88" s="160" t="s">
        <v>34</v>
      </c>
      <c r="K88" s="45"/>
      <c r="L88" s="26"/>
    </row>
    <row r="89" spans="8:22" ht="13.5" customHeight="1">
      <c r="H89" s="289">
        <v>0</v>
      </c>
      <c r="I89" s="160">
        <v>32</v>
      </c>
      <c r="J89" s="160" t="s">
        <v>35</v>
      </c>
      <c r="K89" s="45"/>
      <c r="L89" s="26"/>
    </row>
    <row r="90" spans="8:22" ht="13.5" customHeight="1">
      <c r="H90" s="117">
        <f>SUM(H50:H89)</f>
        <v>496640</v>
      </c>
      <c r="I90" s="3"/>
      <c r="J90" s="6" t="s">
        <v>48</v>
      </c>
      <c r="K90" s="54"/>
    </row>
  </sheetData>
  <sortState ref="H49:J89">
    <sortCondition descending="1" ref="H49:H89"/>
  </sortState>
  <phoneticPr fontId="2"/>
  <pageMargins left="0.78740157480314965" right="0.19685039370078741" top="0.39370078740157483" bottom="0.39370078740157483" header="0.51181102362204722" footer="0.51181102362204722"/>
  <pageSetup paperSize="9" scale="95" orientation="portrait" r:id="rId1"/>
  <headerFooter alignWithMargins="0">
    <oddFooter>&amp;C
&amp;14-12-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0:Z73"/>
  <sheetViews>
    <sheetView workbookViewId="0">
      <selection activeCell="E71" sqref="E71"/>
    </sheetView>
  </sheetViews>
  <sheetFormatPr defaultRowHeight="13.5"/>
  <cols>
    <col min="1" max="1" width="9.375" customWidth="1"/>
    <col min="2" max="2" width="6.625" customWidth="1"/>
    <col min="3" max="3" width="6.875" customWidth="1"/>
    <col min="4" max="4" width="6.125" customWidth="1"/>
    <col min="5" max="5" width="6.625" customWidth="1"/>
    <col min="6" max="13" width="6.125" customWidth="1"/>
    <col min="14" max="14" width="8.625" customWidth="1"/>
    <col min="15" max="15" width="8.375" customWidth="1"/>
    <col min="16" max="16" width="5" customWidth="1"/>
    <col min="17" max="17" width="11.25" style="149" customWidth="1"/>
    <col min="18" max="18" width="12.5" customWidth="1"/>
    <col min="19" max="26" width="7.625" customWidth="1"/>
  </cols>
  <sheetData>
    <row r="10" spans="1:15">
      <c r="O10" s="18"/>
    </row>
    <row r="15" spans="1:15" ht="12.75" customHeight="1"/>
    <row r="16" spans="1:15" ht="11.1" customHeight="1">
      <c r="A16" s="12"/>
      <c r="B16" s="148" t="s">
        <v>88</v>
      </c>
      <c r="C16" s="148" t="s">
        <v>89</v>
      </c>
      <c r="D16" s="148" t="s">
        <v>90</v>
      </c>
      <c r="E16" s="148" t="s">
        <v>79</v>
      </c>
      <c r="F16" s="148" t="s">
        <v>80</v>
      </c>
      <c r="G16" s="148" t="s">
        <v>81</v>
      </c>
      <c r="H16" s="148" t="s">
        <v>82</v>
      </c>
      <c r="I16" s="148" t="s">
        <v>83</v>
      </c>
      <c r="J16" s="148" t="s">
        <v>84</v>
      </c>
      <c r="K16" s="148" t="s">
        <v>85</v>
      </c>
      <c r="L16" s="148" t="s">
        <v>86</v>
      </c>
      <c r="M16" s="201" t="s">
        <v>87</v>
      </c>
      <c r="N16" s="203" t="s">
        <v>121</v>
      </c>
      <c r="O16" s="148" t="s">
        <v>123</v>
      </c>
    </row>
    <row r="17" spans="1:25" ht="11.1" customHeight="1">
      <c r="A17" s="6" t="s">
        <v>175</v>
      </c>
      <c r="B17" s="145">
        <v>73</v>
      </c>
      <c r="C17" s="145">
        <v>75.900000000000006</v>
      </c>
      <c r="D17" s="145">
        <v>71.5</v>
      </c>
      <c r="E17" s="145">
        <v>77.5</v>
      </c>
      <c r="F17" s="145">
        <v>69.5</v>
      </c>
      <c r="G17" s="145">
        <v>72.900000000000006</v>
      </c>
      <c r="H17" s="147">
        <v>77.8</v>
      </c>
      <c r="I17" s="145">
        <v>69.599999999999994</v>
      </c>
      <c r="J17" s="145">
        <v>69.099999999999994</v>
      </c>
      <c r="K17" s="145">
        <v>65.3</v>
      </c>
      <c r="L17" s="145">
        <v>61.2</v>
      </c>
      <c r="M17" s="146">
        <v>67.400000000000006</v>
      </c>
      <c r="N17" s="205">
        <v>850.7</v>
      </c>
      <c r="O17" s="204">
        <v>86.9</v>
      </c>
      <c r="P17" s="142"/>
      <c r="Q17" s="206"/>
      <c r="R17" s="207"/>
      <c r="S17" s="207"/>
      <c r="T17" s="142"/>
      <c r="U17" s="142"/>
      <c r="V17" s="142"/>
      <c r="W17" s="142"/>
      <c r="X17" s="142"/>
      <c r="Y17" s="142"/>
    </row>
    <row r="18" spans="1:25" ht="11.1" customHeight="1">
      <c r="A18" s="6" t="s">
        <v>179</v>
      </c>
      <c r="B18" s="145">
        <v>54.8</v>
      </c>
      <c r="C18" s="145">
        <v>61.9</v>
      </c>
      <c r="D18" s="145">
        <v>55.5</v>
      </c>
      <c r="E18" s="145">
        <v>67.3</v>
      </c>
      <c r="F18" s="145">
        <v>60.7</v>
      </c>
      <c r="G18" s="145">
        <v>76</v>
      </c>
      <c r="H18" s="147">
        <v>70.3</v>
      </c>
      <c r="I18" s="145">
        <v>68</v>
      </c>
      <c r="J18" s="145">
        <v>72</v>
      </c>
      <c r="K18" s="145">
        <v>68.7</v>
      </c>
      <c r="L18" s="145">
        <v>70</v>
      </c>
      <c r="M18" s="146">
        <v>74.3</v>
      </c>
      <c r="N18" s="205">
        <f>SUM(B18:M18)</f>
        <v>799.5</v>
      </c>
      <c r="O18" s="204">
        <f t="shared" ref="O18:O20" si="0">ROUND(N18/N17*100,1)</f>
        <v>94</v>
      </c>
      <c r="P18" s="142"/>
      <c r="Q18" s="207"/>
      <c r="R18" s="207"/>
      <c r="S18" s="207"/>
      <c r="T18" s="142"/>
      <c r="U18" s="142"/>
      <c r="V18" s="142"/>
      <c r="W18" s="142"/>
      <c r="X18" s="142"/>
      <c r="Y18" s="142"/>
    </row>
    <row r="19" spans="1:25" ht="11.1" customHeight="1">
      <c r="A19" s="6" t="s">
        <v>184</v>
      </c>
      <c r="B19" s="145">
        <v>54.3</v>
      </c>
      <c r="C19" s="145">
        <v>60.6</v>
      </c>
      <c r="D19" s="145">
        <v>56.3</v>
      </c>
      <c r="E19" s="145">
        <v>59.1</v>
      </c>
      <c r="F19" s="145">
        <v>59.3</v>
      </c>
      <c r="G19" s="145">
        <v>55.6</v>
      </c>
      <c r="H19" s="147">
        <v>62.1</v>
      </c>
      <c r="I19" s="145">
        <v>60</v>
      </c>
      <c r="J19" s="145">
        <v>57.7</v>
      </c>
      <c r="K19" s="145">
        <v>60.2</v>
      </c>
      <c r="L19" s="145">
        <v>55.8</v>
      </c>
      <c r="M19" s="146">
        <v>56.9</v>
      </c>
      <c r="N19" s="205">
        <f>SUM(B19:M19)</f>
        <v>697.9</v>
      </c>
      <c r="O19" s="204">
        <f t="shared" si="0"/>
        <v>87.3</v>
      </c>
      <c r="P19" s="142"/>
      <c r="Q19" s="158"/>
      <c r="R19" s="207"/>
      <c r="S19" s="207"/>
      <c r="T19" s="142"/>
      <c r="U19" s="142"/>
      <c r="V19" s="142"/>
      <c r="W19" s="142"/>
      <c r="X19" s="142"/>
      <c r="Y19" s="142"/>
    </row>
    <row r="20" spans="1:25" ht="11.1" customHeight="1">
      <c r="A20" s="6" t="s">
        <v>187</v>
      </c>
      <c r="B20" s="145">
        <v>56.7</v>
      </c>
      <c r="C20" s="145">
        <v>58.5</v>
      </c>
      <c r="D20" s="145">
        <v>61.8</v>
      </c>
      <c r="E20" s="145">
        <v>60</v>
      </c>
      <c r="F20" s="145">
        <v>56.8</v>
      </c>
      <c r="G20" s="145">
        <v>60</v>
      </c>
      <c r="H20" s="147">
        <v>59</v>
      </c>
      <c r="I20" s="145">
        <v>54.4</v>
      </c>
      <c r="J20" s="145">
        <v>58.9</v>
      </c>
      <c r="K20" s="145">
        <v>59.5</v>
      </c>
      <c r="L20" s="145">
        <v>54.6</v>
      </c>
      <c r="M20" s="146">
        <v>60.3</v>
      </c>
      <c r="N20" s="205">
        <f>SUM(B20:M20)</f>
        <v>700.5</v>
      </c>
      <c r="O20" s="204">
        <f t="shared" si="0"/>
        <v>100.4</v>
      </c>
      <c r="P20" s="142"/>
      <c r="Q20" s="158"/>
      <c r="R20" s="207"/>
      <c r="S20" s="207"/>
      <c r="T20" s="142"/>
      <c r="U20" s="142"/>
      <c r="V20" s="142"/>
      <c r="W20" s="142"/>
      <c r="X20" s="142"/>
      <c r="Y20" s="142"/>
    </row>
    <row r="21" spans="1:25" ht="11.1" customHeight="1">
      <c r="A21" s="6" t="s">
        <v>195</v>
      </c>
      <c r="B21" s="145">
        <v>40.6</v>
      </c>
      <c r="C21" s="145">
        <v>44.8</v>
      </c>
      <c r="D21" s="145">
        <v>48.3</v>
      </c>
      <c r="E21" s="145">
        <v>45.9</v>
      </c>
      <c r="F21" s="145">
        <v>70.5</v>
      </c>
      <c r="G21" s="145"/>
      <c r="H21" s="147"/>
      <c r="I21" s="145"/>
      <c r="J21" s="145"/>
      <c r="K21" s="145"/>
      <c r="L21" s="145"/>
      <c r="M21" s="146"/>
      <c r="N21" s="205"/>
      <c r="O21" s="204"/>
      <c r="P21" s="142"/>
      <c r="Q21" s="158"/>
      <c r="R21" s="142"/>
      <c r="S21" s="142"/>
      <c r="T21" s="142"/>
      <c r="U21" s="142"/>
      <c r="V21" s="142"/>
      <c r="W21" s="142"/>
      <c r="X21" s="142"/>
      <c r="Y21" s="142"/>
    </row>
    <row r="22" spans="1:25" ht="12.75" customHeight="1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142"/>
      <c r="O22" s="142"/>
      <c r="P22" s="142"/>
      <c r="Q22" s="158"/>
      <c r="R22" s="142"/>
      <c r="S22" s="142"/>
      <c r="T22" s="142"/>
      <c r="U22" s="142"/>
      <c r="V22" s="142"/>
      <c r="W22" s="142"/>
      <c r="X22" s="142"/>
      <c r="Y22" s="142"/>
    </row>
    <row r="23" spans="1:25" ht="9.9499999999999993" customHeight="1">
      <c r="N23" s="142"/>
      <c r="O23" s="142"/>
      <c r="P23" s="142"/>
      <c r="Q23" s="158"/>
      <c r="R23" s="142"/>
      <c r="S23" s="142"/>
      <c r="T23" s="142"/>
      <c r="U23" s="142"/>
      <c r="V23" s="142"/>
      <c r="W23" s="142"/>
      <c r="X23" s="142"/>
      <c r="Y23" s="142"/>
    </row>
    <row r="24" spans="1:25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  <row r="28" spans="1:25">
      <c r="O28" s="151"/>
    </row>
    <row r="33" spans="1:26">
      <c r="M33" s="42"/>
    </row>
    <row r="38" spans="1:26" ht="9.75" customHeight="1"/>
    <row r="39" spans="1:26" ht="9.75" customHeight="1"/>
    <row r="40" spans="1:26" ht="3" customHeight="1"/>
    <row r="41" spans="1:26" ht="12" customHeight="1">
      <c r="A41" s="6"/>
      <c r="B41" s="148" t="s">
        <v>88</v>
      </c>
      <c r="C41" s="148" t="s">
        <v>89</v>
      </c>
      <c r="D41" s="148" t="s">
        <v>90</v>
      </c>
      <c r="E41" s="148" t="s">
        <v>79</v>
      </c>
      <c r="F41" s="148" t="s">
        <v>80</v>
      </c>
      <c r="G41" s="148" t="s">
        <v>81</v>
      </c>
      <c r="H41" s="148" t="s">
        <v>82</v>
      </c>
      <c r="I41" s="148" t="s">
        <v>83</v>
      </c>
      <c r="J41" s="148" t="s">
        <v>84</v>
      </c>
      <c r="K41" s="148" t="s">
        <v>85</v>
      </c>
      <c r="L41" s="148" t="s">
        <v>86</v>
      </c>
      <c r="M41" s="201" t="s">
        <v>87</v>
      </c>
      <c r="N41" s="203" t="s">
        <v>122</v>
      </c>
      <c r="O41" s="148" t="s">
        <v>123</v>
      </c>
    </row>
    <row r="42" spans="1:26" ht="11.1" customHeight="1">
      <c r="A42" s="6" t="s">
        <v>175</v>
      </c>
      <c r="B42" s="152">
        <v>105.8</v>
      </c>
      <c r="C42" s="152">
        <v>103.9</v>
      </c>
      <c r="D42" s="152">
        <v>96.7</v>
      </c>
      <c r="E42" s="152">
        <v>93.3</v>
      </c>
      <c r="F42" s="152">
        <v>100.2</v>
      </c>
      <c r="G42" s="152">
        <v>97.8</v>
      </c>
      <c r="H42" s="152">
        <v>101.8</v>
      </c>
      <c r="I42" s="152">
        <v>102.7</v>
      </c>
      <c r="J42" s="152">
        <v>99.6</v>
      </c>
      <c r="K42" s="152">
        <v>98.3</v>
      </c>
      <c r="L42" s="152">
        <v>92.6</v>
      </c>
      <c r="M42" s="202">
        <v>89</v>
      </c>
      <c r="N42" s="209">
        <v>98.5</v>
      </c>
      <c r="O42" s="204">
        <v>98.1</v>
      </c>
      <c r="P42" s="142"/>
      <c r="Q42" s="281"/>
      <c r="R42" s="281"/>
      <c r="S42" s="142"/>
      <c r="T42" s="142"/>
      <c r="U42" s="142"/>
      <c r="V42" s="142"/>
      <c r="W42" s="142"/>
      <c r="X42" s="142"/>
      <c r="Y42" s="142"/>
      <c r="Z42" s="142"/>
    </row>
    <row r="43" spans="1:26" ht="11.1" customHeight="1">
      <c r="A43" s="6" t="s">
        <v>179</v>
      </c>
      <c r="B43" s="152">
        <v>92.4</v>
      </c>
      <c r="C43" s="152">
        <v>95.3</v>
      </c>
      <c r="D43" s="152">
        <v>92.5</v>
      </c>
      <c r="E43" s="152">
        <v>93.4</v>
      </c>
      <c r="F43" s="152">
        <v>95.2</v>
      </c>
      <c r="G43" s="152">
        <v>99.5</v>
      </c>
      <c r="H43" s="152">
        <v>101.2</v>
      </c>
      <c r="I43" s="152">
        <v>108.1</v>
      </c>
      <c r="J43" s="152">
        <v>97.5</v>
      </c>
      <c r="K43" s="152">
        <v>99.6</v>
      </c>
      <c r="L43" s="152">
        <v>98.6</v>
      </c>
      <c r="M43" s="202">
        <v>102.6</v>
      </c>
      <c r="N43" s="209">
        <f>SUM(B43:M43)/12</f>
        <v>97.99166666666666</v>
      </c>
      <c r="O43" s="204">
        <f t="shared" ref="O43:O45" si="1">ROUND(N43/N42*100,1)</f>
        <v>99.5</v>
      </c>
      <c r="P43" s="142"/>
      <c r="Q43" s="281"/>
      <c r="R43" s="281"/>
      <c r="S43" s="142"/>
      <c r="T43" s="142"/>
      <c r="U43" s="142"/>
      <c r="V43" s="142"/>
      <c r="W43" s="142"/>
      <c r="X43" s="142"/>
      <c r="Y43" s="142"/>
      <c r="Z43" s="142"/>
    </row>
    <row r="44" spans="1:26" ht="11.1" customHeight="1">
      <c r="A44" s="6" t="s">
        <v>184</v>
      </c>
      <c r="B44" s="152">
        <v>83.4</v>
      </c>
      <c r="C44" s="152">
        <v>86.1</v>
      </c>
      <c r="D44" s="152">
        <v>84.2</v>
      </c>
      <c r="E44" s="152">
        <v>84.1</v>
      </c>
      <c r="F44" s="152">
        <v>85.6</v>
      </c>
      <c r="G44" s="152">
        <v>85.8</v>
      </c>
      <c r="H44" s="152">
        <v>84.5</v>
      </c>
      <c r="I44" s="152">
        <v>86.5</v>
      </c>
      <c r="J44" s="152">
        <v>87.3</v>
      </c>
      <c r="K44" s="152">
        <v>89.5</v>
      </c>
      <c r="L44" s="152">
        <v>93.4</v>
      </c>
      <c r="M44" s="202">
        <v>94.4</v>
      </c>
      <c r="N44" s="209">
        <f>SUM(B44:M44)/12</f>
        <v>87.066666666666663</v>
      </c>
      <c r="O44" s="204">
        <f t="shared" si="1"/>
        <v>88.9</v>
      </c>
      <c r="P44" s="142"/>
      <c r="Q44" s="281"/>
      <c r="R44" s="281"/>
      <c r="S44" s="142"/>
      <c r="T44" s="142"/>
      <c r="U44" s="142"/>
      <c r="V44" s="142"/>
      <c r="W44" s="142"/>
      <c r="X44" s="142"/>
      <c r="Y44" s="142"/>
      <c r="Z44" s="142"/>
    </row>
    <row r="45" spans="1:26" ht="11.1" customHeight="1">
      <c r="A45" s="6" t="s">
        <v>187</v>
      </c>
      <c r="B45" s="152">
        <v>96.7</v>
      </c>
      <c r="C45" s="152">
        <v>96.6</v>
      </c>
      <c r="D45" s="152">
        <v>93.7</v>
      </c>
      <c r="E45" s="152">
        <v>94</v>
      </c>
      <c r="F45" s="152">
        <v>96</v>
      </c>
      <c r="G45" s="152">
        <v>94.5</v>
      </c>
      <c r="H45" s="152">
        <v>93.4</v>
      </c>
      <c r="I45" s="152">
        <v>93.2</v>
      </c>
      <c r="J45" s="152">
        <v>95.2</v>
      </c>
      <c r="K45" s="152">
        <v>95.6</v>
      </c>
      <c r="L45" s="152">
        <v>95.3</v>
      </c>
      <c r="M45" s="202">
        <v>88.2</v>
      </c>
      <c r="N45" s="209">
        <f>SUM(B45:M45)/12</f>
        <v>94.366666666666674</v>
      </c>
      <c r="O45" s="204">
        <f t="shared" si="1"/>
        <v>108.4</v>
      </c>
      <c r="P45" s="142"/>
      <c r="Q45" s="281"/>
      <c r="R45" s="281"/>
      <c r="S45" s="142"/>
      <c r="T45" s="142"/>
      <c r="U45" s="142"/>
      <c r="V45" s="142"/>
      <c r="W45" s="142"/>
      <c r="X45" s="142"/>
      <c r="Y45" s="142"/>
      <c r="Z45" s="142"/>
    </row>
    <row r="46" spans="1:26" ht="11.1" customHeight="1">
      <c r="A46" s="6" t="s">
        <v>195</v>
      </c>
      <c r="B46" s="152">
        <v>79.8</v>
      </c>
      <c r="C46" s="152">
        <v>84</v>
      </c>
      <c r="D46" s="152">
        <v>85.9</v>
      </c>
      <c r="E46" s="152">
        <v>80.7</v>
      </c>
      <c r="F46" s="152">
        <v>106.3</v>
      </c>
      <c r="G46" s="152"/>
      <c r="H46" s="152"/>
      <c r="I46" s="152"/>
      <c r="J46" s="152"/>
      <c r="K46" s="152"/>
      <c r="L46" s="152"/>
      <c r="M46" s="202"/>
      <c r="N46" s="209"/>
      <c r="O46" s="204"/>
      <c r="P46" s="142"/>
      <c r="Q46" s="281"/>
      <c r="R46" s="281"/>
      <c r="S46" s="142"/>
      <c r="T46" s="142"/>
      <c r="U46" s="142"/>
      <c r="V46" s="142"/>
      <c r="W46" s="142"/>
      <c r="X46" s="142"/>
      <c r="Y46" s="142"/>
      <c r="Z46" s="142"/>
    </row>
    <row r="47" spans="1:26" ht="11.1" customHeight="1">
      <c r="N47" s="18"/>
      <c r="O47" s="142"/>
      <c r="P47" s="142"/>
      <c r="Q47" s="158"/>
      <c r="R47" s="142"/>
      <c r="S47" s="142"/>
      <c r="T47" s="142"/>
      <c r="U47" s="142"/>
      <c r="V47" s="142"/>
      <c r="W47" s="142"/>
      <c r="X47" s="142"/>
      <c r="Y47" s="142"/>
      <c r="Z47" s="142"/>
    </row>
    <row r="48" spans="1:26" ht="11.1" customHeight="1">
      <c r="N48" s="18"/>
      <c r="O48" s="142"/>
      <c r="P48" s="142"/>
      <c r="Q48" s="158"/>
      <c r="R48" s="142"/>
      <c r="S48" s="142"/>
      <c r="T48" s="142"/>
      <c r="U48" s="142"/>
      <c r="V48" s="142"/>
      <c r="W48" s="142"/>
      <c r="X48" s="142"/>
      <c r="Y48" s="142"/>
      <c r="Z48" s="142"/>
    </row>
    <row r="64" ht="9.75" customHeight="1"/>
    <row r="65" spans="1:26" ht="9.9499999999999993" customHeight="1">
      <c r="A65" s="6"/>
      <c r="B65" s="148" t="s">
        <v>88</v>
      </c>
      <c r="C65" s="148" t="s">
        <v>89</v>
      </c>
      <c r="D65" s="148" t="s">
        <v>90</v>
      </c>
      <c r="E65" s="148" t="s">
        <v>79</v>
      </c>
      <c r="F65" s="148" t="s">
        <v>80</v>
      </c>
      <c r="G65" s="148" t="s">
        <v>81</v>
      </c>
      <c r="H65" s="148" t="s">
        <v>82</v>
      </c>
      <c r="I65" s="148" t="s">
        <v>83</v>
      </c>
      <c r="J65" s="148" t="s">
        <v>84</v>
      </c>
      <c r="K65" s="148" t="s">
        <v>85</v>
      </c>
      <c r="L65" s="148" t="s">
        <v>86</v>
      </c>
      <c r="M65" s="201" t="s">
        <v>87</v>
      </c>
      <c r="N65" s="203" t="s">
        <v>122</v>
      </c>
      <c r="O65" s="283" t="s">
        <v>123</v>
      </c>
    </row>
    <row r="66" spans="1:26" ht="11.1" customHeight="1">
      <c r="A66" s="6" t="s">
        <v>175</v>
      </c>
      <c r="B66" s="145">
        <v>68.099999999999994</v>
      </c>
      <c r="C66" s="145">
        <v>73.3</v>
      </c>
      <c r="D66" s="145">
        <v>74.900000000000006</v>
      </c>
      <c r="E66" s="145">
        <v>83.4</v>
      </c>
      <c r="F66" s="145">
        <v>68.3</v>
      </c>
      <c r="G66" s="145">
        <v>74.900000000000006</v>
      </c>
      <c r="H66" s="145">
        <v>76</v>
      </c>
      <c r="I66" s="145">
        <v>67.599999999999994</v>
      </c>
      <c r="J66" s="145">
        <v>69.8</v>
      </c>
      <c r="K66" s="145">
        <v>66.599999999999994</v>
      </c>
      <c r="L66" s="145">
        <v>67.099999999999994</v>
      </c>
      <c r="M66" s="146">
        <v>76.3</v>
      </c>
      <c r="N66" s="208">
        <v>72.2</v>
      </c>
      <c r="O66" s="204">
        <v>88.9</v>
      </c>
      <c r="P66" s="18"/>
      <c r="Q66" s="211"/>
      <c r="R66" s="211"/>
      <c r="S66" s="18"/>
      <c r="T66" s="18"/>
      <c r="U66" s="18"/>
      <c r="V66" s="18"/>
      <c r="W66" s="18"/>
      <c r="X66" s="18"/>
      <c r="Y66" s="18"/>
      <c r="Z66" s="18"/>
    </row>
    <row r="67" spans="1:26" ht="11.1" customHeight="1">
      <c r="A67" s="6" t="s">
        <v>179</v>
      </c>
      <c r="B67" s="145">
        <v>58.5</v>
      </c>
      <c r="C67" s="145">
        <v>64.400000000000006</v>
      </c>
      <c r="D67" s="145">
        <v>60.6</v>
      </c>
      <c r="E67" s="145">
        <v>71.900000000000006</v>
      </c>
      <c r="F67" s="145">
        <v>63.4</v>
      </c>
      <c r="G67" s="145">
        <v>75.900000000000006</v>
      </c>
      <c r="H67" s="145">
        <v>69.2</v>
      </c>
      <c r="I67" s="145">
        <v>61.7</v>
      </c>
      <c r="J67" s="145">
        <v>75.099999999999994</v>
      </c>
      <c r="K67" s="145">
        <v>68.7</v>
      </c>
      <c r="L67" s="145">
        <v>71.2</v>
      </c>
      <c r="M67" s="146">
        <v>71.8</v>
      </c>
      <c r="N67" s="208">
        <f>SUM(B67:M67)/12</f>
        <v>67.7</v>
      </c>
      <c r="O67" s="204">
        <f t="shared" ref="O67:O69" si="2">ROUND(N67/N66*100,1)</f>
        <v>93.8</v>
      </c>
      <c r="P67" s="18"/>
      <c r="Q67" s="347"/>
      <c r="R67" s="347"/>
      <c r="S67" s="18"/>
      <c r="T67" s="18"/>
      <c r="U67" s="18"/>
      <c r="V67" s="18"/>
      <c r="W67" s="18"/>
      <c r="X67" s="18"/>
      <c r="Y67" s="18"/>
      <c r="Z67" s="18"/>
    </row>
    <row r="68" spans="1:26" ht="11.1" customHeight="1">
      <c r="A68" s="6" t="s">
        <v>184</v>
      </c>
      <c r="B68" s="145">
        <v>68.7</v>
      </c>
      <c r="C68" s="145">
        <v>69.900000000000006</v>
      </c>
      <c r="D68" s="145">
        <v>67.2</v>
      </c>
      <c r="E68" s="145">
        <v>70.3</v>
      </c>
      <c r="F68" s="145">
        <v>69</v>
      </c>
      <c r="G68" s="145">
        <v>64.8</v>
      </c>
      <c r="H68" s="145">
        <v>73.7</v>
      </c>
      <c r="I68" s="145">
        <v>68.900000000000006</v>
      </c>
      <c r="J68" s="145">
        <v>65.900000000000006</v>
      </c>
      <c r="K68" s="145">
        <v>66.8</v>
      </c>
      <c r="L68" s="145">
        <v>58.9</v>
      </c>
      <c r="M68" s="146">
        <v>60.1</v>
      </c>
      <c r="N68" s="208">
        <f>SUM(B68:M68)/12</f>
        <v>67.016666666666666</v>
      </c>
      <c r="O68" s="204">
        <f t="shared" si="2"/>
        <v>99</v>
      </c>
      <c r="P68" s="18"/>
      <c r="Q68" s="347"/>
      <c r="R68" s="347"/>
      <c r="S68" s="18"/>
      <c r="T68" s="18"/>
      <c r="U68" s="18"/>
      <c r="V68" s="18"/>
      <c r="W68" s="18"/>
      <c r="X68" s="18"/>
      <c r="Y68" s="18"/>
      <c r="Z68" s="18"/>
    </row>
    <row r="69" spans="1:26" ht="11.1" customHeight="1">
      <c r="A69" s="6" t="s">
        <v>187</v>
      </c>
      <c r="B69" s="145">
        <v>58.1</v>
      </c>
      <c r="C69" s="145">
        <v>60.6</v>
      </c>
      <c r="D69" s="145">
        <v>66.400000000000006</v>
      </c>
      <c r="E69" s="145">
        <v>63.8</v>
      </c>
      <c r="F69" s="145">
        <v>58.7</v>
      </c>
      <c r="G69" s="145">
        <v>63.8</v>
      </c>
      <c r="H69" s="145">
        <v>63.4</v>
      </c>
      <c r="I69" s="145">
        <v>58.5</v>
      </c>
      <c r="J69" s="145">
        <v>61.5</v>
      </c>
      <c r="K69" s="145">
        <v>62.1</v>
      </c>
      <c r="L69" s="145">
        <v>57.4</v>
      </c>
      <c r="M69" s="146">
        <v>69.599999999999994</v>
      </c>
      <c r="N69" s="208">
        <f>SUM(B69:M69)/12</f>
        <v>61.991666666666667</v>
      </c>
      <c r="O69" s="204">
        <f t="shared" si="2"/>
        <v>92.5</v>
      </c>
      <c r="P69" s="18"/>
      <c r="Q69" s="347"/>
      <c r="R69" s="347"/>
      <c r="S69" s="18"/>
      <c r="T69" s="18"/>
      <c r="U69" s="18"/>
      <c r="V69" s="18"/>
      <c r="W69" s="18"/>
      <c r="X69" s="18"/>
      <c r="Y69" s="18"/>
      <c r="Z69" s="18"/>
    </row>
    <row r="70" spans="1:26" ht="11.1" customHeight="1">
      <c r="A70" s="6" t="s">
        <v>195</v>
      </c>
      <c r="B70" s="145">
        <v>53.4</v>
      </c>
      <c r="C70" s="145">
        <v>52.2</v>
      </c>
      <c r="D70" s="145">
        <v>55.7</v>
      </c>
      <c r="E70" s="145">
        <v>61.7</v>
      </c>
      <c r="F70" s="145"/>
      <c r="G70" s="145"/>
      <c r="H70" s="145"/>
      <c r="I70" s="145"/>
      <c r="J70" s="145"/>
      <c r="K70" s="145"/>
      <c r="L70" s="145"/>
      <c r="M70" s="146"/>
      <c r="N70" s="208"/>
      <c r="O70" s="204"/>
      <c r="P70" s="18"/>
      <c r="Q70" s="157"/>
      <c r="R70" s="42"/>
      <c r="S70" s="18"/>
      <c r="T70" s="18"/>
      <c r="U70" s="18"/>
      <c r="V70" s="18"/>
      <c r="W70" s="18"/>
      <c r="X70" s="18"/>
      <c r="Y70" s="18"/>
      <c r="Z70" s="18"/>
    </row>
    <row r="71" spans="1:26" ht="11.1" customHeight="1">
      <c r="B71" s="149"/>
      <c r="C71" s="149"/>
      <c r="D71" s="149"/>
      <c r="E71" s="149"/>
      <c r="F71" s="149"/>
      <c r="G71" s="149"/>
      <c r="H71" s="149"/>
      <c r="I71" s="149"/>
      <c r="J71" s="149"/>
      <c r="K71" s="149"/>
      <c r="L71" s="149"/>
      <c r="M71" s="149"/>
      <c r="N71" s="18"/>
      <c r="O71" s="18"/>
      <c r="P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9" customHeight="1">
      <c r="B72" s="149"/>
      <c r="C72" s="149"/>
      <c r="D72" s="149"/>
      <c r="E72" s="149"/>
      <c r="F72" s="149"/>
      <c r="G72" s="153"/>
      <c r="H72" s="149"/>
      <c r="I72" s="149"/>
      <c r="J72" s="149"/>
      <c r="K72" s="149"/>
      <c r="L72" s="149"/>
      <c r="M72" s="149"/>
      <c r="N72" s="18"/>
      <c r="O72" s="18"/>
      <c r="P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  <c r="M73" s="149"/>
    </row>
  </sheetData>
  <phoneticPr fontId="2"/>
  <pageMargins left="0.59055118110236227" right="0" top="0.39370078740157483" bottom="0" header="0.51181102362204722" footer="0.51181102362204722"/>
  <pageSetup paperSize="9" scale="95" orientation="portrait" r:id="rId1"/>
  <headerFooter alignWithMargins="0">
    <oddFooter>&amp;C
&amp;14-4-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Z78"/>
  <sheetViews>
    <sheetView workbookViewId="0">
      <selection activeCell="F76" sqref="F76"/>
    </sheetView>
  </sheetViews>
  <sheetFormatPr defaultRowHeight="13.5"/>
  <cols>
    <col min="1" max="1" width="7.625" customWidth="1"/>
    <col min="2" max="7" width="6.125" customWidth="1"/>
    <col min="8" max="8" width="6.25" customWidth="1"/>
    <col min="9" max="13" width="6.125" customWidth="1"/>
    <col min="14" max="16" width="7.625" customWidth="1"/>
    <col min="17" max="17" width="8.375" customWidth="1"/>
    <col min="18" max="18" width="10.125" customWidth="1"/>
    <col min="19" max="23" width="7.625" customWidth="1"/>
    <col min="24" max="24" width="7.625" style="48" customWidth="1"/>
    <col min="25" max="26" width="7.625" customWidth="1"/>
  </cols>
  <sheetData>
    <row r="1" spans="1:26">
      <c r="A1" s="18"/>
      <c r="B1" s="142"/>
      <c r="C1" s="142"/>
      <c r="D1" s="142"/>
      <c r="E1" s="142"/>
      <c r="F1" s="142"/>
      <c r="G1" s="142"/>
      <c r="H1" s="142"/>
      <c r="I1" s="142"/>
      <c r="L1" s="48"/>
      <c r="M1" s="47"/>
      <c r="N1" s="48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>
      <c r="A2" s="18"/>
      <c r="B2" s="142"/>
      <c r="C2" s="142"/>
      <c r="D2" s="142"/>
      <c r="E2" s="142"/>
      <c r="F2" s="142"/>
      <c r="G2" s="142"/>
      <c r="H2" s="142"/>
      <c r="I2" s="142"/>
      <c r="L2" s="48"/>
      <c r="M2" s="154"/>
      <c r="N2" s="48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spans="1:26">
      <c r="A3" s="18"/>
      <c r="B3" s="142"/>
      <c r="C3" s="142"/>
      <c r="D3" s="142"/>
      <c r="E3" s="142"/>
      <c r="F3" s="142"/>
      <c r="G3" s="142"/>
      <c r="H3" s="142"/>
      <c r="I3" s="142"/>
      <c r="L3" s="48"/>
      <c r="M3" s="154"/>
      <c r="N3" s="48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spans="1:26">
      <c r="A4" s="18"/>
      <c r="B4" s="142"/>
      <c r="C4" s="142"/>
      <c r="D4" s="142"/>
      <c r="E4" s="142"/>
      <c r="F4" s="142"/>
      <c r="G4" s="142"/>
      <c r="H4" s="142"/>
      <c r="I4" s="142"/>
      <c r="L4" s="48"/>
      <c r="M4" s="154"/>
      <c r="N4" s="48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spans="1:26">
      <c r="A5" s="18"/>
      <c r="B5" s="142"/>
      <c r="C5" s="142"/>
      <c r="D5" s="142"/>
      <c r="E5" s="142"/>
      <c r="F5" s="142"/>
      <c r="G5" s="142"/>
      <c r="H5" s="142"/>
      <c r="I5" s="142"/>
      <c r="L5" s="48"/>
      <c r="M5" s="154"/>
      <c r="N5" s="48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spans="1:26">
      <c r="L6" s="48"/>
      <c r="M6" s="154"/>
      <c r="N6" s="48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spans="1:26"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</row>
    <row r="18" spans="1:18" ht="11.1" customHeight="1">
      <c r="A18" s="6"/>
      <c r="B18" s="7" t="s">
        <v>76</v>
      </c>
      <c r="C18" s="7" t="s">
        <v>77</v>
      </c>
      <c r="D18" s="7" t="s">
        <v>78</v>
      </c>
      <c r="E18" s="7" t="s">
        <v>79</v>
      </c>
      <c r="F18" s="7" t="s">
        <v>80</v>
      </c>
      <c r="G18" s="7" t="s">
        <v>81</v>
      </c>
      <c r="H18" s="7" t="s">
        <v>82</v>
      </c>
      <c r="I18" s="7" t="s">
        <v>83</v>
      </c>
      <c r="J18" s="7" t="s">
        <v>84</v>
      </c>
      <c r="K18" s="7" t="s">
        <v>85</v>
      </c>
      <c r="L18" s="7" t="s">
        <v>86</v>
      </c>
      <c r="M18" s="7" t="s">
        <v>87</v>
      </c>
      <c r="N18" s="203" t="s">
        <v>121</v>
      </c>
      <c r="O18" s="203" t="s">
        <v>123</v>
      </c>
    </row>
    <row r="19" spans="1:18" ht="11.1" customHeight="1">
      <c r="A19" s="6" t="s">
        <v>175</v>
      </c>
      <c r="B19" s="152">
        <v>11.1</v>
      </c>
      <c r="C19" s="152">
        <v>11.5</v>
      </c>
      <c r="D19" s="152">
        <v>12.1</v>
      </c>
      <c r="E19" s="152">
        <v>12.3</v>
      </c>
      <c r="F19" s="152">
        <v>10.6</v>
      </c>
      <c r="G19" s="152">
        <v>11.7</v>
      </c>
      <c r="H19" s="152">
        <v>10.9</v>
      </c>
      <c r="I19" s="152">
        <v>12.4</v>
      </c>
      <c r="J19" s="152">
        <v>11.6</v>
      </c>
      <c r="K19" s="152">
        <v>11.3</v>
      </c>
      <c r="L19" s="152">
        <v>12.4</v>
      </c>
      <c r="M19" s="152">
        <v>11.7</v>
      </c>
      <c r="N19" s="209">
        <v>139.6</v>
      </c>
      <c r="O19" s="209">
        <v>101.1</v>
      </c>
      <c r="Q19" s="211"/>
      <c r="R19" s="211"/>
    </row>
    <row r="20" spans="1:18" ht="11.1" customHeight="1">
      <c r="A20" s="6" t="s">
        <v>179</v>
      </c>
      <c r="B20" s="152">
        <v>11.5</v>
      </c>
      <c r="C20" s="152">
        <v>11.2</v>
      </c>
      <c r="D20" s="152">
        <v>11.8</v>
      </c>
      <c r="E20" s="152">
        <v>12.5</v>
      </c>
      <c r="F20" s="152">
        <v>9.6999999999999993</v>
      </c>
      <c r="G20" s="152">
        <v>12.4</v>
      </c>
      <c r="H20" s="152">
        <v>11.3</v>
      </c>
      <c r="I20" s="152">
        <v>9.8000000000000007</v>
      </c>
      <c r="J20" s="152">
        <v>10.5</v>
      </c>
      <c r="K20" s="152">
        <v>10.6</v>
      </c>
      <c r="L20" s="152">
        <v>11</v>
      </c>
      <c r="M20" s="152">
        <v>12</v>
      </c>
      <c r="N20" s="209">
        <f>SUM(B20:M20)</f>
        <v>134.30000000000001</v>
      </c>
      <c r="O20" s="209">
        <f t="shared" ref="O20:O22" si="0">ROUND(N20/N19*100,1)</f>
        <v>96.2</v>
      </c>
      <c r="Q20" s="211"/>
      <c r="R20" s="211"/>
    </row>
    <row r="21" spans="1:18" ht="11.1" customHeight="1">
      <c r="A21" s="6" t="s">
        <v>184</v>
      </c>
      <c r="B21" s="152">
        <v>9.3000000000000007</v>
      </c>
      <c r="C21" s="152">
        <v>12</v>
      </c>
      <c r="D21" s="152">
        <v>11.7</v>
      </c>
      <c r="E21" s="152">
        <v>11.6</v>
      </c>
      <c r="F21" s="152">
        <v>11.5</v>
      </c>
      <c r="G21" s="152">
        <v>12.4</v>
      </c>
      <c r="H21" s="152">
        <v>13.3</v>
      </c>
      <c r="I21" s="152">
        <v>11.1</v>
      </c>
      <c r="J21" s="152">
        <v>11.4</v>
      </c>
      <c r="K21" s="152">
        <v>12.1</v>
      </c>
      <c r="L21" s="152">
        <v>11.3</v>
      </c>
      <c r="M21" s="152">
        <v>11.9</v>
      </c>
      <c r="N21" s="209">
        <f>SUM(B21:M21)</f>
        <v>139.6</v>
      </c>
      <c r="O21" s="209">
        <f t="shared" si="0"/>
        <v>103.9</v>
      </c>
      <c r="Q21" s="211"/>
      <c r="R21" s="211"/>
    </row>
    <row r="22" spans="1:18" ht="11.1" customHeight="1">
      <c r="A22" s="6" t="s">
        <v>187</v>
      </c>
      <c r="B22" s="152">
        <v>10</v>
      </c>
      <c r="C22" s="152">
        <v>10</v>
      </c>
      <c r="D22" s="152">
        <v>13.2</v>
      </c>
      <c r="E22" s="152">
        <v>13</v>
      </c>
      <c r="F22" s="152">
        <v>11.7</v>
      </c>
      <c r="G22" s="152">
        <v>11.8</v>
      </c>
      <c r="H22" s="152">
        <v>10.7</v>
      </c>
      <c r="I22" s="152">
        <v>10.3</v>
      </c>
      <c r="J22" s="152">
        <v>12.5</v>
      </c>
      <c r="K22" s="152">
        <v>12</v>
      </c>
      <c r="L22" s="152">
        <v>12.6</v>
      </c>
      <c r="M22" s="152">
        <v>12.3</v>
      </c>
      <c r="N22" s="209">
        <f>SUM(B22:M22)</f>
        <v>140.1</v>
      </c>
      <c r="O22" s="209">
        <f t="shared" si="0"/>
        <v>100.4</v>
      </c>
      <c r="Q22" s="211"/>
      <c r="R22" s="211"/>
    </row>
    <row r="23" spans="1:18" ht="11.1" customHeight="1">
      <c r="A23" s="6" t="s">
        <v>195</v>
      </c>
      <c r="B23" s="152">
        <v>10.9</v>
      </c>
      <c r="C23" s="152">
        <v>12.6</v>
      </c>
      <c r="D23" s="152">
        <v>14.3</v>
      </c>
      <c r="E23" s="152">
        <v>13.5</v>
      </c>
      <c r="F23" s="152">
        <v>12.6</v>
      </c>
      <c r="G23" s="152"/>
      <c r="H23" s="152"/>
      <c r="I23" s="152"/>
      <c r="J23" s="152"/>
      <c r="K23" s="152"/>
      <c r="L23" s="152"/>
      <c r="M23" s="152"/>
      <c r="N23" s="209"/>
      <c r="O23" s="209"/>
    </row>
    <row r="24" spans="1:18" ht="9.75" customHeight="1">
      <c r="J24" s="334"/>
    </row>
    <row r="35" spans="1:26" ht="9" customHeight="1"/>
    <row r="36" spans="1:26" ht="9" customHeight="1"/>
    <row r="37" spans="1:26" ht="9" customHeight="1"/>
    <row r="38" spans="1:26" ht="9" customHeight="1"/>
    <row r="39" spans="1:26" ht="9" customHeight="1"/>
    <row r="40" spans="1:26" ht="9" customHeight="1"/>
    <row r="41" spans="1:26" ht="20.25" customHeight="1"/>
    <row r="42" spans="1:26" ht="11.1" customHeight="1">
      <c r="A42" s="6"/>
      <c r="B42" s="7" t="s">
        <v>76</v>
      </c>
      <c r="C42" s="7" t="s">
        <v>77</v>
      </c>
      <c r="D42" s="7" t="s">
        <v>78</v>
      </c>
      <c r="E42" s="7" t="s">
        <v>79</v>
      </c>
      <c r="F42" s="7" t="s">
        <v>80</v>
      </c>
      <c r="G42" s="7" t="s">
        <v>81</v>
      </c>
      <c r="H42" s="7" t="s">
        <v>82</v>
      </c>
      <c r="I42" s="7" t="s">
        <v>83</v>
      </c>
      <c r="J42" s="7" t="s">
        <v>84</v>
      </c>
      <c r="K42" s="7" t="s">
        <v>85</v>
      </c>
      <c r="L42" s="7" t="s">
        <v>86</v>
      </c>
      <c r="M42" s="7" t="s">
        <v>87</v>
      </c>
      <c r="N42" s="203" t="s">
        <v>122</v>
      </c>
      <c r="O42" s="203" t="s">
        <v>123</v>
      </c>
    </row>
    <row r="43" spans="1:26" ht="11.1" customHeight="1">
      <c r="A43" s="6" t="s">
        <v>175</v>
      </c>
      <c r="B43" s="152">
        <v>19.8</v>
      </c>
      <c r="C43" s="152">
        <v>20.3</v>
      </c>
      <c r="D43" s="152">
        <v>19.8</v>
      </c>
      <c r="E43" s="152">
        <v>19.100000000000001</v>
      </c>
      <c r="F43" s="152">
        <v>18.600000000000001</v>
      </c>
      <c r="G43" s="152">
        <v>18.600000000000001</v>
      </c>
      <c r="H43" s="152">
        <v>17.899999999999999</v>
      </c>
      <c r="I43" s="152">
        <v>18.2</v>
      </c>
      <c r="J43" s="152">
        <v>18.2</v>
      </c>
      <c r="K43" s="152">
        <v>18.100000000000001</v>
      </c>
      <c r="L43" s="152">
        <v>18.100000000000001</v>
      </c>
      <c r="M43" s="152">
        <v>18.2</v>
      </c>
      <c r="N43" s="209">
        <v>18.7</v>
      </c>
      <c r="O43" s="209">
        <v>99.5</v>
      </c>
      <c r="P43" s="154"/>
      <c r="Q43" s="212"/>
      <c r="R43" s="212"/>
      <c r="S43" s="154"/>
      <c r="T43" s="154"/>
      <c r="U43" s="154"/>
      <c r="V43" s="154"/>
      <c r="W43" s="154"/>
      <c r="X43" s="154"/>
      <c r="Y43" s="154"/>
      <c r="Z43" s="154"/>
    </row>
    <row r="44" spans="1:26" ht="11.1" customHeight="1">
      <c r="A44" s="6" t="s">
        <v>179</v>
      </c>
      <c r="B44" s="152">
        <v>19.399999999999999</v>
      </c>
      <c r="C44" s="152">
        <v>19.3</v>
      </c>
      <c r="D44" s="152">
        <v>19</v>
      </c>
      <c r="E44" s="152">
        <v>19.100000000000001</v>
      </c>
      <c r="F44" s="152">
        <v>18.8</v>
      </c>
      <c r="G44" s="152">
        <v>19.100000000000001</v>
      </c>
      <c r="H44" s="152">
        <v>19.100000000000001</v>
      </c>
      <c r="I44" s="152">
        <v>18.3</v>
      </c>
      <c r="J44" s="152">
        <v>18.2</v>
      </c>
      <c r="K44" s="152">
        <v>17.5</v>
      </c>
      <c r="L44" s="152">
        <v>16.8</v>
      </c>
      <c r="M44" s="152">
        <v>17.100000000000001</v>
      </c>
      <c r="N44" s="209">
        <f>SUM(B44:M44)/12</f>
        <v>18.475000000000001</v>
      </c>
      <c r="O44" s="209">
        <f t="shared" ref="O44:O46" si="1">ROUND(N44/N43*100,1)</f>
        <v>98.8</v>
      </c>
      <c r="P44" s="154"/>
      <c r="Q44" s="212"/>
      <c r="R44" s="212"/>
      <c r="S44" s="154"/>
      <c r="T44" s="154"/>
      <c r="U44" s="154"/>
      <c r="V44" s="154"/>
      <c r="W44" s="154"/>
      <c r="X44" s="154"/>
      <c r="Y44" s="154"/>
      <c r="Z44" s="154"/>
    </row>
    <row r="45" spans="1:26" ht="11.1" customHeight="1">
      <c r="A45" s="6" t="s">
        <v>184</v>
      </c>
      <c r="B45" s="152">
        <v>17.2</v>
      </c>
      <c r="C45" s="152">
        <v>16.8</v>
      </c>
      <c r="D45" s="152">
        <v>17</v>
      </c>
      <c r="E45" s="152">
        <v>16.600000000000001</v>
      </c>
      <c r="F45" s="152">
        <v>16.3</v>
      </c>
      <c r="G45" s="152">
        <v>17.7</v>
      </c>
      <c r="H45" s="152">
        <v>16.8</v>
      </c>
      <c r="I45" s="152">
        <v>17.2</v>
      </c>
      <c r="J45" s="152">
        <v>16.899999999999999</v>
      </c>
      <c r="K45" s="152">
        <v>16.7</v>
      </c>
      <c r="L45" s="152">
        <v>16.8</v>
      </c>
      <c r="M45" s="152">
        <v>16.7</v>
      </c>
      <c r="N45" s="209">
        <f>SUM(B45:M45)/12</f>
        <v>16.891666666666666</v>
      </c>
      <c r="O45" s="209">
        <f t="shared" si="1"/>
        <v>91.4</v>
      </c>
      <c r="P45" s="154"/>
      <c r="Q45" s="212"/>
      <c r="R45" s="212"/>
      <c r="S45" s="154"/>
      <c r="T45" s="154"/>
      <c r="U45" s="154"/>
      <c r="V45" s="154"/>
      <c r="W45" s="154"/>
      <c r="X45" s="154"/>
      <c r="Y45" s="154"/>
      <c r="Z45" s="154"/>
    </row>
    <row r="46" spans="1:26" ht="11.1" customHeight="1">
      <c r="A46" s="6" t="s">
        <v>187</v>
      </c>
      <c r="B46" s="152">
        <v>16.7</v>
      </c>
      <c r="C46" s="152">
        <v>16.7</v>
      </c>
      <c r="D46" s="152">
        <v>16.899999999999999</v>
      </c>
      <c r="E46" s="152">
        <v>16.399999999999999</v>
      </c>
      <c r="F46" s="152">
        <v>16.8</v>
      </c>
      <c r="G46" s="152">
        <v>17.2</v>
      </c>
      <c r="H46" s="152">
        <v>16.2</v>
      </c>
      <c r="I46" s="152">
        <v>16</v>
      </c>
      <c r="J46" s="152">
        <v>17</v>
      </c>
      <c r="K46" s="152">
        <v>16.100000000000001</v>
      </c>
      <c r="L46" s="152">
        <v>17.7</v>
      </c>
      <c r="M46" s="152">
        <v>17.8</v>
      </c>
      <c r="N46" s="209">
        <f>SUM(B46:M46)/12</f>
        <v>16.791666666666664</v>
      </c>
      <c r="O46" s="209">
        <f t="shared" si="1"/>
        <v>99.4</v>
      </c>
      <c r="P46" s="154"/>
      <c r="Q46" s="212"/>
      <c r="R46" s="212"/>
      <c r="S46" s="154"/>
      <c r="T46" s="154"/>
      <c r="U46" s="154"/>
      <c r="V46" s="154"/>
      <c r="W46" s="154"/>
      <c r="X46" s="154"/>
      <c r="Y46" s="154"/>
      <c r="Z46" s="154"/>
    </row>
    <row r="47" spans="1:26" ht="11.1" customHeight="1">
      <c r="A47" s="6" t="s">
        <v>195</v>
      </c>
      <c r="B47" s="152">
        <v>16.899999999999999</v>
      </c>
      <c r="C47" s="152">
        <v>17.600000000000001</v>
      </c>
      <c r="D47" s="152">
        <v>17.600000000000001</v>
      </c>
      <c r="E47" s="152">
        <v>17.3</v>
      </c>
      <c r="F47" s="152">
        <v>17.3</v>
      </c>
      <c r="G47" s="152"/>
      <c r="H47" s="152"/>
      <c r="I47" s="152"/>
      <c r="J47" s="152"/>
      <c r="K47" s="152"/>
      <c r="L47" s="152"/>
      <c r="M47" s="152"/>
      <c r="N47" s="209"/>
      <c r="O47" s="209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spans="1:26" ht="6.75" customHeight="1">
      <c r="N48" s="48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spans="14:26" ht="9" hidden="1" customHeight="1">
      <c r="N49" s="48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61" spans="14:26" ht="9" customHeight="1"/>
    <row r="62" spans="14:26" ht="9" customHeight="1"/>
    <row r="63" spans="14:26" ht="9" customHeight="1"/>
    <row r="64" spans="14:26" ht="9" customHeight="1"/>
    <row r="65" spans="1:26" ht="9" customHeight="1"/>
    <row r="66" spans="1:26" ht="9" customHeight="1"/>
    <row r="68" spans="1:26" ht="9.75" customHeight="1"/>
    <row r="69" spans="1:26" ht="2.25" hidden="1" customHeight="1">
      <c r="N69" s="48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11.1" customHeight="1">
      <c r="A70" s="6"/>
      <c r="B70" s="7" t="s">
        <v>76</v>
      </c>
      <c r="C70" s="7" t="s">
        <v>77</v>
      </c>
      <c r="D70" s="7" t="s">
        <v>78</v>
      </c>
      <c r="E70" s="7" t="s">
        <v>79</v>
      </c>
      <c r="F70" s="7" t="s">
        <v>80</v>
      </c>
      <c r="G70" s="7" t="s">
        <v>81</v>
      </c>
      <c r="H70" s="7" t="s">
        <v>82</v>
      </c>
      <c r="I70" s="7" t="s">
        <v>83</v>
      </c>
      <c r="J70" s="7" t="s">
        <v>84</v>
      </c>
      <c r="K70" s="7" t="s">
        <v>85</v>
      </c>
      <c r="L70" s="7" t="s">
        <v>86</v>
      </c>
      <c r="M70" s="7" t="s">
        <v>87</v>
      </c>
      <c r="N70" s="203" t="s">
        <v>122</v>
      </c>
      <c r="O70" s="203" t="s">
        <v>123</v>
      </c>
      <c r="P70" s="48"/>
      <c r="Q70" s="48"/>
      <c r="R70" s="48"/>
      <c r="S70" s="48"/>
      <c r="T70" s="48"/>
      <c r="U70" s="48"/>
      <c r="V70" s="48"/>
      <c r="W70" s="48"/>
      <c r="Y70" s="48"/>
      <c r="Z70" s="48"/>
    </row>
    <row r="71" spans="1:26" ht="11.1" customHeight="1">
      <c r="A71" s="6" t="s">
        <v>175</v>
      </c>
      <c r="B71" s="145">
        <v>56</v>
      </c>
      <c r="C71" s="145">
        <v>56.2</v>
      </c>
      <c r="D71" s="145">
        <v>61.6</v>
      </c>
      <c r="E71" s="145">
        <v>64.7</v>
      </c>
      <c r="F71" s="145">
        <v>57.9</v>
      </c>
      <c r="G71" s="145">
        <v>62.6</v>
      </c>
      <c r="H71" s="145">
        <v>61.9</v>
      </c>
      <c r="I71" s="145">
        <v>67.599999999999994</v>
      </c>
      <c r="J71" s="145">
        <v>63.8</v>
      </c>
      <c r="K71" s="145">
        <v>62.6</v>
      </c>
      <c r="L71" s="145">
        <v>68.7</v>
      </c>
      <c r="M71" s="145">
        <v>64.3</v>
      </c>
      <c r="N71" s="208">
        <v>62.3</v>
      </c>
      <c r="O71" s="209">
        <v>102</v>
      </c>
      <c r="P71" s="48"/>
      <c r="Q71" s="17"/>
      <c r="R71" s="17"/>
      <c r="S71" s="48"/>
      <c r="T71" s="48"/>
      <c r="U71" s="48"/>
      <c r="V71" s="48"/>
      <c r="W71" s="48"/>
      <c r="Y71" s="48"/>
      <c r="Z71" s="48"/>
    </row>
    <row r="72" spans="1:26" ht="11.1" customHeight="1">
      <c r="A72" s="6" t="s">
        <v>179</v>
      </c>
      <c r="B72" s="145">
        <v>58</v>
      </c>
      <c r="C72" s="145">
        <v>58.6</v>
      </c>
      <c r="D72" s="145">
        <v>62.1</v>
      </c>
      <c r="E72" s="145">
        <v>65.5</v>
      </c>
      <c r="F72" s="145">
        <v>52.1</v>
      </c>
      <c r="G72" s="145">
        <v>64.7</v>
      </c>
      <c r="H72" s="145">
        <v>59.1</v>
      </c>
      <c r="I72" s="145">
        <v>54.4</v>
      </c>
      <c r="J72" s="145">
        <v>57.8</v>
      </c>
      <c r="K72" s="145">
        <v>61.1</v>
      </c>
      <c r="L72" s="145">
        <v>66.400000000000006</v>
      </c>
      <c r="M72" s="145">
        <v>69.7</v>
      </c>
      <c r="N72" s="208">
        <f>SUM(B72:M72)/12</f>
        <v>60.791666666666664</v>
      </c>
      <c r="O72" s="209">
        <f t="shared" ref="O72:O74" si="2">ROUND(N72/N71*100,1)</f>
        <v>97.6</v>
      </c>
      <c r="P72" s="48"/>
      <c r="Q72" s="17"/>
      <c r="R72" s="17"/>
      <c r="S72" s="48"/>
      <c r="T72" s="48"/>
      <c r="U72" s="48"/>
      <c r="V72" s="48"/>
      <c r="W72" s="48"/>
      <c r="Y72" s="48"/>
      <c r="Z72" s="48"/>
    </row>
    <row r="73" spans="1:26" ht="11.1" customHeight="1">
      <c r="A73" s="6" t="s">
        <v>184</v>
      </c>
      <c r="B73" s="145">
        <v>54</v>
      </c>
      <c r="C73" s="145">
        <v>71.400000000000006</v>
      </c>
      <c r="D73" s="145">
        <v>68.8</v>
      </c>
      <c r="E73" s="145">
        <v>70</v>
      </c>
      <c r="F73" s="145">
        <v>71.099999999999994</v>
      </c>
      <c r="G73" s="145">
        <v>68.599999999999994</v>
      </c>
      <c r="H73" s="145">
        <v>80</v>
      </c>
      <c r="I73" s="145">
        <v>64.3</v>
      </c>
      <c r="J73" s="145">
        <v>67.8</v>
      </c>
      <c r="K73" s="145">
        <v>72.900000000000006</v>
      </c>
      <c r="L73" s="145">
        <v>66.900000000000006</v>
      </c>
      <c r="M73" s="145">
        <v>71.3</v>
      </c>
      <c r="N73" s="208">
        <f>SUM(B73:M73)/12</f>
        <v>68.924999999999983</v>
      </c>
      <c r="O73" s="209">
        <f t="shared" si="2"/>
        <v>113.4</v>
      </c>
      <c r="Q73" s="17"/>
      <c r="R73" s="17"/>
    </row>
    <row r="74" spans="1:26" ht="11.1" customHeight="1">
      <c r="A74" s="6" t="s">
        <v>187</v>
      </c>
      <c r="B74" s="145">
        <v>60</v>
      </c>
      <c r="C74" s="145">
        <v>59.9</v>
      </c>
      <c r="D74" s="145">
        <v>77.400000000000006</v>
      </c>
      <c r="E74" s="145">
        <v>79.7</v>
      </c>
      <c r="F74" s="145">
        <v>69.400000000000006</v>
      </c>
      <c r="G74" s="145">
        <v>67.900000000000006</v>
      </c>
      <c r="H74" s="145">
        <v>67.2</v>
      </c>
      <c r="I74" s="145">
        <v>64.099999999999994</v>
      </c>
      <c r="J74" s="145">
        <v>72.900000000000006</v>
      </c>
      <c r="K74" s="145">
        <v>75.2</v>
      </c>
      <c r="L74" s="145">
        <v>69.7</v>
      </c>
      <c r="M74" s="145">
        <v>68.900000000000006</v>
      </c>
      <c r="N74" s="208">
        <f>SUM(B74:M74)/12</f>
        <v>69.358333333333334</v>
      </c>
      <c r="O74" s="423">
        <f t="shared" si="2"/>
        <v>100.6</v>
      </c>
      <c r="Q74" s="17"/>
      <c r="R74" s="17"/>
    </row>
    <row r="75" spans="1:26" ht="11.1" customHeight="1">
      <c r="A75" s="6" t="s">
        <v>195</v>
      </c>
      <c r="B75" s="145">
        <v>65.5</v>
      </c>
      <c r="C75" s="145">
        <v>71.099999999999994</v>
      </c>
      <c r="D75" s="145">
        <v>81.5</v>
      </c>
      <c r="E75" s="145">
        <v>78.099999999999994</v>
      </c>
      <c r="F75" s="145">
        <v>72.8</v>
      </c>
      <c r="G75" s="145"/>
      <c r="H75" s="145"/>
      <c r="I75" s="145"/>
      <c r="J75" s="145"/>
      <c r="K75" s="145"/>
      <c r="L75" s="145"/>
      <c r="M75" s="145"/>
      <c r="N75" s="208"/>
      <c r="O75" s="423"/>
    </row>
    <row r="76" spans="1:26" ht="9.9499999999999993" customHeight="1"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  <c r="M76" s="149"/>
    </row>
    <row r="77" spans="1:26" ht="9.9499999999999993" customHeight="1"/>
    <row r="78" spans="1:26" ht="9" customHeight="1"/>
  </sheetData>
  <phoneticPr fontId="2"/>
  <pageMargins left="0.59055118110236227" right="0" top="0.39370078740157483" bottom="0" header="0.51181102362204722" footer="0.51181102362204722"/>
  <pageSetup paperSize="9" scale="95" orientation="portrait" r:id="rId1"/>
  <headerFooter alignWithMargins="0">
    <oddFooter>&amp;C
&amp;14-4-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3:Z93"/>
  <sheetViews>
    <sheetView workbookViewId="0">
      <selection activeCell="F89" sqref="F89"/>
    </sheetView>
  </sheetViews>
  <sheetFormatPr defaultColWidth="7.625" defaultRowHeight="9.9499999999999993" customHeight="1"/>
  <cols>
    <col min="1" max="1" width="7.625" customWidth="1"/>
    <col min="2" max="13" width="6.125" customWidth="1"/>
  </cols>
  <sheetData>
    <row r="3" spans="12:26" ht="9.9499999999999993" customHeight="1">
      <c r="L3" s="48"/>
      <c r="M3" s="47"/>
      <c r="N3" s="48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2:26" ht="9.9499999999999993" customHeight="1">
      <c r="L4" s="48"/>
      <c r="M4" s="154"/>
      <c r="N4" s="48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spans="12:26" ht="9.9499999999999993" customHeight="1">
      <c r="L5" s="48"/>
      <c r="M5" s="154"/>
      <c r="N5" s="48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spans="12:26" ht="9.9499999999999993" customHeight="1">
      <c r="L6" s="48"/>
      <c r="M6" s="154"/>
      <c r="N6" s="48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spans="12:26" ht="9.9499999999999993" customHeight="1">
      <c r="L7" s="48"/>
      <c r="M7" s="154"/>
      <c r="N7" s="48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spans="12:26" ht="9.9499999999999993" customHeight="1">
      <c r="L8" s="48"/>
      <c r="M8" s="154"/>
      <c r="N8" s="48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spans="12:26" ht="9.9499999999999993" customHeight="1"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2:26" ht="9.9499999999999993" customHeight="1"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2:26" ht="9.9499999999999993" customHeight="1"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2:26" ht="9.9499999999999993" customHeight="1"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2:26" ht="9.9499999999999993" customHeight="1"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2:26" ht="9.9499999999999993" customHeight="1">
      <c r="L14" s="48"/>
      <c r="M14" s="47"/>
    </row>
    <row r="15" spans="12:26" ht="9.9499999999999993" customHeight="1">
      <c r="L15" s="48"/>
      <c r="M15" s="154"/>
    </row>
    <row r="16" spans="12:26" ht="9.9499999999999993" customHeight="1">
      <c r="L16" s="48"/>
      <c r="M16" s="154"/>
    </row>
    <row r="17" spans="1:24" ht="9.9499999999999993" customHeight="1">
      <c r="L17" s="48"/>
      <c r="M17" s="154"/>
    </row>
    <row r="18" spans="1:24" ht="9.9499999999999993" customHeight="1">
      <c r="L18" s="48"/>
      <c r="M18" s="154"/>
    </row>
    <row r="19" spans="1:24" ht="9.9499999999999993" customHeight="1">
      <c r="L19" s="48"/>
      <c r="M19" s="154"/>
    </row>
    <row r="20" spans="1:24" ht="9.9499999999999993" customHeight="1">
      <c r="L20" s="48"/>
      <c r="M20" s="48"/>
    </row>
    <row r="21" spans="1:24" ht="9.9499999999999993" customHeight="1">
      <c r="L21" s="48"/>
      <c r="M21" s="48"/>
    </row>
    <row r="22" spans="1:24" ht="9.9499999999999993" customHeight="1">
      <c r="L22" s="48"/>
      <c r="M22" s="48"/>
    </row>
    <row r="23" spans="1:24" ht="3" customHeight="1"/>
    <row r="24" spans="1:24" ht="11.1" customHeight="1">
      <c r="A24" s="6"/>
      <c r="B24" s="7" t="s">
        <v>76</v>
      </c>
      <c r="C24" s="7" t="s">
        <v>77</v>
      </c>
      <c r="D24" s="7" t="s">
        <v>78</v>
      </c>
      <c r="E24" s="7" t="s">
        <v>79</v>
      </c>
      <c r="F24" s="7" t="s">
        <v>80</v>
      </c>
      <c r="G24" s="7" t="s">
        <v>81</v>
      </c>
      <c r="H24" s="7" t="s">
        <v>82</v>
      </c>
      <c r="I24" s="7" t="s">
        <v>83</v>
      </c>
      <c r="J24" s="7" t="s">
        <v>84</v>
      </c>
      <c r="K24" s="7" t="s">
        <v>85</v>
      </c>
      <c r="L24" s="7" t="s">
        <v>86</v>
      </c>
      <c r="M24" s="7" t="s">
        <v>87</v>
      </c>
      <c r="N24" s="203" t="s">
        <v>121</v>
      </c>
      <c r="O24" s="12" t="s">
        <v>123</v>
      </c>
    </row>
    <row r="25" spans="1:24" ht="11.1" customHeight="1">
      <c r="A25" s="6" t="s">
        <v>175</v>
      </c>
      <c r="B25" s="152">
        <v>19.399999999999999</v>
      </c>
      <c r="C25" s="152">
        <v>17.7</v>
      </c>
      <c r="D25" s="152">
        <v>21.9</v>
      </c>
      <c r="E25" s="152">
        <v>20</v>
      </c>
      <c r="F25" s="152">
        <v>18.100000000000001</v>
      </c>
      <c r="G25" s="152">
        <v>26.3</v>
      </c>
      <c r="H25" s="152">
        <v>22.3</v>
      </c>
      <c r="I25" s="152">
        <v>19.2</v>
      </c>
      <c r="J25" s="152">
        <v>19.7</v>
      </c>
      <c r="K25" s="152">
        <v>21.1</v>
      </c>
      <c r="L25" s="152">
        <v>20.5</v>
      </c>
      <c r="M25" s="152">
        <v>18.2</v>
      </c>
      <c r="N25" s="209">
        <v>244.4</v>
      </c>
      <c r="O25" s="147">
        <v>100.1</v>
      </c>
      <c r="Q25" s="17"/>
      <c r="R25" s="17"/>
    </row>
    <row r="26" spans="1:24" ht="11.1" customHeight="1">
      <c r="A26" s="6" t="s">
        <v>179</v>
      </c>
      <c r="B26" s="152">
        <v>17.100000000000001</v>
      </c>
      <c r="C26" s="152">
        <v>17.8</v>
      </c>
      <c r="D26" s="152">
        <v>19</v>
      </c>
      <c r="E26" s="152">
        <v>21.4</v>
      </c>
      <c r="F26" s="152">
        <v>19</v>
      </c>
      <c r="G26" s="152">
        <v>20.100000000000001</v>
      </c>
      <c r="H26" s="152">
        <v>19.600000000000001</v>
      </c>
      <c r="I26" s="152">
        <v>16.3</v>
      </c>
      <c r="J26" s="152">
        <v>15.8</v>
      </c>
      <c r="K26" s="152">
        <v>19</v>
      </c>
      <c r="L26" s="152">
        <v>17.399999999999999</v>
      </c>
      <c r="M26" s="152">
        <v>16.600000000000001</v>
      </c>
      <c r="N26" s="209">
        <f>SUM(B26:M26)</f>
        <v>219.10000000000002</v>
      </c>
      <c r="O26" s="147">
        <f t="shared" ref="O26:O28" si="0">ROUND(N26/N25*100,1)</f>
        <v>89.6</v>
      </c>
      <c r="Q26" s="17"/>
      <c r="R26" s="17"/>
    </row>
    <row r="27" spans="1:24" ht="11.1" customHeight="1">
      <c r="A27" s="6" t="s">
        <v>184</v>
      </c>
      <c r="B27" s="152">
        <v>16.899999999999999</v>
      </c>
      <c r="C27" s="152">
        <v>16.600000000000001</v>
      </c>
      <c r="D27" s="152">
        <v>15.8</v>
      </c>
      <c r="E27" s="152">
        <v>17.8</v>
      </c>
      <c r="F27" s="152">
        <v>17.399999999999999</v>
      </c>
      <c r="G27" s="152">
        <v>19.8</v>
      </c>
      <c r="H27" s="152">
        <v>16.899999999999999</v>
      </c>
      <c r="I27" s="152">
        <v>13.7</v>
      </c>
      <c r="J27" s="152">
        <v>14.8</v>
      </c>
      <c r="K27" s="152">
        <v>18.100000000000001</v>
      </c>
      <c r="L27" s="152">
        <v>17.3</v>
      </c>
      <c r="M27" s="152">
        <v>14.3</v>
      </c>
      <c r="N27" s="209">
        <f>SUM(B27:M27)</f>
        <v>199.4</v>
      </c>
      <c r="O27" s="147">
        <f t="shared" si="0"/>
        <v>91</v>
      </c>
      <c r="Q27" s="17"/>
      <c r="R27" s="17"/>
    </row>
    <row r="28" spans="1:24" ht="11.1" customHeight="1">
      <c r="A28" s="6" t="s">
        <v>187</v>
      </c>
      <c r="B28" s="152">
        <v>17</v>
      </c>
      <c r="C28" s="152">
        <v>16.899999999999999</v>
      </c>
      <c r="D28" s="152">
        <v>15.2</v>
      </c>
      <c r="E28" s="152">
        <v>18.5</v>
      </c>
      <c r="F28" s="152">
        <v>17.7</v>
      </c>
      <c r="G28" s="152">
        <v>16.7</v>
      </c>
      <c r="H28" s="152">
        <v>22.1</v>
      </c>
      <c r="I28" s="152">
        <v>12.9</v>
      </c>
      <c r="J28" s="152">
        <v>14.9</v>
      </c>
      <c r="K28" s="152">
        <v>17</v>
      </c>
      <c r="L28" s="152">
        <v>16.7</v>
      </c>
      <c r="M28" s="152">
        <v>18.8</v>
      </c>
      <c r="N28" s="209">
        <f>SUM(B28:M28)</f>
        <v>204.4</v>
      </c>
      <c r="O28" s="147">
        <f t="shared" si="0"/>
        <v>102.5</v>
      </c>
      <c r="Q28" s="17"/>
      <c r="R28" s="17"/>
    </row>
    <row r="29" spans="1:24" ht="11.1" customHeight="1">
      <c r="A29" s="6" t="s">
        <v>195</v>
      </c>
      <c r="B29" s="152">
        <v>18.2</v>
      </c>
      <c r="C29" s="152">
        <v>14.7</v>
      </c>
      <c r="D29" s="152">
        <v>17.5</v>
      </c>
      <c r="E29" s="152">
        <v>17.7</v>
      </c>
      <c r="F29" s="152">
        <v>17.3</v>
      </c>
      <c r="G29" s="152"/>
      <c r="H29" s="152"/>
      <c r="I29" s="152"/>
      <c r="J29" s="152"/>
      <c r="K29" s="152"/>
      <c r="L29" s="152"/>
      <c r="M29" s="152"/>
      <c r="N29" s="209"/>
      <c r="O29" s="147"/>
    </row>
    <row r="30" spans="1:24" ht="9.9499999999999993" customHeight="1">
      <c r="N30" s="149"/>
      <c r="O30" s="149"/>
    </row>
    <row r="31" spans="1:24" ht="9.9499999999999993" customHeight="1"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</row>
    <row r="51" spans="1:26" ht="9.9499999999999993" customHeight="1">
      <c r="O51" s="48"/>
    </row>
    <row r="52" spans="1:26" ht="7.5" customHeight="1"/>
    <row r="53" spans="1:26" ht="11.1" customHeight="1">
      <c r="A53" s="6"/>
      <c r="B53" s="7" t="s">
        <v>76</v>
      </c>
      <c r="C53" s="7" t="s">
        <v>77</v>
      </c>
      <c r="D53" s="7" t="s">
        <v>78</v>
      </c>
      <c r="E53" s="7" t="s">
        <v>79</v>
      </c>
      <c r="F53" s="7" t="s">
        <v>80</v>
      </c>
      <c r="G53" s="7" t="s">
        <v>81</v>
      </c>
      <c r="H53" s="7" t="s">
        <v>82</v>
      </c>
      <c r="I53" s="7" t="s">
        <v>83</v>
      </c>
      <c r="J53" s="7" t="s">
        <v>84</v>
      </c>
      <c r="K53" s="7" t="s">
        <v>85</v>
      </c>
      <c r="L53" s="7" t="s">
        <v>86</v>
      </c>
      <c r="M53" s="7" t="s">
        <v>87</v>
      </c>
      <c r="N53" s="203" t="s">
        <v>122</v>
      </c>
      <c r="O53" s="148" t="s">
        <v>124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11.1" customHeight="1">
      <c r="A54" s="6" t="s">
        <v>175</v>
      </c>
      <c r="B54" s="152">
        <v>38.6</v>
      </c>
      <c r="C54" s="152">
        <v>36.700000000000003</v>
      </c>
      <c r="D54" s="152">
        <v>37.4</v>
      </c>
      <c r="E54" s="152">
        <v>36.6</v>
      </c>
      <c r="F54" s="152">
        <v>37.4</v>
      </c>
      <c r="G54" s="152">
        <v>40.700000000000003</v>
      </c>
      <c r="H54" s="152">
        <v>37</v>
      </c>
      <c r="I54" s="152">
        <v>35.700000000000003</v>
      </c>
      <c r="J54" s="152">
        <v>34.6</v>
      </c>
      <c r="K54" s="152">
        <v>35.299999999999997</v>
      </c>
      <c r="L54" s="152">
        <v>36.700000000000003</v>
      </c>
      <c r="M54" s="152">
        <v>36.1</v>
      </c>
      <c r="N54" s="209">
        <v>36.9</v>
      </c>
      <c r="O54" s="286">
        <v>95.3</v>
      </c>
      <c r="P54" s="154"/>
      <c r="Q54" s="284"/>
      <c r="R54" s="284"/>
      <c r="S54" s="154"/>
      <c r="T54" s="154"/>
      <c r="U54" s="154"/>
      <c r="V54" s="154"/>
      <c r="W54" s="154"/>
      <c r="X54" s="154"/>
      <c r="Y54" s="154"/>
      <c r="Z54" s="154"/>
    </row>
    <row r="55" spans="1:26" ht="11.1" customHeight="1">
      <c r="A55" s="6" t="s">
        <v>179</v>
      </c>
      <c r="B55" s="152">
        <v>36</v>
      </c>
      <c r="C55" s="152">
        <v>35.9</v>
      </c>
      <c r="D55" s="152">
        <v>35.4</v>
      </c>
      <c r="E55" s="152">
        <v>35.6</v>
      </c>
      <c r="F55" s="152">
        <v>37</v>
      </c>
      <c r="G55" s="152">
        <v>37.4</v>
      </c>
      <c r="H55" s="152">
        <v>38.9</v>
      </c>
      <c r="I55" s="152">
        <v>38.700000000000003</v>
      </c>
      <c r="J55" s="152">
        <v>37.4</v>
      </c>
      <c r="K55" s="152">
        <v>38.299999999999997</v>
      </c>
      <c r="L55" s="152">
        <v>37.1</v>
      </c>
      <c r="M55" s="152">
        <v>34.5</v>
      </c>
      <c r="N55" s="209">
        <f>SUM(B55:M55)/12</f>
        <v>36.85</v>
      </c>
      <c r="O55" s="286">
        <f t="shared" ref="O55:O56" si="1">ROUND(N55/N54*100,1)</f>
        <v>99.9</v>
      </c>
      <c r="P55" s="154"/>
      <c r="Q55" s="284"/>
      <c r="R55" s="284"/>
      <c r="S55" s="154"/>
      <c r="T55" s="154"/>
      <c r="U55" s="154"/>
      <c r="V55" s="154"/>
      <c r="W55" s="154"/>
      <c r="X55" s="154"/>
      <c r="Y55" s="154"/>
      <c r="Z55" s="154"/>
    </row>
    <row r="56" spans="1:26" ht="11.1" customHeight="1">
      <c r="A56" s="6" t="s">
        <v>184</v>
      </c>
      <c r="B56" s="152">
        <v>36</v>
      </c>
      <c r="C56" s="152">
        <v>34.6</v>
      </c>
      <c r="D56" s="152">
        <v>34.6</v>
      </c>
      <c r="E56" s="152">
        <v>34.799999999999997</v>
      </c>
      <c r="F56" s="152">
        <v>35.1</v>
      </c>
      <c r="G56" s="152">
        <v>38.5</v>
      </c>
      <c r="H56" s="152">
        <v>37</v>
      </c>
      <c r="I56" s="152">
        <v>35</v>
      </c>
      <c r="J56" s="152">
        <v>34.6</v>
      </c>
      <c r="K56" s="152">
        <v>36.1</v>
      </c>
      <c r="L56" s="152">
        <v>37.200000000000003</v>
      </c>
      <c r="M56" s="152">
        <v>33.200000000000003</v>
      </c>
      <c r="N56" s="209">
        <f>SUM(B56:M56)/12</f>
        <v>35.558333333333337</v>
      </c>
      <c r="O56" s="286">
        <f t="shared" si="1"/>
        <v>96.5</v>
      </c>
      <c r="P56" s="154"/>
      <c r="Q56" s="284"/>
      <c r="R56" s="284"/>
      <c r="S56" s="154"/>
      <c r="T56" s="154"/>
      <c r="U56" s="154"/>
      <c r="V56" s="154"/>
      <c r="W56" s="154"/>
      <c r="X56" s="154"/>
      <c r="Y56" s="154"/>
      <c r="Z56" s="154"/>
    </row>
    <row r="57" spans="1:26" ht="11.1" customHeight="1">
      <c r="A57" s="6" t="s">
        <v>187</v>
      </c>
      <c r="B57" s="152">
        <v>34.4</v>
      </c>
      <c r="C57" s="152">
        <v>36.299999999999997</v>
      </c>
      <c r="D57" s="152">
        <v>33.799999999999997</v>
      </c>
      <c r="E57" s="152">
        <v>34.6</v>
      </c>
      <c r="F57" s="152">
        <v>35.200000000000003</v>
      </c>
      <c r="G57" s="152">
        <v>34.799999999999997</v>
      </c>
      <c r="H57" s="152">
        <v>37.700000000000003</v>
      </c>
      <c r="I57" s="152">
        <v>35.5</v>
      </c>
      <c r="J57" s="152">
        <v>34.200000000000003</v>
      </c>
      <c r="K57" s="152">
        <v>34.700000000000003</v>
      </c>
      <c r="L57" s="152">
        <v>34.299999999999997</v>
      </c>
      <c r="M57" s="152">
        <v>35.700000000000003</v>
      </c>
      <c r="N57" s="209">
        <f>SUM(B57:M57)/12</f>
        <v>35.1</v>
      </c>
      <c r="O57" s="286">
        <v>98.6</v>
      </c>
      <c r="P57" s="154"/>
      <c r="Q57" s="284"/>
      <c r="R57" s="284"/>
      <c r="S57" s="154"/>
      <c r="T57" s="154"/>
      <c r="U57" s="154"/>
      <c r="V57" s="154"/>
      <c r="W57" s="154"/>
      <c r="X57" s="154"/>
      <c r="Y57" s="154"/>
      <c r="Z57" s="154"/>
    </row>
    <row r="58" spans="1:26" ht="11.1" customHeight="1">
      <c r="A58" s="6" t="s">
        <v>195</v>
      </c>
      <c r="B58" s="152">
        <v>37.6</v>
      </c>
      <c r="C58" s="152">
        <v>37.6</v>
      </c>
      <c r="D58" s="152">
        <v>38.299999999999997</v>
      </c>
      <c r="E58" s="152">
        <v>35.5</v>
      </c>
      <c r="F58" s="152">
        <v>36.4</v>
      </c>
      <c r="G58" s="152"/>
      <c r="H58" s="152"/>
      <c r="I58" s="152"/>
      <c r="J58" s="152"/>
      <c r="K58" s="152"/>
      <c r="L58" s="152"/>
      <c r="M58" s="152"/>
      <c r="N58" s="209"/>
      <c r="O58" s="286"/>
      <c r="P58" s="154"/>
      <c r="Q58" s="212"/>
      <c r="R58" s="212"/>
      <c r="S58" s="154"/>
      <c r="T58" s="154"/>
      <c r="U58" s="154"/>
      <c r="V58" s="154"/>
      <c r="W58" s="154"/>
      <c r="X58" s="154"/>
      <c r="Y58" s="154"/>
      <c r="Z58" s="154"/>
    </row>
    <row r="59" spans="1:26" ht="6" customHeight="1">
      <c r="N59" s="48"/>
      <c r="O59" s="210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9.9499999999999993" customHeight="1">
      <c r="O60" s="211"/>
    </row>
    <row r="65" spans="7:26" ht="9.9499999999999993" customHeight="1">
      <c r="G65" s="155"/>
    </row>
    <row r="66" spans="7:26" ht="9.9499999999999993" customHeight="1"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7:26" ht="9.9499999999999993" customHeight="1"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7:26" ht="9.9499999999999993" customHeight="1"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7:26" ht="9.9499999999999993" customHeight="1"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7:26" ht="9.9499999999999993" customHeight="1">
      <c r="N70" s="48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7:26" ht="9.9499999999999993" customHeight="1"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7:26" ht="9.9499999999999993" customHeight="1">
      <c r="N72" s="48"/>
      <c r="O72" s="48"/>
      <c r="P72" s="48"/>
      <c r="Q72" s="48"/>
      <c r="R72" s="48"/>
      <c r="S72" s="18"/>
      <c r="T72" s="48"/>
      <c r="U72" s="48"/>
      <c r="V72" s="48"/>
      <c r="W72" s="48"/>
      <c r="X72" s="48"/>
      <c r="Y72" s="48"/>
      <c r="Z72" s="48"/>
    </row>
    <row r="73" spans="7:26" ht="9.9499999999999993" customHeight="1"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7:26" ht="9.9499999999999993" customHeight="1"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7:26" ht="9.9499999999999993" customHeight="1"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82" spans="1:18" ht="4.5" customHeight="1"/>
    <row r="83" spans="1:18" ht="11.1" customHeight="1">
      <c r="A83" s="6"/>
      <c r="B83" s="7" t="s">
        <v>76</v>
      </c>
      <c r="C83" s="7" t="s">
        <v>77</v>
      </c>
      <c r="D83" s="7" t="s">
        <v>78</v>
      </c>
      <c r="E83" s="7" t="s">
        <v>79</v>
      </c>
      <c r="F83" s="7" t="s">
        <v>80</v>
      </c>
      <c r="G83" s="7" t="s">
        <v>81</v>
      </c>
      <c r="H83" s="7" t="s">
        <v>82</v>
      </c>
      <c r="I83" s="7" t="s">
        <v>83</v>
      </c>
      <c r="J83" s="7" t="s">
        <v>84</v>
      </c>
      <c r="K83" s="7" t="s">
        <v>85</v>
      </c>
      <c r="L83" s="7" t="s">
        <v>86</v>
      </c>
      <c r="M83" s="7" t="s">
        <v>87</v>
      </c>
      <c r="N83" s="203" t="s">
        <v>122</v>
      </c>
      <c r="O83" s="148" t="s">
        <v>124</v>
      </c>
    </row>
    <row r="84" spans="1:18" s="149" customFormat="1" ht="11.1" customHeight="1">
      <c r="A84" s="6" t="s">
        <v>175</v>
      </c>
      <c r="B84" s="145">
        <v>50.7</v>
      </c>
      <c r="C84" s="147">
        <v>49.7</v>
      </c>
      <c r="D84" s="145">
        <v>58.3</v>
      </c>
      <c r="E84" s="145">
        <v>55.1</v>
      </c>
      <c r="F84" s="145">
        <v>47.9</v>
      </c>
      <c r="G84" s="145">
        <v>63.1</v>
      </c>
      <c r="H84" s="147">
        <v>62.3</v>
      </c>
      <c r="I84" s="145">
        <v>54.5</v>
      </c>
      <c r="J84" s="145">
        <v>57.7</v>
      </c>
      <c r="K84" s="145">
        <v>59.4</v>
      </c>
      <c r="L84" s="145">
        <v>55.1</v>
      </c>
      <c r="M84" s="145">
        <v>50.9</v>
      </c>
      <c r="N84" s="208">
        <v>55.4</v>
      </c>
      <c r="O84" s="286">
        <v>105.7</v>
      </c>
      <c r="Q84" s="285"/>
      <c r="R84" s="285"/>
    </row>
    <row r="85" spans="1:18" s="149" customFormat="1" ht="11.1" customHeight="1">
      <c r="A85" s="6" t="s">
        <v>179</v>
      </c>
      <c r="B85" s="145">
        <v>47.5</v>
      </c>
      <c r="C85" s="147">
        <v>49.6</v>
      </c>
      <c r="D85" s="145">
        <v>53.9</v>
      </c>
      <c r="E85" s="145">
        <v>60.2</v>
      </c>
      <c r="F85" s="145">
        <v>50.4</v>
      </c>
      <c r="G85" s="145">
        <v>53.5</v>
      </c>
      <c r="H85" s="147">
        <v>49.4</v>
      </c>
      <c r="I85" s="145">
        <v>42.2</v>
      </c>
      <c r="J85" s="145">
        <v>43.3</v>
      </c>
      <c r="K85" s="145">
        <v>49.1</v>
      </c>
      <c r="L85" s="145">
        <v>47.6</v>
      </c>
      <c r="M85" s="145">
        <v>50.1</v>
      </c>
      <c r="N85" s="208">
        <f t="shared" ref="N85:N87" si="2">SUM(B85:M85)/12</f>
        <v>49.733333333333327</v>
      </c>
      <c r="O85" s="286">
        <f t="shared" ref="O85:O87" si="3">ROUND(N85/N84*100,1)</f>
        <v>89.8</v>
      </c>
      <c r="Q85" s="285"/>
      <c r="R85" s="285"/>
    </row>
    <row r="86" spans="1:18" s="149" customFormat="1" ht="11.1" customHeight="1">
      <c r="A86" s="6" t="s">
        <v>184</v>
      </c>
      <c r="B86" s="145">
        <v>45.8</v>
      </c>
      <c r="C86" s="147">
        <v>49.1</v>
      </c>
      <c r="D86" s="145">
        <v>45.6</v>
      </c>
      <c r="E86" s="145">
        <v>51.1</v>
      </c>
      <c r="F86" s="145">
        <v>49.4</v>
      </c>
      <c r="G86" s="145">
        <v>49.4</v>
      </c>
      <c r="H86" s="147">
        <v>46.6</v>
      </c>
      <c r="I86" s="145">
        <v>40.799999999999997</v>
      </c>
      <c r="J86" s="145">
        <v>43</v>
      </c>
      <c r="K86" s="145">
        <v>49</v>
      </c>
      <c r="L86" s="145">
        <v>45.6</v>
      </c>
      <c r="M86" s="145">
        <v>46.2</v>
      </c>
      <c r="N86" s="208">
        <f t="shared" si="2"/>
        <v>46.800000000000004</v>
      </c>
      <c r="O86" s="286">
        <f t="shared" si="3"/>
        <v>94.1</v>
      </c>
      <c r="Q86" s="285"/>
      <c r="R86" s="285"/>
    </row>
    <row r="87" spans="1:18" s="149" customFormat="1" ht="11.1" customHeight="1">
      <c r="A87" s="6" t="s">
        <v>187</v>
      </c>
      <c r="B87" s="145">
        <v>48.4</v>
      </c>
      <c r="C87" s="147">
        <v>45</v>
      </c>
      <c r="D87" s="145">
        <v>46.8</v>
      </c>
      <c r="E87" s="145">
        <v>53.2</v>
      </c>
      <c r="F87" s="145">
        <v>49.8</v>
      </c>
      <c r="G87" s="145">
        <v>48.3</v>
      </c>
      <c r="H87" s="147">
        <v>57</v>
      </c>
      <c r="I87" s="145">
        <v>38.1</v>
      </c>
      <c r="J87" s="145">
        <v>44.6</v>
      </c>
      <c r="K87" s="145">
        <v>48.6</v>
      </c>
      <c r="L87" s="145">
        <v>49</v>
      </c>
      <c r="M87" s="145">
        <v>51.8</v>
      </c>
      <c r="N87" s="208">
        <f t="shared" si="2"/>
        <v>48.383333333333333</v>
      </c>
      <c r="O87" s="286">
        <f t="shared" si="3"/>
        <v>103.4</v>
      </c>
      <c r="Q87" s="285"/>
      <c r="R87" s="285"/>
    </row>
    <row r="88" spans="1:18" ht="11.1" customHeight="1">
      <c r="A88" s="6" t="s">
        <v>195</v>
      </c>
      <c r="B88" s="145">
        <v>47.1</v>
      </c>
      <c r="C88" s="147">
        <v>38.9</v>
      </c>
      <c r="D88" s="145">
        <v>45.3</v>
      </c>
      <c r="E88" s="145">
        <v>51.6</v>
      </c>
      <c r="F88" s="145">
        <v>46.7</v>
      </c>
      <c r="G88" s="145"/>
      <c r="H88" s="147"/>
      <c r="I88" s="145"/>
      <c r="J88" s="145"/>
      <c r="K88" s="145"/>
      <c r="L88" s="145"/>
      <c r="M88" s="145"/>
      <c r="N88" s="208"/>
      <c r="O88" s="286"/>
      <c r="Q88" s="17"/>
    </row>
    <row r="89" spans="1:18" ht="9.9499999999999993" customHeight="1">
      <c r="F89" s="375"/>
      <c r="O89" s="157"/>
    </row>
    <row r="90" spans="1:18" ht="9.9499999999999993" customHeight="1">
      <c r="G90" s="157"/>
    </row>
    <row r="93" spans="1:18" ht="30" customHeight="1">
      <c r="N93" s="42"/>
    </row>
  </sheetData>
  <phoneticPr fontId="2"/>
  <pageMargins left="0.59055118110236227" right="0" top="0.39370078740157483" bottom="0" header="0.51181102362204722" footer="0.51181102362204722"/>
  <pageSetup paperSize="9" scale="95" orientation="portrait" r:id="rId1"/>
  <headerFooter alignWithMargins="0">
    <oddFooter>&amp;C
&amp;14-4-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8:Z90"/>
  <sheetViews>
    <sheetView workbookViewId="0">
      <selection activeCell="F89" sqref="F89"/>
    </sheetView>
  </sheetViews>
  <sheetFormatPr defaultRowHeight="9.9499999999999993" customHeight="1"/>
  <cols>
    <col min="1" max="1" width="7.625" customWidth="1"/>
    <col min="2" max="13" width="6.125" customWidth="1"/>
    <col min="14" max="26" width="7.625" customWidth="1"/>
  </cols>
  <sheetData>
    <row r="18" spans="1:26" ht="9.9499999999999993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23" spans="1:26" ht="3" customHeight="1"/>
    <row r="24" spans="1:26" ht="11.1" customHeight="1">
      <c r="A24" s="6"/>
      <c r="B24" s="7" t="s">
        <v>76</v>
      </c>
      <c r="C24" s="7" t="s">
        <v>77</v>
      </c>
      <c r="D24" s="7" t="s">
        <v>78</v>
      </c>
      <c r="E24" s="7" t="s">
        <v>79</v>
      </c>
      <c r="F24" s="7" t="s">
        <v>80</v>
      </c>
      <c r="G24" s="7" t="s">
        <v>81</v>
      </c>
      <c r="H24" s="7" t="s">
        <v>82</v>
      </c>
      <c r="I24" s="7" t="s">
        <v>83</v>
      </c>
      <c r="J24" s="7" t="s">
        <v>84</v>
      </c>
      <c r="K24" s="7" t="s">
        <v>85</v>
      </c>
      <c r="L24" s="7" t="s">
        <v>86</v>
      </c>
      <c r="M24" s="7" t="s">
        <v>87</v>
      </c>
      <c r="N24" s="203" t="s">
        <v>121</v>
      </c>
      <c r="O24" s="148" t="s">
        <v>124</v>
      </c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1.1" customHeight="1">
      <c r="A25" s="6" t="s">
        <v>175</v>
      </c>
      <c r="B25" s="156">
        <v>55.9</v>
      </c>
      <c r="C25" s="156">
        <v>45.3</v>
      </c>
      <c r="D25" s="156">
        <v>66.8</v>
      </c>
      <c r="E25" s="156">
        <v>60.7</v>
      </c>
      <c r="F25" s="156">
        <v>50.5</v>
      </c>
      <c r="G25" s="156">
        <v>71.599999999999994</v>
      </c>
      <c r="H25" s="156">
        <v>77</v>
      </c>
      <c r="I25" s="156">
        <v>59.3</v>
      </c>
      <c r="J25" s="156">
        <v>70.2</v>
      </c>
      <c r="K25" s="156">
        <v>61.2</v>
      </c>
      <c r="L25" s="156">
        <v>59</v>
      </c>
      <c r="M25" s="156">
        <v>56.5</v>
      </c>
      <c r="N25" s="301">
        <v>734</v>
      </c>
      <c r="O25" s="204">
        <v>105.6</v>
      </c>
      <c r="P25" s="154"/>
      <c r="Q25" s="284"/>
      <c r="R25" s="284"/>
      <c r="S25" s="154"/>
      <c r="T25" s="154"/>
      <c r="U25" s="154"/>
      <c r="V25" s="154"/>
      <c r="W25" s="154"/>
      <c r="X25" s="154"/>
      <c r="Y25" s="154"/>
      <c r="Z25" s="154"/>
    </row>
    <row r="26" spans="1:26" ht="11.1" customHeight="1">
      <c r="A26" s="6" t="s">
        <v>179</v>
      </c>
      <c r="B26" s="156">
        <v>51.7</v>
      </c>
      <c r="C26" s="156">
        <v>54.7</v>
      </c>
      <c r="D26" s="156">
        <v>64.900000000000006</v>
      </c>
      <c r="E26" s="156">
        <v>78.400000000000006</v>
      </c>
      <c r="F26" s="156">
        <v>75.5</v>
      </c>
      <c r="G26" s="156">
        <v>75.900000000000006</v>
      </c>
      <c r="H26" s="156">
        <v>59.8</v>
      </c>
      <c r="I26" s="156">
        <v>43.5</v>
      </c>
      <c r="J26" s="156">
        <v>45.8</v>
      </c>
      <c r="K26" s="156">
        <v>57.2</v>
      </c>
      <c r="L26" s="156">
        <v>60.4</v>
      </c>
      <c r="M26" s="156">
        <v>59.4</v>
      </c>
      <c r="N26" s="301">
        <f>SUM(B26:M26)</f>
        <v>727.2</v>
      </c>
      <c r="O26" s="204">
        <f t="shared" ref="O26:O28" si="0">ROUND(N26/N25*100,1)</f>
        <v>99.1</v>
      </c>
      <c r="P26" s="154"/>
      <c r="Q26" s="284"/>
      <c r="R26" s="284"/>
      <c r="S26" s="154"/>
      <c r="T26" s="154"/>
      <c r="U26" s="154"/>
      <c r="V26" s="154"/>
      <c r="W26" s="154"/>
      <c r="X26" s="154"/>
      <c r="Y26" s="154"/>
      <c r="Z26" s="154"/>
    </row>
    <row r="27" spans="1:26" ht="11.1" customHeight="1">
      <c r="A27" s="6" t="s">
        <v>184</v>
      </c>
      <c r="B27" s="156">
        <v>66.8</v>
      </c>
      <c r="C27" s="156">
        <v>67.3</v>
      </c>
      <c r="D27" s="156">
        <v>56.7</v>
      </c>
      <c r="E27" s="156">
        <v>83.1</v>
      </c>
      <c r="F27" s="156">
        <v>88.1</v>
      </c>
      <c r="G27" s="156">
        <v>81</v>
      </c>
      <c r="H27" s="156">
        <v>87.1</v>
      </c>
      <c r="I27" s="156">
        <v>67.8</v>
      </c>
      <c r="J27" s="156">
        <v>69.8</v>
      </c>
      <c r="K27" s="156">
        <v>76.8</v>
      </c>
      <c r="L27" s="156">
        <v>71</v>
      </c>
      <c r="M27" s="156">
        <v>66.7</v>
      </c>
      <c r="N27" s="301">
        <f>SUM(B27:M27)</f>
        <v>882.19999999999993</v>
      </c>
      <c r="O27" s="204">
        <f t="shared" si="0"/>
        <v>121.3</v>
      </c>
      <c r="P27" s="154"/>
      <c r="Q27" s="284"/>
      <c r="R27" s="284"/>
      <c r="S27" s="154"/>
      <c r="T27" s="154"/>
      <c r="U27" s="154"/>
      <c r="V27" s="154"/>
      <c r="W27" s="154"/>
      <c r="X27" s="154"/>
      <c r="Y27" s="154"/>
      <c r="Z27" s="154"/>
    </row>
    <row r="28" spans="1:26" ht="11.1" customHeight="1">
      <c r="A28" s="6" t="s">
        <v>187</v>
      </c>
      <c r="B28" s="156">
        <v>57.5</v>
      </c>
      <c r="C28" s="156">
        <v>61.1</v>
      </c>
      <c r="D28" s="156">
        <v>69.5</v>
      </c>
      <c r="E28" s="156">
        <v>79.7</v>
      </c>
      <c r="F28" s="156">
        <v>71</v>
      </c>
      <c r="G28" s="156">
        <v>78.599999999999994</v>
      </c>
      <c r="H28" s="156">
        <v>84.7</v>
      </c>
      <c r="I28" s="156">
        <v>65</v>
      </c>
      <c r="J28" s="156">
        <v>65.2</v>
      </c>
      <c r="K28" s="156">
        <v>71.599999999999994</v>
      </c>
      <c r="L28" s="156">
        <v>66.099999999999994</v>
      </c>
      <c r="M28" s="156">
        <v>64.599999999999994</v>
      </c>
      <c r="N28" s="301">
        <f>SUM(B28:M28)</f>
        <v>834.6</v>
      </c>
      <c r="O28" s="204">
        <f t="shared" si="0"/>
        <v>94.6</v>
      </c>
      <c r="P28" s="154"/>
      <c r="Q28" s="284"/>
      <c r="R28" s="284"/>
      <c r="S28" s="154"/>
      <c r="T28" s="154"/>
      <c r="U28" s="154"/>
      <c r="V28" s="154"/>
      <c r="W28" s="154"/>
      <c r="X28" s="154"/>
      <c r="Y28" s="154"/>
      <c r="Z28" s="154"/>
    </row>
    <row r="29" spans="1:26" ht="11.1" customHeight="1">
      <c r="A29" s="6" t="s">
        <v>195</v>
      </c>
      <c r="B29" s="156">
        <v>64.5</v>
      </c>
      <c r="C29" s="156">
        <v>61.6</v>
      </c>
      <c r="D29" s="156">
        <v>67.400000000000006</v>
      </c>
      <c r="E29" s="156">
        <v>90</v>
      </c>
      <c r="F29" s="156">
        <v>67.900000000000006</v>
      </c>
      <c r="G29" s="156"/>
      <c r="H29" s="156"/>
      <c r="I29" s="156"/>
      <c r="J29" s="156"/>
      <c r="K29" s="156"/>
      <c r="L29" s="156"/>
      <c r="M29" s="156"/>
      <c r="N29" s="301"/>
      <c r="O29" s="204"/>
      <c r="P29" s="154"/>
      <c r="S29" s="154"/>
      <c r="T29" s="154"/>
      <c r="U29" s="154"/>
      <c r="V29" s="154"/>
      <c r="W29" s="154"/>
      <c r="X29" s="154"/>
      <c r="Y29" s="154"/>
      <c r="Z29" s="154"/>
    </row>
    <row r="30" spans="1:26" ht="9.75" customHeight="1"/>
    <row r="51" spans="1:26" ht="9.9499999999999993" customHeight="1">
      <c r="D51" s="17"/>
    </row>
    <row r="53" spans="1:26" ht="11.1" customHeight="1">
      <c r="A53" s="6"/>
      <c r="B53" s="7" t="s">
        <v>76</v>
      </c>
      <c r="C53" s="7" t="s">
        <v>77</v>
      </c>
      <c r="D53" s="7" t="s">
        <v>78</v>
      </c>
      <c r="E53" s="7" t="s">
        <v>79</v>
      </c>
      <c r="F53" s="7" t="s">
        <v>80</v>
      </c>
      <c r="G53" s="7" t="s">
        <v>81</v>
      </c>
      <c r="H53" s="7" t="s">
        <v>82</v>
      </c>
      <c r="I53" s="7" t="s">
        <v>83</v>
      </c>
      <c r="J53" s="7" t="s">
        <v>84</v>
      </c>
      <c r="K53" s="7" t="s">
        <v>85</v>
      </c>
      <c r="L53" s="7" t="s">
        <v>86</v>
      </c>
      <c r="M53" s="7" t="s">
        <v>87</v>
      </c>
      <c r="N53" s="203" t="s">
        <v>122</v>
      </c>
      <c r="O53" s="148" t="s">
        <v>124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11.1" customHeight="1">
      <c r="A54" s="6" t="s">
        <v>175</v>
      </c>
      <c r="B54" s="156">
        <v>40.9</v>
      </c>
      <c r="C54" s="156">
        <v>41</v>
      </c>
      <c r="D54" s="156">
        <v>39.5</v>
      </c>
      <c r="E54" s="156">
        <v>39.4</v>
      </c>
      <c r="F54" s="156">
        <v>37.9</v>
      </c>
      <c r="G54" s="156">
        <v>41.3</v>
      </c>
      <c r="H54" s="156">
        <v>37.5</v>
      </c>
      <c r="I54" s="156">
        <v>38.6</v>
      </c>
      <c r="J54" s="156">
        <v>37.9</v>
      </c>
      <c r="K54" s="156">
        <v>39.700000000000003</v>
      </c>
      <c r="L54" s="156">
        <v>43.1</v>
      </c>
      <c r="M54" s="156">
        <v>40.299999999999997</v>
      </c>
      <c r="N54" s="209">
        <v>39.799999999999997</v>
      </c>
      <c r="O54" s="204">
        <v>103.6</v>
      </c>
      <c r="P54" s="154"/>
      <c r="Q54" s="287"/>
      <c r="R54" s="287"/>
      <c r="S54" s="154"/>
      <c r="T54" s="154"/>
      <c r="U54" s="154"/>
      <c r="V54" s="154"/>
      <c r="W54" s="154"/>
      <c r="X54" s="154"/>
      <c r="Y54" s="154"/>
      <c r="Z54" s="154"/>
    </row>
    <row r="55" spans="1:26" ht="11.1" customHeight="1">
      <c r="A55" s="6" t="s">
        <v>179</v>
      </c>
      <c r="B55" s="156">
        <v>43.2</v>
      </c>
      <c r="C55" s="156">
        <v>43.6</v>
      </c>
      <c r="D55" s="156">
        <v>42.1</v>
      </c>
      <c r="E55" s="156">
        <v>42.7</v>
      </c>
      <c r="F55" s="156">
        <v>44.7</v>
      </c>
      <c r="G55" s="156">
        <v>45.4</v>
      </c>
      <c r="H55" s="156">
        <v>44.5</v>
      </c>
      <c r="I55" s="156">
        <v>42.1</v>
      </c>
      <c r="J55" s="156">
        <v>40.200000000000003</v>
      </c>
      <c r="K55" s="156">
        <v>41.4</v>
      </c>
      <c r="L55" s="156">
        <v>42.1</v>
      </c>
      <c r="M55" s="156">
        <v>41.3</v>
      </c>
      <c r="N55" s="209">
        <f>SUM(B55:M55)/12</f>
        <v>42.774999999999999</v>
      </c>
      <c r="O55" s="204">
        <v>103.6</v>
      </c>
      <c r="P55" s="154"/>
      <c r="Q55" s="287"/>
      <c r="R55" s="287"/>
      <c r="S55" s="154"/>
      <c r="T55" s="154"/>
      <c r="U55" s="154"/>
      <c r="V55" s="154"/>
      <c r="W55" s="154"/>
      <c r="X55" s="154"/>
      <c r="Y55" s="154"/>
      <c r="Z55" s="154"/>
    </row>
    <row r="56" spans="1:26" ht="11.1" customHeight="1">
      <c r="A56" s="6" t="s">
        <v>184</v>
      </c>
      <c r="B56" s="156">
        <v>61.3</v>
      </c>
      <c r="C56" s="156">
        <v>64.400000000000006</v>
      </c>
      <c r="D56" s="156">
        <v>55.6</v>
      </c>
      <c r="E56" s="156">
        <v>60.4</v>
      </c>
      <c r="F56" s="156">
        <v>62.7</v>
      </c>
      <c r="G56" s="156">
        <v>61.6</v>
      </c>
      <c r="H56" s="156">
        <v>59.8</v>
      </c>
      <c r="I56" s="156">
        <v>61.8</v>
      </c>
      <c r="J56" s="156">
        <v>59.1</v>
      </c>
      <c r="K56" s="156">
        <v>58.1</v>
      </c>
      <c r="L56" s="156">
        <v>59.8</v>
      </c>
      <c r="M56" s="156">
        <v>59</v>
      </c>
      <c r="N56" s="209">
        <f>SUM(B56:M56)/12</f>
        <v>60.300000000000004</v>
      </c>
      <c r="O56" s="204">
        <f t="shared" ref="O56:O57" si="1">ROUND(N56/N55*100,1)</f>
        <v>141</v>
      </c>
      <c r="P56" s="154"/>
      <c r="Q56" s="287"/>
      <c r="R56" s="287"/>
      <c r="S56" s="154"/>
      <c r="T56" s="154"/>
      <c r="U56" s="154"/>
      <c r="V56" s="154"/>
      <c r="W56" s="154"/>
      <c r="X56" s="154"/>
      <c r="Y56" s="154"/>
      <c r="Z56" s="154"/>
    </row>
    <row r="57" spans="1:26" ht="11.1" customHeight="1">
      <c r="A57" s="6" t="s">
        <v>187</v>
      </c>
      <c r="B57" s="156">
        <v>58.1</v>
      </c>
      <c r="C57" s="156">
        <v>57.2</v>
      </c>
      <c r="D57" s="156">
        <v>54.3</v>
      </c>
      <c r="E57" s="156">
        <v>55.5</v>
      </c>
      <c r="F57" s="156">
        <v>54</v>
      </c>
      <c r="G57" s="156">
        <v>54</v>
      </c>
      <c r="H57" s="156">
        <v>51.4</v>
      </c>
      <c r="I57" s="156">
        <v>57.8</v>
      </c>
      <c r="J57" s="156">
        <v>54</v>
      </c>
      <c r="K57" s="156">
        <v>53.8</v>
      </c>
      <c r="L57" s="156">
        <v>51.9</v>
      </c>
      <c r="M57" s="156">
        <v>50.7</v>
      </c>
      <c r="N57" s="209">
        <f>SUM(B57:M57)/12</f>
        <v>54.391666666666673</v>
      </c>
      <c r="O57" s="204">
        <f t="shared" si="1"/>
        <v>90.2</v>
      </c>
      <c r="P57" s="154"/>
      <c r="Q57" s="287"/>
      <c r="R57" s="287"/>
      <c r="S57" s="154"/>
      <c r="T57" s="154"/>
      <c r="U57" s="154"/>
      <c r="V57" s="154"/>
      <c r="W57" s="154"/>
      <c r="X57" s="154"/>
      <c r="Y57" s="154"/>
      <c r="Z57" s="154"/>
    </row>
    <row r="58" spans="1:26" ht="11.1" customHeight="1">
      <c r="A58" s="6" t="s">
        <v>195</v>
      </c>
      <c r="B58" s="156">
        <v>50.8</v>
      </c>
      <c r="C58" s="156">
        <v>52.4</v>
      </c>
      <c r="D58" s="156">
        <v>49.9</v>
      </c>
      <c r="E58" s="156">
        <v>52.8</v>
      </c>
      <c r="F58" s="156">
        <v>51.3</v>
      </c>
      <c r="G58" s="156"/>
      <c r="H58" s="156"/>
      <c r="I58" s="156"/>
      <c r="J58" s="156"/>
      <c r="K58" s="156"/>
      <c r="L58" s="156"/>
      <c r="M58" s="156"/>
      <c r="N58" s="209"/>
      <c r="O58" s="204"/>
      <c r="P58" s="154"/>
      <c r="Q58" s="212"/>
      <c r="R58" s="212"/>
      <c r="S58" s="154"/>
      <c r="T58" s="154"/>
      <c r="U58" s="154"/>
      <c r="V58" s="154"/>
      <c r="W58" s="154"/>
      <c r="X58" s="154"/>
      <c r="Y58" s="154"/>
      <c r="Z58" s="154"/>
    </row>
    <row r="59" spans="1:26" ht="9.9499999999999993" customHeight="1">
      <c r="Q59" s="216"/>
    </row>
    <row r="82" spans="1:26" ht="6" customHeight="1"/>
    <row r="83" spans="1:26" ht="11.1" customHeight="1">
      <c r="A83" s="6"/>
      <c r="B83" s="7" t="s">
        <v>76</v>
      </c>
      <c r="C83" s="7" t="s">
        <v>77</v>
      </c>
      <c r="D83" s="7" t="s">
        <v>78</v>
      </c>
      <c r="E83" s="7" t="s">
        <v>79</v>
      </c>
      <c r="F83" s="7" t="s">
        <v>80</v>
      </c>
      <c r="G83" s="7" t="s">
        <v>81</v>
      </c>
      <c r="H83" s="7" t="s">
        <v>82</v>
      </c>
      <c r="I83" s="7" t="s">
        <v>83</v>
      </c>
      <c r="J83" s="7" t="s">
        <v>84</v>
      </c>
      <c r="K83" s="7" t="s">
        <v>85</v>
      </c>
      <c r="L83" s="7" t="s">
        <v>86</v>
      </c>
      <c r="M83" s="7" t="s">
        <v>87</v>
      </c>
      <c r="N83" s="203" t="s">
        <v>122</v>
      </c>
      <c r="O83" s="148" t="s">
        <v>124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1.1" customHeight="1">
      <c r="A84" s="6" t="s">
        <v>175</v>
      </c>
      <c r="B84" s="11">
        <v>137.30000000000001</v>
      </c>
      <c r="C84" s="11">
        <v>110.5</v>
      </c>
      <c r="D84" s="11">
        <v>167.7</v>
      </c>
      <c r="E84" s="11">
        <v>153.9</v>
      </c>
      <c r="F84" s="11">
        <v>132.6</v>
      </c>
      <c r="G84" s="11">
        <v>176.4</v>
      </c>
      <c r="H84" s="11">
        <v>200.3</v>
      </c>
      <c r="I84" s="11">
        <v>154.69999999999999</v>
      </c>
      <c r="J84" s="11">
        <v>184.4</v>
      </c>
      <c r="K84" s="11">
        <v>155.5</v>
      </c>
      <c r="L84" s="11">
        <v>138.4</v>
      </c>
      <c r="M84" s="11">
        <v>138.80000000000001</v>
      </c>
      <c r="N84" s="208">
        <v>154.19999999999999</v>
      </c>
      <c r="O84" s="147">
        <v>101</v>
      </c>
      <c r="P84" s="48"/>
      <c r="Q84" s="17"/>
      <c r="R84" s="17"/>
      <c r="S84" s="48"/>
      <c r="T84" s="48"/>
      <c r="U84" s="48"/>
      <c r="V84" s="48"/>
      <c r="W84" s="48"/>
      <c r="X84" s="48"/>
      <c r="Y84" s="48"/>
      <c r="Z84" s="48"/>
    </row>
    <row r="85" spans="1:26" ht="11.1" customHeight="1">
      <c r="A85" s="6" t="s">
        <v>179</v>
      </c>
      <c r="B85" s="11">
        <v>120.5</v>
      </c>
      <c r="C85" s="11">
        <v>125.7</v>
      </c>
      <c r="D85" s="11">
        <v>153</v>
      </c>
      <c r="E85" s="11">
        <v>184.3</v>
      </c>
      <c r="F85" s="11">
        <v>170.6</v>
      </c>
      <c r="G85" s="11">
        <v>167.7</v>
      </c>
      <c r="H85" s="11">
        <v>134</v>
      </c>
      <c r="I85" s="11">
        <v>103.1</v>
      </c>
      <c r="J85" s="11">
        <v>113.4</v>
      </c>
      <c r="K85" s="11">
        <v>138.6</v>
      </c>
      <c r="L85" s="11">
        <v>143.80000000000001</v>
      </c>
      <c r="M85" s="11">
        <v>143.4</v>
      </c>
      <c r="N85" s="208">
        <f>SUM(B85:M85)/12</f>
        <v>141.50833333333333</v>
      </c>
      <c r="O85" s="147">
        <f t="shared" ref="O85:O87" si="2">ROUND(N85/N84*100,1)</f>
        <v>91.8</v>
      </c>
      <c r="P85" s="48"/>
      <c r="Q85" s="17"/>
      <c r="R85" s="17"/>
      <c r="S85" s="48"/>
      <c r="T85" s="48"/>
      <c r="U85" s="48"/>
      <c r="V85" s="48"/>
      <c r="W85" s="48"/>
      <c r="X85" s="48"/>
      <c r="Y85" s="48"/>
      <c r="Z85" s="48"/>
    </row>
    <row r="86" spans="1:26" ht="11.1" customHeight="1">
      <c r="A86" s="6" t="s">
        <v>184</v>
      </c>
      <c r="B86" s="11">
        <v>110.9</v>
      </c>
      <c r="C86" s="11">
        <v>104.5</v>
      </c>
      <c r="D86" s="11">
        <v>101.8</v>
      </c>
      <c r="E86" s="11">
        <v>139.1</v>
      </c>
      <c r="F86" s="11">
        <v>141.30000000000001</v>
      </c>
      <c r="G86" s="11">
        <v>131.1</v>
      </c>
      <c r="H86" s="11">
        <v>144.9</v>
      </c>
      <c r="I86" s="11">
        <v>109.9</v>
      </c>
      <c r="J86" s="11">
        <v>117.8</v>
      </c>
      <c r="K86" s="11">
        <v>131.80000000000001</v>
      </c>
      <c r="L86" s="11">
        <v>119</v>
      </c>
      <c r="M86" s="11">
        <v>113</v>
      </c>
      <c r="N86" s="208">
        <f>SUM(B86:M86)/12</f>
        <v>122.09166666666665</v>
      </c>
      <c r="O86" s="147">
        <f t="shared" si="2"/>
        <v>86.3</v>
      </c>
      <c r="P86" s="48"/>
      <c r="Q86" s="17"/>
      <c r="R86" s="17"/>
      <c r="S86" s="48"/>
      <c r="T86" s="48"/>
      <c r="U86" s="48"/>
      <c r="V86" s="48"/>
      <c r="W86" s="48"/>
      <c r="X86" s="48"/>
      <c r="Y86" s="48"/>
      <c r="Z86" s="48"/>
    </row>
    <row r="87" spans="1:26" ht="11.1" customHeight="1">
      <c r="A87" s="6" t="s">
        <v>187</v>
      </c>
      <c r="B87" s="11">
        <v>99</v>
      </c>
      <c r="C87" s="11">
        <v>106.6</v>
      </c>
      <c r="D87" s="11">
        <v>127.3</v>
      </c>
      <c r="E87" s="11">
        <v>144</v>
      </c>
      <c r="F87" s="11">
        <v>131</v>
      </c>
      <c r="G87" s="11">
        <v>145.6</v>
      </c>
      <c r="H87" s="11">
        <v>163.19999999999999</v>
      </c>
      <c r="I87" s="11">
        <v>113.3</v>
      </c>
      <c r="J87" s="11">
        <v>120</v>
      </c>
      <c r="K87" s="11">
        <v>133</v>
      </c>
      <c r="L87" s="11">
        <v>126.8</v>
      </c>
      <c r="M87" s="11">
        <v>127</v>
      </c>
      <c r="N87" s="208">
        <f>SUM(B87:M87)/12</f>
        <v>128.06666666666666</v>
      </c>
      <c r="O87" s="147">
        <f t="shared" si="2"/>
        <v>104.9</v>
      </c>
      <c r="P87" s="48"/>
      <c r="Q87" s="17"/>
      <c r="R87" s="17"/>
      <c r="S87" s="48"/>
      <c r="T87" s="48"/>
      <c r="U87" s="48"/>
      <c r="V87" s="48"/>
      <c r="W87" s="48"/>
      <c r="X87" s="48"/>
      <c r="Y87" s="48"/>
      <c r="Z87" s="48"/>
    </row>
    <row r="88" spans="1:26" ht="11.1" customHeight="1">
      <c r="A88" s="6" t="s">
        <v>195</v>
      </c>
      <c r="B88" s="11">
        <v>127.1</v>
      </c>
      <c r="C88" s="11">
        <v>117.8</v>
      </c>
      <c r="D88" s="11">
        <v>134</v>
      </c>
      <c r="E88" s="11">
        <v>172.4</v>
      </c>
      <c r="F88" s="11">
        <v>132</v>
      </c>
      <c r="G88" s="11"/>
      <c r="H88" s="11"/>
      <c r="I88" s="11"/>
      <c r="J88" s="11"/>
      <c r="K88" s="11"/>
      <c r="L88" s="11"/>
      <c r="M88" s="11"/>
      <c r="N88" s="208"/>
      <c r="O88" s="147"/>
      <c r="P88" s="48"/>
      <c r="Q88" s="348"/>
      <c r="R88" s="348"/>
      <c r="S88" s="48"/>
      <c r="T88" s="48"/>
      <c r="U88" s="48"/>
      <c r="V88" s="48"/>
      <c r="W88" s="48"/>
      <c r="X88" s="48"/>
      <c r="Y88" s="48"/>
      <c r="Z88" s="48"/>
    </row>
    <row r="89" spans="1:26" ht="9.9499999999999993" customHeight="1">
      <c r="C89" s="363"/>
      <c r="D89" s="149"/>
    </row>
    <row r="90" spans="1:26" ht="9.9499999999999993" customHeight="1">
      <c r="D90" s="149"/>
    </row>
  </sheetData>
  <phoneticPr fontId="2"/>
  <pageMargins left="0.59055118110236227" right="0" top="0.39370078740157483" bottom="0" header="0.51181102362204722" footer="0.51181102362204722"/>
  <pageSetup paperSize="9" scale="95" orientation="portrait" r:id="rId1"/>
  <headerFooter alignWithMargins="0">
    <oddFooter>&amp;C
&amp;14-4-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8:Z89"/>
  <sheetViews>
    <sheetView zoomScaleNormal="100" workbookViewId="0">
      <selection activeCell="F89" sqref="F89"/>
    </sheetView>
  </sheetViews>
  <sheetFormatPr defaultRowHeight="9.9499999999999993" customHeight="1"/>
  <cols>
    <col min="1" max="1" width="8" customWidth="1"/>
    <col min="2" max="13" width="6.125" customWidth="1"/>
    <col min="14" max="26" width="7.625" customWidth="1"/>
  </cols>
  <sheetData>
    <row r="8" spans="1:26" ht="9.9499999999999993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9.9499999999999993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9.9499999999999993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9.9499999999999993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9.9499999999999993" customHeight="1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9" spans="1:26" ht="9.9499999999999993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9.9499999999999993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9.9499999999999993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9.9499999999999993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3.75" customHeight="1">
      <c r="A23" s="48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1.1" customHeight="1">
      <c r="A24" s="6"/>
      <c r="B24" s="7" t="s">
        <v>76</v>
      </c>
      <c r="C24" s="7" t="s">
        <v>77</v>
      </c>
      <c r="D24" s="7" t="s">
        <v>78</v>
      </c>
      <c r="E24" s="7" t="s">
        <v>79</v>
      </c>
      <c r="F24" s="7" t="s">
        <v>80</v>
      </c>
      <c r="G24" s="7" t="s">
        <v>81</v>
      </c>
      <c r="H24" s="7" t="s">
        <v>82</v>
      </c>
      <c r="I24" s="7" t="s">
        <v>83</v>
      </c>
      <c r="J24" s="7" t="s">
        <v>84</v>
      </c>
      <c r="K24" s="7" t="s">
        <v>85</v>
      </c>
      <c r="L24" s="7" t="s">
        <v>86</v>
      </c>
      <c r="M24" s="7" t="s">
        <v>87</v>
      </c>
      <c r="N24" s="203" t="s">
        <v>121</v>
      </c>
      <c r="O24" s="148" t="s">
        <v>124</v>
      </c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1.1" customHeight="1">
      <c r="A25" s="6" t="s">
        <v>175</v>
      </c>
      <c r="B25" s="351">
        <v>68.900000000000006</v>
      </c>
      <c r="C25" s="351">
        <v>75.7</v>
      </c>
      <c r="D25" s="351">
        <v>96.3</v>
      </c>
      <c r="E25" s="351">
        <v>98.9</v>
      </c>
      <c r="F25" s="351">
        <v>89.3</v>
      </c>
      <c r="G25" s="351">
        <v>96</v>
      </c>
      <c r="H25" s="351">
        <v>90.2</v>
      </c>
      <c r="I25" s="351">
        <v>87.2</v>
      </c>
      <c r="J25" s="351">
        <v>85.7</v>
      </c>
      <c r="K25" s="351">
        <v>93.5</v>
      </c>
      <c r="L25" s="351">
        <v>82.1</v>
      </c>
      <c r="M25" s="351">
        <v>87</v>
      </c>
      <c r="N25" s="209">
        <v>1050.8</v>
      </c>
      <c r="O25" s="352">
        <v>93.3</v>
      </c>
      <c r="P25" s="154"/>
      <c r="Q25" s="284"/>
      <c r="R25" s="284"/>
      <c r="S25" s="154"/>
      <c r="T25" s="154"/>
      <c r="U25" s="154"/>
      <c r="V25" s="154"/>
      <c r="W25" s="154"/>
      <c r="X25" s="154"/>
      <c r="Y25" s="154"/>
      <c r="Z25" s="154"/>
    </row>
    <row r="26" spans="1:26" ht="11.1" customHeight="1">
      <c r="A26" s="6" t="s">
        <v>179</v>
      </c>
      <c r="B26" s="351">
        <v>72.7</v>
      </c>
      <c r="C26" s="351">
        <v>83.2</v>
      </c>
      <c r="D26" s="351">
        <v>89.9</v>
      </c>
      <c r="E26" s="351">
        <v>103.8</v>
      </c>
      <c r="F26" s="351">
        <v>94.4</v>
      </c>
      <c r="G26" s="351">
        <v>91.6</v>
      </c>
      <c r="H26" s="351">
        <v>108.5</v>
      </c>
      <c r="I26" s="351">
        <v>91.8</v>
      </c>
      <c r="J26" s="351">
        <v>101.6</v>
      </c>
      <c r="K26" s="351">
        <v>100.2</v>
      </c>
      <c r="L26" s="351">
        <v>94.2</v>
      </c>
      <c r="M26" s="351">
        <v>94.5</v>
      </c>
      <c r="N26" s="209">
        <f>SUM(B26:M26)</f>
        <v>1126.4000000000001</v>
      </c>
      <c r="O26" s="352">
        <f t="shared" ref="O26:O28" si="0">ROUND(N26/N25*100,1)</f>
        <v>107.2</v>
      </c>
      <c r="P26" s="355"/>
      <c r="Q26" s="356"/>
      <c r="R26" s="356"/>
      <c r="S26" s="355"/>
      <c r="T26" s="355"/>
      <c r="U26" s="355"/>
      <c r="V26" s="355"/>
      <c r="W26" s="355"/>
      <c r="X26" s="355"/>
      <c r="Y26" s="355"/>
      <c r="Z26" s="355"/>
    </row>
    <row r="27" spans="1:26" ht="11.1" customHeight="1">
      <c r="A27" s="6" t="s">
        <v>184</v>
      </c>
      <c r="B27" s="351">
        <v>84.8</v>
      </c>
      <c r="C27" s="351">
        <v>90.4</v>
      </c>
      <c r="D27" s="351">
        <v>95.5</v>
      </c>
      <c r="E27" s="351">
        <v>97.1</v>
      </c>
      <c r="F27" s="351">
        <v>101.6</v>
      </c>
      <c r="G27" s="351">
        <v>103.3</v>
      </c>
      <c r="H27" s="351">
        <v>108.1</v>
      </c>
      <c r="I27" s="351">
        <v>97.7</v>
      </c>
      <c r="J27" s="351">
        <v>101.1</v>
      </c>
      <c r="K27" s="351">
        <v>101.5</v>
      </c>
      <c r="L27" s="351">
        <v>93.9</v>
      </c>
      <c r="M27" s="351">
        <v>89.6</v>
      </c>
      <c r="N27" s="209">
        <f>SUM(B27:M27)</f>
        <v>1164.5999999999999</v>
      </c>
      <c r="O27" s="352">
        <f t="shared" si="0"/>
        <v>103.4</v>
      </c>
      <c r="P27" s="355"/>
      <c r="Q27" s="356"/>
      <c r="R27" s="356"/>
      <c r="S27" s="355"/>
      <c r="T27" s="355"/>
      <c r="U27" s="355"/>
      <c r="V27" s="355"/>
      <c r="W27" s="355"/>
      <c r="X27" s="355"/>
      <c r="Y27" s="355"/>
      <c r="Z27" s="355"/>
    </row>
    <row r="28" spans="1:26" ht="11.1" customHeight="1">
      <c r="A28" s="6" t="s">
        <v>187</v>
      </c>
      <c r="B28" s="351">
        <v>83.6</v>
      </c>
      <c r="C28" s="351">
        <v>91.7</v>
      </c>
      <c r="D28" s="351">
        <v>95.8</v>
      </c>
      <c r="E28" s="351">
        <v>98.5</v>
      </c>
      <c r="F28" s="351">
        <v>91.1</v>
      </c>
      <c r="G28" s="351">
        <v>95.5</v>
      </c>
      <c r="H28" s="351">
        <v>105.6</v>
      </c>
      <c r="I28" s="351">
        <v>93.9</v>
      </c>
      <c r="J28" s="351">
        <v>95.9</v>
      </c>
      <c r="K28" s="351">
        <v>106.1</v>
      </c>
      <c r="L28" s="351">
        <v>87.4</v>
      </c>
      <c r="M28" s="351">
        <v>89.8</v>
      </c>
      <c r="N28" s="209">
        <f>SUM(B28:M28)</f>
        <v>1134.9000000000001</v>
      </c>
      <c r="O28" s="352">
        <f t="shared" si="0"/>
        <v>97.4</v>
      </c>
      <c r="P28" s="355"/>
      <c r="Q28" s="356"/>
      <c r="R28" s="356"/>
      <c r="S28" s="355"/>
      <c r="T28" s="355"/>
      <c r="U28" s="355"/>
      <c r="V28" s="355"/>
      <c r="W28" s="355"/>
      <c r="X28" s="355"/>
      <c r="Y28" s="355"/>
      <c r="Z28" s="355"/>
    </row>
    <row r="29" spans="1:26" ht="11.1" customHeight="1">
      <c r="A29" s="6" t="s">
        <v>195</v>
      </c>
      <c r="B29" s="351">
        <v>79.599999999999994</v>
      </c>
      <c r="C29" s="351">
        <v>86.5</v>
      </c>
      <c r="D29" s="351">
        <v>100.2</v>
      </c>
      <c r="E29" s="351">
        <v>108.9</v>
      </c>
      <c r="F29" s="351">
        <v>95.8</v>
      </c>
      <c r="G29" s="351"/>
      <c r="H29" s="351"/>
      <c r="I29" s="351"/>
      <c r="J29" s="351"/>
      <c r="K29" s="351"/>
      <c r="L29" s="351"/>
      <c r="M29" s="351"/>
      <c r="N29" s="209"/>
      <c r="O29" s="352"/>
      <c r="P29" s="355"/>
      <c r="Q29" s="357"/>
      <c r="R29" s="357"/>
      <c r="S29" s="355"/>
      <c r="T29" s="355"/>
      <c r="U29" s="355"/>
      <c r="V29" s="355"/>
      <c r="W29" s="355"/>
      <c r="X29" s="355"/>
      <c r="Y29" s="355"/>
      <c r="Z29" s="355"/>
    </row>
    <row r="30" spans="1:26" ht="9.9499999999999993" customHeight="1">
      <c r="H30" s="192"/>
    </row>
    <row r="53" spans="1:26" s="149" customFormat="1" ht="11.1" customHeight="1">
      <c r="A53" s="11"/>
      <c r="B53" s="145" t="s">
        <v>76</v>
      </c>
      <c r="C53" s="145" t="s">
        <v>77</v>
      </c>
      <c r="D53" s="145" t="s">
        <v>78</v>
      </c>
      <c r="E53" s="145" t="s">
        <v>79</v>
      </c>
      <c r="F53" s="145" t="s">
        <v>80</v>
      </c>
      <c r="G53" s="145" t="s">
        <v>81</v>
      </c>
      <c r="H53" s="145" t="s">
        <v>82</v>
      </c>
      <c r="I53" s="145" t="s">
        <v>83</v>
      </c>
      <c r="J53" s="145" t="s">
        <v>84</v>
      </c>
      <c r="K53" s="145" t="s">
        <v>85</v>
      </c>
      <c r="L53" s="145" t="s">
        <v>86</v>
      </c>
      <c r="M53" s="145" t="s">
        <v>87</v>
      </c>
      <c r="N53" s="203" t="s">
        <v>122</v>
      </c>
      <c r="O53" s="148" t="s">
        <v>124</v>
      </c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</row>
    <row r="54" spans="1:26" s="149" customFormat="1" ht="11.1" customHeight="1">
      <c r="A54" s="6" t="s">
        <v>175</v>
      </c>
      <c r="B54" s="152">
        <v>110.3</v>
      </c>
      <c r="C54" s="152">
        <v>109</v>
      </c>
      <c r="D54" s="152">
        <v>108.2</v>
      </c>
      <c r="E54" s="152">
        <v>113.1</v>
      </c>
      <c r="F54" s="152">
        <v>122.4</v>
      </c>
      <c r="G54" s="152">
        <v>116.8</v>
      </c>
      <c r="H54" s="152">
        <v>108.9</v>
      </c>
      <c r="I54" s="152">
        <v>107</v>
      </c>
      <c r="J54" s="152">
        <v>101.1</v>
      </c>
      <c r="K54" s="152">
        <v>109.4</v>
      </c>
      <c r="L54" s="152">
        <v>99.1</v>
      </c>
      <c r="M54" s="152">
        <v>97.9</v>
      </c>
      <c r="N54" s="209">
        <v>108.6</v>
      </c>
      <c r="O54" s="352">
        <v>92.2</v>
      </c>
      <c r="P54" s="353"/>
      <c r="Q54" s="354"/>
      <c r="R54" s="354"/>
      <c r="S54" s="353"/>
      <c r="T54" s="353"/>
      <c r="U54" s="353"/>
      <c r="V54" s="353"/>
      <c r="W54" s="353"/>
      <c r="X54" s="353"/>
      <c r="Y54" s="353"/>
      <c r="Z54" s="353"/>
    </row>
    <row r="55" spans="1:26" s="149" customFormat="1" ht="11.1" customHeight="1">
      <c r="A55" s="6" t="s">
        <v>179</v>
      </c>
      <c r="B55" s="152">
        <v>97.3</v>
      </c>
      <c r="C55" s="152">
        <v>99.8</v>
      </c>
      <c r="D55" s="152">
        <v>97.4</v>
      </c>
      <c r="E55" s="152">
        <v>100.8</v>
      </c>
      <c r="F55" s="152">
        <v>107.3</v>
      </c>
      <c r="G55" s="152">
        <v>108.2</v>
      </c>
      <c r="H55" s="152">
        <v>107.3</v>
      </c>
      <c r="I55" s="152">
        <v>103.7</v>
      </c>
      <c r="J55" s="152">
        <v>106</v>
      </c>
      <c r="K55" s="152">
        <v>105.3</v>
      </c>
      <c r="L55" s="152">
        <v>104.4</v>
      </c>
      <c r="M55" s="152">
        <v>95</v>
      </c>
      <c r="N55" s="209">
        <f>SUM(B55:M55)/12</f>
        <v>102.70833333333336</v>
      </c>
      <c r="O55" s="352">
        <f t="shared" ref="O55:O57" si="1">ROUND(N55/N54*100,1)</f>
        <v>94.6</v>
      </c>
      <c r="P55" s="353"/>
      <c r="Q55" s="354"/>
      <c r="R55" s="354"/>
      <c r="S55" s="353"/>
      <c r="T55" s="353"/>
      <c r="U55" s="353"/>
      <c r="V55" s="353"/>
      <c r="W55" s="353"/>
      <c r="X55" s="353"/>
      <c r="Y55" s="353"/>
      <c r="Z55" s="353"/>
    </row>
    <row r="56" spans="1:26" s="149" customFormat="1" ht="11.1" customHeight="1">
      <c r="A56" s="6" t="s">
        <v>184</v>
      </c>
      <c r="B56" s="152">
        <v>99.6</v>
      </c>
      <c r="C56" s="152">
        <v>101.8</v>
      </c>
      <c r="D56" s="152">
        <v>103.7</v>
      </c>
      <c r="E56" s="152">
        <v>98.9</v>
      </c>
      <c r="F56" s="152">
        <v>104</v>
      </c>
      <c r="G56" s="152">
        <v>110.2</v>
      </c>
      <c r="H56" s="152">
        <v>101.3</v>
      </c>
      <c r="I56" s="152">
        <v>102.5</v>
      </c>
      <c r="J56" s="152">
        <v>108.1</v>
      </c>
      <c r="K56" s="152">
        <v>107.5</v>
      </c>
      <c r="L56" s="152">
        <v>104</v>
      </c>
      <c r="M56" s="152">
        <v>97</v>
      </c>
      <c r="N56" s="209">
        <f>SUM(B56:M56)/12</f>
        <v>103.21666666666665</v>
      </c>
      <c r="O56" s="352">
        <f t="shared" si="1"/>
        <v>100.5</v>
      </c>
      <c r="P56" s="353"/>
      <c r="Q56" s="354"/>
      <c r="R56" s="354"/>
      <c r="S56" s="353"/>
      <c r="T56" s="353"/>
      <c r="U56" s="353"/>
      <c r="V56" s="353"/>
      <c r="W56" s="353"/>
      <c r="X56" s="353"/>
      <c r="Y56" s="353"/>
      <c r="Z56" s="353"/>
    </row>
    <row r="57" spans="1:26" s="149" customFormat="1" ht="11.1" customHeight="1">
      <c r="A57" s="6" t="s">
        <v>187</v>
      </c>
      <c r="B57" s="152">
        <v>90.2</v>
      </c>
      <c r="C57" s="152">
        <v>104.7</v>
      </c>
      <c r="D57" s="152">
        <v>104.4</v>
      </c>
      <c r="E57" s="152">
        <v>103.1</v>
      </c>
      <c r="F57" s="152">
        <v>107.2</v>
      </c>
      <c r="G57" s="152">
        <v>105</v>
      </c>
      <c r="H57" s="152">
        <v>102.6</v>
      </c>
      <c r="I57" s="152">
        <v>107.5</v>
      </c>
      <c r="J57" s="152">
        <v>102.7</v>
      </c>
      <c r="K57" s="152">
        <v>108.8</v>
      </c>
      <c r="L57" s="152">
        <v>107.5</v>
      </c>
      <c r="M57" s="152">
        <v>97.1</v>
      </c>
      <c r="N57" s="209">
        <f>SUM(B57:M57)/12</f>
        <v>103.39999999999999</v>
      </c>
      <c r="O57" s="352">
        <f t="shared" si="1"/>
        <v>100.2</v>
      </c>
      <c r="P57" s="353"/>
      <c r="Q57" s="354"/>
      <c r="R57" s="354"/>
      <c r="S57" s="353"/>
      <c r="T57" s="353"/>
      <c r="U57" s="353"/>
      <c r="V57" s="353"/>
      <c r="W57" s="353"/>
      <c r="X57" s="353"/>
      <c r="Y57" s="353"/>
      <c r="Z57" s="353"/>
    </row>
    <row r="58" spans="1:26" s="149" customFormat="1" ht="11.1" customHeight="1">
      <c r="A58" s="6" t="s">
        <v>195</v>
      </c>
      <c r="B58" s="152">
        <v>97</v>
      </c>
      <c r="C58" s="152">
        <v>98</v>
      </c>
      <c r="D58" s="152">
        <v>99.6</v>
      </c>
      <c r="E58" s="152">
        <v>102.3</v>
      </c>
      <c r="F58" s="152">
        <v>108.5</v>
      </c>
      <c r="G58" s="152"/>
      <c r="H58" s="152"/>
      <c r="I58" s="152"/>
      <c r="J58" s="152"/>
      <c r="K58" s="152"/>
      <c r="L58" s="152"/>
      <c r="M58" s="152"/>
      <c r="N58" s="209"/>
      <c r="O58" s="352"/>
      <c r="P58" s="158"/>
      <c r="Q58" s="349"/>
      <c r="R58" s="349"/>
      <c r="S58" s="158"/>
      <c r="T58" s="158"/>
      <c r="U58" s="158"/>
      <c r="V58" s="158"/>
      <c r="W58" s="158"/>
      <c r="X58" s="158"/>
      <c r="Y58" s="158"/>
      <c r="Z58" s="158"/>
    </row>
    <row r="59" spans="1:26" ht="9.9499999999999993" customHeight="1">
      <c r="A59" s="48"/>
    </row>
    <row r="60" spans="1:26" ht="9.9499999999999993" customHeight="1">
      <c r="A60" s="48"/>
    </row>
    <row r="68" spans="18:18" ht="9.9499999999999993" customHeight="1">
      <c r="R68" s="350"/>
    </row>
    <row r="82" spans="1:26" ht="5.25" customHeight="1"/>
    <row r="83" spans="1:26" s="149" customFormat="1" ht="11.1" customHeight="1">
      <c r="A83" s="11"/>
      <c r="B83" s="145" t="s">
        <v>76</v>
      </c>
      <c r="C83" s="145" t="s">
        <v>77</v>
      </c>
      <c r="D83" s="145" t="s">
        <v>78</v>
      </c>
      <c r="E83" s="145" t="s">
        <v>79</v>
      </c>
      <c r="F83" s="145" t="s">
        <v>80</v>
      </c>
      <c r="G83" s="145" t="s">
        <v>81</v>
      </c>
      <c r="H83" s="145" t="s">
        <v>82</v>
      </c>
      <c r="I83" s="145" t="s">
        <v>83</v>
      </c>
      <c r="J83" s="145" t="s">
        <v>84</v>
      </c>
      <c r="K83" s="145" t="s">
        <v>85</v>
      </c>
      <c r="L83" s="145" t="s">
        <v>86</v>
      </c>
      <c r="M83" s="145" t="s">
        <v>87</v>
      </c>
      <c r="N83" s="203" t="s">
        <v>122</v>
      </c>
      <c r="O83" s="148" t="s">
        <v>124</v>
      </c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</row>
    <row r="84" spans="1:26" s="149" customFormat="1" ht="11.1" customHeight="1">
      <c r="A84" s="6" t="s">
        <v>175</v>
      </c>
      <c r="B84" s="147">
        <v>62.3</v>
      </c>
      <c r="C84" s="147">
        <v>69.599999999999994</v>
      </c>
      <c r="D84" s="147">
        <v>89</v>
      </c>
      <c r="E84" s="147">
        <v>87.2</v>
      </c>
      <c r="F84" s="147">
        <v>71.900000000000006</v>
      </c>
      <c r="G84" s="147">
        <v>82.6</v>
      </c>
      <c r="H84" s="147">
        <v>83.4</v>
      </c>
      <c r="I84" s="147">
        <v>81.599999999999994</v>
      </c>
      <c r="J84" s="147">
        <v>85.1</v>
      </c>
      <c r="K84" s="147">
        <v>84.9</v>
      </c>
      <c r="L84" s="147">
        <v>83.6</v>
      </c>
      <c r="M84" s="147">
        <v>88.9</v>
      </c>
      <c r="N84" s="208">
        <v>80.8</v>
      </c>
      <c r="O84" s="213">
        <v>100.9</v>
      </c>
      <c r="Q84" s="285"/>
      <c r="R84" s="285"/>
    </row>
    <row r="85" spans="1:26" s="149" customFormat="1" ht="11.1" customHeight="1">
      <c r="A85" s="6" t="s">
        <v>179</v>
      </c>
      <c r="B85" s="147">
        <v>74.8</v>
      </c>
      <c r="C85" s="147">
        <v>83.1</v>
      </c>
      <c r="D85" s="147">
        <v>92.4</v>
      </c>
      <c r="E85" s="147">
        <v>103</v>
      </c>
      <c r="F85" s="147">
        <v>87.6</v>
      </c>
      <c r="G85" s="147">
        <v>84.6</v>
      </c>
      <c r="H85" s="147">
        <v>101.1</v>
      </c>
      <c r="I85" s="147">
        <v>88.7</v>
      </c>
      <c r="J85" s="147">
        <v>95.8</v>
      </c>
      <c r="K85" s="147">
        <v>95.2</v>
      </c>
      <c r="L85" s="147">
        <v>90.3</v>
      </c>
      <c r="M85" s="147">
        <v>99.5</v>
      </c>
      <c r="N85" s="208">
        <f t="shared" ref="N85:N87" si="2">SUM(B85:M85)/12</f>
        <v>91.341666666666654</v>
      </c>
      <c r="O85" s="213">
        <f t="shared" ref="O85:O87" si="3">ROUND(N85/N84*100,1)</f>
        <v>113</v>
      </c>
      <c r="Q85" s="285"/>
      <c r="R85" s="285"/>
    </row>
    <row r="86" spans="1:26" s="149" customFormat="1" ht="11.1" customHeight="1">
      <c r="A86" s="6" t="s">
        <v>184</v>
      </c>
      <c r="B86" s="147">
        <v>84.8</v>
      </c>
      <c r="C86" s="147">
        <v>88.7</v>
      </c>
      <c r="D86" s="147">
        <v>92</v>
      </c>
      <c r="E86" s="147">
        <v>98.3</v>
      </c>
      <c r="F86" s="147">
        <v>97.7</v>
      </c>
      <c r="G86" s="147">
        <v>93.6</v>
      </c>
      <c r="H86" s="147">
        <v>106.5</v>
      </c>
      <c r="I86" s="147">
        <v>95.3</v>
      </c>
      <c r="J86" s="147">
        <v>93.3</v>
      </c>
      <c r="K86" s="147">
        <v>94.5</v>
      </c>
      <c r="L86" s="147">
        <v>90.5</v>
      </c>
      <c r="M86" s="147">
        <v>92.7</v>
      </c>
      <c r="N86" s="208">
        <f t="shared" si="2"/>
        <v>93.99166666666666</v>
      </c>
      <c r="O86" s="213">
        <f t="shared" si="3"/>
        <v>102.9</v>
      </c>
      <c r="Q86" s="285"/>
      <c r="R86" s="285"/>
    </row>
    <row r="87" spans="1:26" s="149" customFormat="1" ht="11.1" customHeight="1">
      <c r="A87" s="6" t="s">
        <v>187</v>
      </c>
      <c r="B87" s="147">
        <v>92.9</v>
      </c>
      <c r="C87" s="147">
        <v>86.6</v>
      </c>
      <c r="D87" s="147">
        <v>91.8</v>
      </c>
      <c r="E87" s="147">
        <v>95.5</v>
      </c>
      <c r="F87" s="147">
        <v>84.7</v>
      </c>
      <c r="G87" s="147">
        <v>91</v>
      </c>
      <c r="H87" s="147">
        <v>102.9</v>
      </c>
      <c r="I87" s="147">
        <v>87</v>
      </c>
      <c r="J87" s="147">
        <v>93.6</v>
      </c>
      <c r="K87" s="147">
        <v>97.4</v>
      </c>
      <c r="L87" s="147">
        <v>81.400000000000006</v>
      </c>
      <c r="M87" s="147">
        <v>92.9</v>
      </c>
      <c r="N87" s="208">
        <f t="shared" si="2"/>
        <v>91.475000000000009</v>
      </c>
      <c r="O87" s="213">
        <f t="shared" si="3"/>
        <v>97.3</v>
      </c>
      <c r="Q87" s="285"/>
      <c r="R87" s="285"/>
    </row>
    <row r="88" spans="1:26" s="149" customFormat="1" ht="11.1" customHeight="1">
      <c r="A88" s="6" t="s">
        <v>195</v>
      </c>
      <c r="B88" s="147">
        <v>82.1</v>
      </c>
      <c r="C88" s="147">
        <v>88.2</v>
      </c>
      <c r="D88" s="147">
        <v>100.5</v>
      </c>
      <c r="E88" s="147">
        <v>106.6</v>
      </c>
      <c r="F88" s="147">
        <v>87.9</v>
      </c>
      <c r="G88" s="147"/>
      <c r="H88" s="147"/>
      <c r="I88" s="147"/>
      <c r="J88" s="147"/>
      <c r="K88" s="147"/>
      <c r="L88" s="147"/>
      <c r="M88" s="147"/>
      <c r="N88" s="208"/>
      <c r="O88" s="213"/>
    </row>
    <row r="89" spans="1:26" ht="9.9499999999999993" customHeight="1">
      <c r="E89" s="364"/>
    </row>
  </sheetData>
  <phoneticPr fontId="2"/>
  <pageMargins left="0.59055118110236227" right="0" top="0.39370078740157483" bottom="0" header="0" footer="0.51181102362204722"/>
  <pageSetup paperSize="9" scale="95" orientation="portrait" r:id="rId1"/>
  <headerFooter alignWithMargins="0">
    <oddFooter>&amp;C
&amp;14-4-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7:Z90"/>
  <sheetViews>
    <sheetView workbookViewId="0">
      <selection activeCell="F89" sqref="F89"/>
    </sheetView>
  </sheetViews>
  <sheetFormatPr defaultRowHeight="9.9499999999999993" customHeight="1"/>
  <cols>
    <col min="1" max="1" width="7.625" customWidth="1"/>
    <col min="2" max="13" width="6.125" customWidth="1"/>
    <col min="14" max="27" width="7.625" customWidth="1"/>
  </cols>
  <sheetData>
    <row r="7" spans="1:15" ht="9.9499999999999993" customHeigh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5" ht="9.9499999999999993" customHeigh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</row>
    <row r="9" spans="1:15" ht="9.9499999999999993" customHeigh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15" ht="9.9499999999999993" customHeight="1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</row>
    <row r="11" spans="1:15" ht="9.9499999999999993" customHeight="1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</row>
    <row r="14" spans="1:15" ht="9.9499999999999993" customHeight="1">
      <c r="N14" s="222"/>
      <c r="O14" s="222"/>
    </row>
    <row r="17" spans="1:26" ht="9.9499999999999993" customHeight="1">
      <c r="O17" s="222"/>
    </row>
    <row r="18" spans="1:26" ht="9.9499999999999993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1:26" ht="9.9499999999999993" customHeight="1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</row>
    <row r="20" spans="1:26" ht="9.9499999999999993" customHeight="1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222"/>
    </row>
    <row r="21" spans="1:26" ht="9.9499999999999993" customHeight="1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222"/>
    </row>
    <row r="22" spans="1:26" ht="9.9499999999999993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O22" s="48"/>
    </row>
    <row r="23" spans="1:26" ht="8.25" customHeight="1"/>
    <row r="24" spans="1:26" ht="11.1" customHeight="1">
      <c r="A24" s="6"/>
      <c r="B24" s="7" t="s">
        <v>76</v>
      </c>
      <c r="C24" s="7" t="s">
        <v>77</v>
      </c>
      <c r="D24" s="7" t="s">
        <v>78</v>
      </c>
      <c r="E24" s="7" t="s">
        <v>79</v>
      </c>
      <c r="F24" s="7" t="s">
        <v>80</v>
      </c>
      <c r="G24" s="7" t="s">
        <v>81</v>
      </c>
      <c r="H24" s="7" t="s">
        <v>82</v>
      </c>
      <c r="I24" s="7" t="s">
        <v>83</v>
      </c>
      <c r="J24" s="7" t="s">
        <v>84</v>
      </c>
      <c r="K24" s="7" t="s">
        <v>85</v>
      </c>
      <c r="L24" s="7" t="s">
        <v>86</v>
      </c>
      <c r="M24" s="7" t="s">
        <v>87</v>
      </c>
      <c r="N24" s="203" t="s">
        <v>121</v>
      </c>
      <c r="O24" s="148" t="s">
        <v>124</v>
      </c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11.1" customHeight="1">
      <c r="A25" s="6" t="s">
        <v>175</v>
      </c>
      <c r="B25" s="152">
        <v>43</v>
      </c>
      <c r="C25" s="152">
        <v>42.4</v>
      </c>
      <c r="D25" s="152">
        <v>49.1</v>
      </c>
      <c r="E25" s="152">
        <v>50.7</v>
      </c>
      <c r="F25" s="152">
        <v>52.2</v>
      </c>
      <c r="G25" s="152">
        <v>51</v>
      </c>
      <c r="H25" s="152">
        <v>52.7</v>
      </c>
      <c r="I25" s="152">
        <v>47.1</v>
      </c>
      <c r="J25" s="152">
        <v>50.4</v>
      </c>
      <c r="K25" s="152">
        <v>48.7</v>
      </c>
      <c r="L25" s="152">
        <v>50.5</v>
      </c>
      <c r="M25" s="331">
        <v>52.5</v>
      </c>
      <c r="N25" s="282">
        <v>590.29999999999995</v>
      </c>
      <c r="O25" s="204">
        <v>149.9</v>
      </c>
      <c r="P25" s="154"/>
      <c r="Q25" s="281"/>
      <c r="R25" s="281"/>
      <c r="S25" s="154"/>
      <c r="T25" s="154"/>
      <c r="U25" s="154"/>
      <c r="V25" s="154"/>
      <c r="W25" s="154"/>
      <c r="X25" s="154"/>
      <c r="Y25" s="154"/>
      <c r="Z25" s="154"/>
    </row>
    <row r="26" spans="1:26" ht="11.1" customHeight="1">
      <c r="A26" s="6" t="s">
        <v>179</v>
      </c>
      <c r="B26" s="152">
        <v>45.1</v>
      </c>
      <c r="C26" s="152">
        <v>47.2</v>
      </c>
      <c r="D26" s="152">
        <v>51.8</v>
      </c>
      <c r="E26" s="152">
        <v>45.6</v>
      </c>
      <c r="F26" s="152">
        <v>54.3</v>
      </c>
      <c r="G26" s="152">
        <v>56.1</v>
      </c>
      <c r="H26" s="152">
        <v>59.2</v>
      </c>
      <c r="I26" s="152">
        <v>51.8</v>
      </c>
      <c r="J26" s="152">
        <v>58.3</v>
      </c>
      <c r="K26" s="152">
        <v>66.7</v>
      </c>
      <c r="L26" s="152">
        <v>52</v>
      </c>
      <c r="M26" s="331">
        <v>65.099999999999994</v>
      </c>
      <c r="N26" s="282">
        <f>SUM(B26:M26)</f>
        <v>653.20000000000005</v>
      </c>
      <c r="O26" s="204">
        <f>SUM(N26/N25)*100</f>
        <v>110.6555988480434</v>
      </c>
      <c r="P26" s="154"/>
      <c r="Q26" s="281"/>
      <c r="R26" s="281"/>
      <c r="S26" s="154"/>
      <c r="T26" s="154"/>
      <c r="U26" s="154"/>
      <c r="V26" s="154"/>
      <c r="W26" s="154"/>
      <c r="X26" s="154"/>
      <c r="Y26" s="154"/>
      <c r="Z26" s="154"/>
    </row>
    <row r="27" spans="1:26" ht="11.1" customHeight="1">
      <c r="A27" s="6" t="s">
        <v>184</v>
      </c>
      <c r="B27" s="152">
        <v>49.8</v>
      </c>
      <c r="C27" s="152">
        <v>57.9</v>
      </c>
      <c r="D27" s="152">
        <v>64.5</v>
      </c>
      <c r="E27" s="152">
        <v>49.4</v>
      </c>
      <c r="F27" s="152">
        <v>51.7</v>
      </c>
      <c r="G27" s="152">
        <v>63.4</v>
      </c>
      <c r="H27" s="152">
        <v>57.1</v>
      </c>
      <c r="I27" s="152">
        <v>50.4</v>
      </c>
      <c r="J27" s="152">
        <v>45.8</v>
      </c>
      <c r="K27" s="152">
        <v>51.8</v>
      </c>
      <c r="L27" s="152">
        <v>53.6</v>
      </c>
      <c r="M27" s="331">
        <v>54.4</v>
      </c>
      <c r="N27" s="282">
        <f>SUM(B27:M27)</f>
        <v>649.79999999999995</v>
      </c>
      <c r="O27" s="204">
        <f>SUM(N27/N26)*100</f>
        <v>99.479485609308</v>
      </c>
      <c r="P27" s="154"/>
      <c r="Q27" s="281"/>
      <c r="R27" s="281"/>
      <c r="S27" s="154"/>
      <c r="T27" s="154"/>
      <c r="U27" s="154"/>
      <c r="V27" s="154"/>
      <c r="W27" s="154"/>
      <c r="X27" s="154"/>
      <c r="Y27" s="154"/>
      <c r="Z27" s="154"/>
    </row>
    <row r="28" spans="1:26" ht="11.1" customHeight="1">
      <c r="A28" s="6" t="s">
        <v>187</v>
      </c>
      <c r="B28" s="152">
        <v>48.1</v>
      </c>
      <c r="C28" s="152">
        <v>55.4</v>
      </c>
      <c r="D28" s="152">
        <v>57.1</v>
      </c>
      <c r="E28" s="152">
        <v>57.9</v>
      </c>
      <c r="F28" s="152">
        <v>56.6</v>
      </c>
      <c r="G28" s="152">
        <v>55.7</v>
      </c>
      <c r="H28" s="152">
        <v>59.7</v>
      </c>
      <c r="I28" s="152">
        <v>52.8</v>
      </c>
      <c r="J28" s="152">
        <v>45.7</v>
      </c>
      <c r="K28" s="152">
        <v>41.7</v>
      </c>
      <c r="L28" s="152">
        <v>38.799999999999997</v>
      </c>
      <c r="M28" s="331">
        <v>41.6</v>
      </c>
      <c r="N28" s="282">
        <f>SUM(B28:M28)</f>
        <v>611.1</v>
      </c>
      <c r="O28" s="204">
        <f>SUM(N28/N27)*100</f>
        <v>94.044321329639899</v>
      </c>
      <c r="P28" s="154"/>
      <c r="Q28" s="281"/>
      <c r="R28" s="281"/>
      <c r="S28" s="154"/>
      <c r="T28" s="154"/>
      <c r="U28" s="154"/>
      <c r="V28" s="154"/>
      <c r="W28" s="154"/>
      <c r="X28" s="154"/>
      <c r="Y28" s="154"/>
      <c r="Z28" s="154"/>
    </row>
    <row r="29" spans="1:26" ht="11.1" customHeight="1">
      <c r="A29" s="6" t="s">
        <v>195</v>
      </c>
      <c r="B29" s="152">
        <v>38.4</v>
      </c>
      <c r="C29" s="152">
        <v>38.6</v>
      </c>
      <c r="D29" s="152">
        <v>42</v>
      </c>
      <c r="E29" s="152">
        <v>44</v>
      </c>
      <c r="F29" s="152">
        <v>41.1</v>
      </c>
      <c r="G29" s="152"/>
      <c r="H29" s="152"/>
      <c r="I29" s="152"/>
      <c r="J29" s="152"/>
      <c r="K29" s="152"/>
      <c r="L29" s="152"/>
      <c r="M29" s="331"/>
      <c r="N29" s="282"/>
      <c r="O29" s="204"/>
      <c r="P29" s="154"/>
      <c r="Q29" s="212"/>
      <c r="R29" s="212"/>
      <c r="S29" s="154"/>
      <c r="T29" s="154"/>
      <c r="U29" s="154"/>
      <c r="V29" s="154"/>
      <c r="W29" s="154"/>
      <c r="X29" s="154"/>
      <c r="Y29" s="154"/>
      <c r="Z29" s="154"/>
    </row>
    <row r="35" spans="8:14" ht="9.9499999999999993" customHeight="1">
      <c r="H35" s="17"/>
    </row>
    <row r="46" spans="8:14" ht="9.9499999999999993" customHeight="1">
      <c r="H46" s="17"/>
    </row>
    <row r="48" spans="8:14" ht="9.9499999999999993" customHeight="1">
      <c r="N48" s="222"/>
    </row>
    <row r="52" spans="1:26" ht="4.5" customHeight="1"/>
    <row r="53" spans="1:26" ht="11.1" customHeight="1">
      <c r="A53" s="6"/>
      <c r="B53" s="7" t="s">
        <v>76</v>
      </c>
      <c r="C53" s="7" t="s">
        <v>77</v>
      </c>
      <c r="D53" s="7" t="s">
        <v>78</v>
      </c>
      <c r="E53" s="7" t="s">
        <v>79</v>
      </c>
      <c r="F53" s="7" t="s">
        <v>80</v>
      </c>
      <c r="G53" s="7" t="s">
        <v>81</v>
      </c>
      <c r="H53" s="7" t="s">
        <v>82</v>
      </c>
      <c r="I53" s="7" t="s">
        <v>83</v>
      </c>
      <c r="J53" s="7" t="s">
        <v>84</v>
      </c>
      <c r="K53" s="7" t="s">
        <v>85</v>
      </c>
      <c r="L53" s="7" t="s">
        <v>86</v>
      </c>
      <c r="M53" s="7" t="s">
        <v>87</v>
      </c>
      <c r="N53" s="203" t="s">
        <v>122</v>
      </c>
      <c r="O53" s="148" t="s">
        <v>124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11.1" customHeight="1">
      <c r="A54" s="6" t="s">
        <v>175</v>
      </c>
      <c r="B54" s="152">
        <v>57.2</v>
      </c>
      <c r="C54" s="152">
        <v>59.9</v>
      </c>
      <c r="D54" s="152">
        <v>59.5</v>
      </c>
      <c r="E54" s="152">
        <v>59.8</v>
      </c>
      <c r="F54" s="152">
        <v>63.2</v>
      </c>
      <c r="G54" s="152">
        <v>61.4</v>
      </c>
      <c r="H54" s="152">
        <v>61.2</v>
      </c>
      <c r="I54" s="152">
        <v>62</v>
      </c>
      <c r="J54" s="152">
        <v>61.4</v>
      </c>
      <c r="K54" s="152">
        <v>60.1</v>
      </c>
      <c r="L54" s="152">
        <v>62.7</v>
      </c>
      <c r="M54" s="152">
        <v>64</v>
      </c>
      <c r="N54" s="209">
        <v>61</v>
      </c>
      <c r="O54" s="204">
        <v>143.9</v>
      </c>
      <c r="P54" s="154"/>
      <c r="Q54" s="288"/>
      <c r="R54" s="288"/>
      <c r="S54" s="154"/>
      <c r="T54" s="154"/>
      <c r="U54" s="154"/>
      <c r="V54" s="154"/>
      <c r="W54" s="154"/>
      <c r="X54" s="154"/>
      <c r="Y54" s="154"/>
      <c r="Z54" s="154"/>
    </row>
    <row r="55" spans="1:26" ht="11.1" customHeight="1">
      <c r="A55" s="6" t="s">
        <v>179</v>
      </c>
      <c r="B55" s="152">
        <v>62.7</v>
      </c>
      <c r="C55" s="152">
        <v>63</v>
      </c>
      <c r="D55" s="152">
        <v>63.7</v>
      </c>
      <c r="E55" s="152">
        <v>64.5</v>
      </c>
      <c r="F55" s="152">
        <v>67.900000000000006</v>
      </c>
      <c r="G55" s="152">
        <v>67.099999999999994</v>
      </c>
      <c r="H55" s="152">
        <v>71.7</v>
      </c>
      <c r="I55" s="152">
        <v>72.099999999999994</v>
      </c>
      <c r="J55" s="152">
        <v>73.5</v>
      </c>
      <c r="K55" s="152">
        <v>77.5</v>
      </c>
      <c r="L55" s="152">
        <v>77</v>
      </c>
      <c r="M55" s="152">
        <v>77.3</v>
      </c>
      <c r="N55" s="209">
        <f t="shared" ref="N55:N57" si="0">SUM(B55:M55)/12</f>
        <v>69.833333333333329</v>
      </c>
      <c r="O55" s="204">
        <v>114.4</v>
      </c>
      <c r="P55" s="154"/>
      <c r="Q55" s="288"/>
      <c r="R55" s="288"/>
      <c r="S55" s="154"/>
      <c r="T55" s="154"/>
      <c r="U55" s="154"/>
      <c r="V55" s="154"/>
      <c r="W55" s="154"/>
      <c r="X55" s="154"/>
      <c r="Y55" s="154"/>
      <c r="Z55" s="154"/>
    </row>
    <row r="56" spans="1:26" ht="11.1" customHeight="1">
      <c r="A56" s="6" t="s">
        <v>184</v>
      </c>
      <c r="B56" s="152">
        <v>73.3</v>
      </c>
      <c r="C56" s="152">
        <v>73</v>
      </c>
      <c r="D56" s="152">
        <v>75.2</v>
      </c>
      <c r="E56" s="152">
        <v>74.099999999999994</v>
      </c>
      <c r="F56" s="152">
        <v>71.3</v>
      </c>
      <c r="G56" s="152">
        <v>72</v>
      </c>
      <c r="H56" s="152">
        <v>72</v>
      </c>
      <c r="I56" s="152">
        <v>76.2</v>
      </c>
      <c r="J56" s="152">
        <v>70.8</v>
      </c>
      <c r="K56" s="152">
        <v>70.099999999999994</v>
      </c>
      <c r="L56" s="152">
        <v>68.7</v>
      </c>
      <c r="M56" s="152">
        <v>69</v>
      </c>
      <c r="N56" s="209">
        <f t="shared" si="0"/>
        <v>72.141666666666666</v>
      </c>
      <c r="O56" s="204">
        <f t="shared" ref="O56" si="1">SUM(N56/N55)*100</f>
        <v>103.3054892601432</v>
      </c>
      <c r="P56" s="154"/>
      <c r="Q56" s="288"/>
      <c r="R56" s="288"/>
      <c r="S56" s="154"/>
      <c r="T56" s="154"/>
      <c r="U56" s="154"/>
      <c r="V56" s="154"/>
      <c r="W56" s="154"/>
      <c r="X56" s="154"/>
      <c r="Y56" s="154"/>
      <c r="Z56" s="154"/>
    </row>
    <row r="57" spans="1:26" ht="11.1" customHeight="1">
      <c r="A57" s="6" t="s">
        <v>187</v>
      </c>
      <c r="B57" s="152">
        <v>69.400000000000006</v>
      </c>
      <c r="C57" s="152">
        <v>69.400000000000006</v>
      </c>
      <c r="D57" s="152">
        <v>69.7</v>
      </c>
      <c r="E57" s="152">
        <v>70.400000000000006</v>
      </c>
      <c r="F57" s="152">
        <v>71</v>
      </c>
      <c r="G57" s="152">
        <v>71.8</v>
      </c>
      <c r="H57" s="152">
        <v>72.900000000000006</v>
      </c>
      <c r="I57" s="152">
        <v>73.7</v>
      </c>
      <c r="J57" s="152">
        <v>57.9</v>
      </c>
      <c r="K57" s="152">
        <v>58.1</v>
      </c>
      <c r="L57" s="152">
        <v>55.6</v>
      </c>
      <c r="M57" s="152">
        <v>50.8</v>
      </c>
      <c r="N57" s="209">
        <f t="shared" si="0"/>
        <v>65.891666666666666</v>
      </c>
      <c r="O57" s="204">
        <v>91.4</v>
      </c>
      <c r="P57" s="154"/>
      <c r="Q57" s="288"/>
      <c r="R57" s="288"/>
      <c r="S57" s="154"/>
      <c r="T57" s="154"/>
      <c r="U57" s="154"/>
      <c r="V57" s="154"/>
      <c r="W57" s="154"/>
      <c r="X57" s="154"/>
      <c r="Y57" s="154"/>
      <c r="Z57" s="154"/>
    </row>
    <row r="58" spans="1:26" ht="11.1" customHeight="1">
      <c r="A58" s="6" t="s">
        <v>195</v>
      </c>
      <c r="B58" s="152">
        <v>50.3</v>
      </c>
      <c r="C58" s="152">
        <v>49.7</v>
      </c>
      <c r="D58" s="152">
        <v>50.4</v>
      </c>
      <c r="E58" s="152">
        <v>49.3</v>
      </c>
      <c r="F58" s="152">
        <v>49.7</v>
      </c>
      <c r="G58" s="152"/>
      <c r="H58" s="152"/>
      <c r="I58" s="152"/>
      <c r="J58" s="152"/>
      <c r="K58" s="152"/>
      <c r="L58" s="152"/>
      <c r="M58" s="152"/>
      <c r="N58" s="209"/>
      <c r="O58" s="204"/>
      <c r="P58" s="154"/>
      <c r="Q58" s="288"/>
      <c r="R58" s="288"/>
      <c r="S58" s="154"/>
      <c r="T58" s="154"/>
      <c r="U58" s="154"/>
      <c r="V58" s="154"/>
      <c r="W58" s="154"/>
      <c r="X58" s="154"/>
      <c r="Y58" s="154"/>
      <c r="Z58" s="154"/>
    </row>
    <row r="82" spans="1:26" ht="7.5" customHeight="1"/>
    <row r="83" spans="1:26" ht="11.1" customHeight="1">
      <c r="A83" s="6"/>
      <c r="B83" s="7" t="s">
        <v>76</v>
      </c>
      <c r="C83" s="7" t="s">
        <v>77</v>
      </c>
      <c r="D83" s="7" t="s">
        <v>78</v>
      </c>
      <c r="E83" s="7" t="s">
        <v>79</v>
      </c>
      <c r="F83" s="7" t="s">
        <v>80</v>
      </c>
      <c r="G83" s="7" t="s">
        <v>81</v>
      </c>
      <c r="H83" s="7" t="s">
        <v>82</v>
      </c>
      <c r="I83" s="7" t="s">
        <v>83</v>
      </c>
      <c r="J83" s="7" t="s">
        <v>84</v>
      </c>
      <c r="K83" s="7" t="s">
        <v>85</v>
      </c>
      <c r="L83" s="7" t="s">
        <v>86</v>
      </c>
      <c r="M83" s="7" t="s">
        <v>87</v>
      </c>
      <c r="N83" s="203" t="s">
        <v>122</v>
      </c>
      <c r="O83" s="148" t="s">
        <v>124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1.1" customHeight="1">
      <c r="A84" s="6" t="s">
        <v>175</v>
      </c>
      <c r="B84" s="145">
        <v>76.7</v>
      </c>
      <c r="C84" s="145">
        <v>70.099999999999994</v>
      </c>
      <c r="D84" s="145">
        <v>82.6</v>
      </c>
      <c r="E84" s="145">
        <v>84.7</v>
      </c>
      <c r="F84" s="145">
        <v>82.1</v>
      </c>
      <c r="G84" s="145">
        <v>83.4</v>
      </c>
      <c r="H84" s="145">
        <v>86.1</v>
      </c>
      <c r="I84" s="145">
        <v>75.900000000000006</v>
      </c>
      <c r="J84" s="145">
        <v>82.2</v>
      </c>
      <c r="K84" s="145">
        <v>81.2</v>
      </c>
      <c r="L84" s="145">
        <v>80.2</v>
      </c>
      <c r="M84" s="145">
        <v>81.900000000000006</v>
      </c>
      <c r="N84" s="208">
        <v>80.599999999999994</v>
      </c>
      <c r="O84" s="147">
        <v>108</v>
      </c>
      <c r="P84" s="48"/>
      <c r="Q84" s="211"/>
      <c r="R84" s="211"/>
      <c r="S84" s="48"/>
      <c r="T84" s="48"/>
      <c r="U84" s="48"/>
      <c r="V84" s="48"/>
      <c r="W84" s="48"/>
      <c r="X84" s="48"/>
      <c r="Y84" s="48"/>
      <c r="Z84" s="48"/>
    </row>
    <row r="85" spans="1:26" ht="11.1" customHeight="1">
      <c r="A85" s="6" t="s">
        <v>179</v>
      </c>
      <c r="B85" s="145">
        <v>72.3</v>
      </c>
      <c r="C85" s="145">
        <v>74.900000000000006</v>
      </c>
      <c r="D85" s="145">
        <v>81.3</v>
      </c>
      <c r="E85" s="145">
        <v>70.599999999999994</v>
      </c>
      <c r="F85" s="145">
        <v>79.400000000000006</v>
      </c>
      <c r="G85" s="145">
        <v>83.6</v>
      </c>
      <c r="H85" s="145">
        <v>82</v>
      </c>
      <c r="I85" s="145">
        <v>71.8</v>
      </c>
      <c r="J85" s="145">
        <v>79.099999999999994</v>
      </c>
      <c r="K85" s="145">
        <v>85.6</v>
      </c>
      <c r="L85" s="145">
        <v>67.599999999999994</v>
      </c>
      <c r="M85" s="145">
        <v>84.1</v>
      </c>
      <c r="N85" s="208">
        <f t="shared" ref="N85:N87" si="2">SUM(B85:M85)/12</f>
        <v>77.691666666666677</v>
      </c>
      <c r="O85" s="147">
        <f t="shared" ref="O85:O87" si="3">ROUND(N85/N84*100,1)</f>
        <v>96.4</v>
      </c>
      <c r="P85" s="48"/>
      <c r="Q85" s="211"/>
      <c r="R85" s="211"/>
      <c r="S85" s="48"/>
      <c r="T85" s="48"/>
      <c r="U85" s="48"/>
      <c r="V85" s="48"/>
      <c r="W85" s="48"/>
      <c r="X85" s="48"/>
      <c r="Y85" s="48"/>
      <c r="Z85" s="48"/>
    </row>
    <row r="86" spans="1:26" ht="11.1" customHeight="1">
      <c r="A86" s="6" t="s">
        <v>184</v>
      </c>
      <c r="B86" s="145">
        <v>68.7</v>
      </c>
      <c r="C86" s="145">
        <v>79.3</v>
      </c>
      <c r="D86" s="145">
        <v>85.6</v>
      </c>
      <c r="E86" s="145">
        <v>66.8</v>
      </c>
      <c r="F86" s="145">
        <v>73</v>
      </c>
      <c r="G86" s="145">
        <v>88</v>
      </c>
      <c r="H86" s="145">
        <v>79.400000000000006</v>
      </c>
      <c r="I86" s="145">
        <v>65.2</v>
      </c>
      <c r="J86" s="145">
        <v>66</v>
      </c>
      <c r="K86" s="145">
        <v>74</v>
      </c>
      <c r="L86" s="145">
        <v>78.3</v>
      </c>
      <c r="M86" s="145">
        <v>78.8</v>
      </c>
      <c r="N86" s="208">
        <f t="shared" si="2"/>
        <v>75.258333333333326</v>
      </c>
      <c r="O86" s="147">
        <f t="shared" si="3"/>
        <v>96.9</v>
      </c>
      <c r="P86" s="48"/>
      <c r="Q86" s="211"/>
      <c r="R86" s="211"/>
      <c r="S86" s="48"/>
      <c r="T86" s="48"/>
      <c r="U86" s="48"/>
      <c r="V86" s="48"/>
      <c r="W86" s="48"/>
      <c r="X86" s="48"/>
      <c r="Y86" s="48"/>
      <c r="Z86" s="48"/>
    </row>
    <row r="87" spans="1:26" ht="11.1" customHeight="1">
      <c r="A87" s="6" t="s">
        <v>187</v>
      </c>
      <c r="B87" s="145">
        <v>69.2</v>
      </c>
      <c r="C87" s="145">
        <v>79.8</v>
      </c>
      <c r="D87" s="145">
        <v>81.900000000000006</v>
      </c>
      <c r="E87" s="145">
        <v>82.1</v>
      </c>
      <c r="F87" s="145">
        <v>79.599999999999994</v>
      </c>
      <c r="G87" s="145">
        <v>77.5</v>
      </c>
      <c r="H87" s="145">
        <v>81.8</v>
      </c>
      <c r="I87" s="145">
        <v>71.5</v>
      </c>
      <c r="J87" s="145">
        <v>81.5</v>
      </c>
      <c r="K87" s="145">
        <v>71.599999999999994</v>
      </c>
      <c r="L87" s="145">
        <v>70.400000000000006</v>
      </c>
      <c r="M87" s="145">
        <v>82.8</v>
      </c>
      <c r="N87" s="208">
        <f t="shared" si="2"/>
        <v>77.474999999999994</v>
      </c>
      <c r="O87" s="147">
        <f t="shared" si="3"/>
        <v>102.9</v>
      </c>
      <c r="P87" s="48"/>
      <c r="Q87" s="211"/>
      <c r="R87" s="211"/>
      <c r="S87" s="48"/>
      <c r="T87" s="48"/>
      <c r="U87" s="48"/>
      <c r="V87" s="48"/>
      <c r="W87" s="48"/>
      <c r="X87" s="48"/>
      <c r="Y87" s="48"/>
      <c r="Z87" s="48"/>
    </row>
    <row r="88" spans="1:26" ht="11.1" customHeight="1">
      <c r="A88" s="6" t="s">
        <v>195</v>
      </c>
      <c r="B88" s="145">
        <v>76.5</v>
      </c>
      <c r="C88" s="145">
        <v>77.8</v>
      </c>
      <c r="D88" s="145">
        <v>83.2</v>
      </c>
      <c r="E88" s="145">
        <v>89.4</v>
      </c>
      <c r="F88" s="145">
        <v>82.7</v>
      </c>
      <c r="G88" s="145"/>
      <c r="H88" s="145"/>
      <c r="I88" s="145"/>
      <c r="J88" s="145"/>
      <c r="K88" s="145"/>
      <c r="L88" s="145"/>
      <c r="M88" s="145"/>
      <c r="N88" s="208"/>
      <c r="O88" s="147"/>
      <c r="P88" s="48"/>
      <c r="Q88" s="348"/>
      <c r="R88" s="348"/>
      <c r="S88" s="48"/>
      <c r="T88" s="48"/>
      <c r="U88" s="48"/>
      <c r="V88" s="48"/>
      <c r="W88" s="48"/>
      <c r="X88" s="48"/>
      <c r="Y88" s="48"/>
      <c r="Z88" s="48"/>
    </row>
    <row r="89" spans="1:26" ht="9.9499999999999993" customHeight="1">
      <c r="N89" s="48"/>
      <c r="O89" s="214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9.9499999999999993" customHeight="1"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</sheetData>
  <phoneticPr fontId="2"/>
  <pageMargins left="0.59055118110236227" right="0" top="0.39370078740157483" bottom="0" header="0.51181102362204722" footer="0.51181102362204722"/>
  <pageSetup paperSize="9" scale="95" orientation="portrait" r:id="rId1"/>
  <headerFooter alignWithMargins="0">
    <oddFooter>&amp;C
&amp;14-4-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3F0D-963C-473F-8809-9038D5AFC447}">
  <sheetPr>
    <tabColor indexed="45"/>
  </sheetPr>
  <dimension ref="A1:O40"/>
  <sheetViews>
    <sheetView workbookViewId="0">
      <selection activeCell="N37" sqref="N37"/>
    </sheetView>
  </sheetViews>
  <sheetFormatPr defaultColWidth="10.625" defaultRowHeight="13.5"/>
  <cols>
    <col min="1" max="1" width="8.5" customWidth="1"/>
    <col min="2" max="2" width="13.375" customWidth="1"/>
  </cols>
  <sheetData>
    <row r="1" spans="1:13" ht="17.25" customHeight="1">
      <c r="A1" s="467" t="s">
        <v>127</v>
      </c>
      <c r="F1" s="143"/>
      <c r="G1" s="143"/>
      <c r="H1" s="143"/>
    </row>
    <row r="2" spans="1:13">
      <c r="A2" s="461"/>
    </row>
    <row r="3" spans="1:13" ht="17.25">
      <c r="A3" s="461"/>
      <c r="C3" s="143"/>
    </row>
    <row r="4" spans="1:13" ht="17.25">
      <c r="A4" s="461"/>
      <c r="J4" s="143"/>
      <c r="K4" s="143"/>
      <c r="L4" s="143"/>
      <c r="M4" s="143"/>
    </row>
    <row r="5" spans="1:13">
      <c r="A5" s="461"/>
    </row>
    <row r="6" spans="1:13">
      <c r="A6" s="461"/>
    </row>
    <row r="7" spans="1:13">
      <c r="A7" s="461"/>
    </row>
    <row r="8" spans="1:13">
      <c r="A8" s="461"/>
    </row>
    <row r="9" spans="1:13">
      <c r="A9" s="461"/>
    </row>
    <row r="10" spans="1:13">
      <c r="A10" s="461"/>
    </row>
    <row r="11" spans="1:13">
      <c r="A11" s="461"/>
    </row>
    <row r="12" spans="1:13">
      <c r="A12" s="461"/>
    </row>
    <row r="13" spans="1:13">
      <c r="A13" s="461"/>
    </row>
    <row r="14" spans="1:13">
      <c r="A14" s="461"/>
    </row>
    <row r="15" spans="1:13">
      <c r="A15" s="461"/>
    </row>
    <row r="16" spans="1:13">
      <c r="A16" s="461"/>
    </row>
    <row r="17" spans="1:15">
      <c r="A17" s="461"/>
    </row>
    <row r="18" spans="1:15">
      <c r="A18" s="461"/>
    </row>
    <row r="19" spans="1:15">
      <c r="A19" s="461"/>
    </row>
    <row r="20" spans="1:15">
      <c r="A20" s="461"/>
    </row>
    <row r="21" spans="1:15">
      <c r="A21" s="461"/>
    </row>
    <row r="22" spans="1:15">
      <c r="A22" s="461"/>
    </row>
    <row r="23" spans="1:15">
      <c r="A23" s="461"/>
    </row>
    <row r="24" spans="1:15">
      <c r="A24" s="461"/>
    </row>
    <row r="25" spans="1:15">
      <c r="A25" s="461"/>
    </row>
    <row r="26" spans="1:15">
      <c r="A26" s="461"/>
    </row>
    <row r="27" spans="1:15">
      <c r="A27" s="461"/>
    </row>
    <row r="28" spans="1:15">
      <c r="A28" s="461"/>
    </row>
    <row r="29" spans="1:15">
      <c r="A29" s="461"/>
      <c r="O29" s="345"/>
    </row>
    <row r="30" spans="1:15">
      <c r="A30" s="461"/>
    </row>
    <row r="31" spans="1:15">
      <c r="A31" s="461"/>
    </row>
    <row r="32" spans="1:15">
      <c r="A32" s="461"/>
    </row>
    <row r="33" spans="1:14">
      <c r="A33" s="461"/>
    </row>
    <row r="34" spans="1:14">
      <c r="A34" s="461"/>
    </row>
    <row r="35" spans="1:14" s="42" customFormat="1" ht="20.100000000000001" customHeight="1">
      <c r="A35" s="461"/>
      <c r="B35" s="359" t="s">
        <v>165</v>
      </c>
      <c r="C35" s="359" t="s">
        <v>156</v>
      </c>
      <c r="D35" s="359" t="s">
        <v>159</v>
      </c>
      <c r="E35" s="359" t="s">
        <v>164</v>
      </c>
      <c r="F35" s="359" t="s">
        <v>167</v>
      </c>
      <c r="G35" s="359" t="s">
        <v>168</v>
      </c>
      <c r="H35" s="359" t="s">
        <v>169</v>
      </c>
      <c r="I35" s="359" t="s">
        <v>177</v>
      </c>
      <c r="J35" s="359" t="s">
        <v>182</v>
      </c>
      <c r="K35" s="359" t="s">
        <v>180</v>
      </c>
      <c r="L35" s="359" t="s">
        <v>186</v>
      </c>
      <c r="M35" s="360" t="s">
        <v>202</v>
      </c>
      <c r="N35" s="47"/>
    </row>
    <row r="36" spans="1:14" ht="25.5" customHeight="1">
      <c r="A36" s="461"/>
      <c r="B36" s="411" t="s">
        <v>108</v>
      </c>
      <c r="C36" s="8">
        <v>100.7</v>
      </c>
      <c r="D36" s="8">
        <v>106.9</v>
      </c>
      <c r="E36" s="8">
        <v>108.5</v>
      </c>
      <c r="F36" s="8">
        <v>114.8</v>
      </c>
      <c r="G36" s="8">
        <v>122.6</v>
      </c>
      <c r="H36" s="8">
        <v>120.5</v>
      </c>
      <c r="I36" s="8">
        <v>125.7</v>
      </c>
      <c r="J36" s="8">
        <v>141.4</v>
      </c>
      <c r="K36" s="8">
        <v>149.5</v>
      </c>
      <c r="L36" s="8">
        <v>149.6</v>
      </c>
      <c r="M36" s="8">
        <v>128.30000000000001</v>
      </c>
    </row>
    <row r="37" spans="1:14" ht="25.5" customHeight="1">
      <c r="A37" s="461"/>
      <c r="B37" s="421" t="s">
        <v>185</v>
      </c>
      <c r="C37" s="8">
        <v>226.3</v>
      </c>
      <c r="D37" s="8">
        <v>228.9</v>
      </c>
      <c r="E37" s="8">
        <v>231.8</v>
      </c>
      <c r="F37" s="8">
        <v>234.9</v>
      </c>
      <c r="G37" s="8">
        <v>240.8</v>
      </c>
      <c r="H37" s="8">
        <v>233.6</v>
      </c>
      <c r="I37" s="8">
        <v>240.2</v>
      </c>
      <c r="J37" s="8">
        <v>239.9</v>
      </c>
      <c r="K37" s="8">
        <v>246.5</v>
      </c>
      <c r="L37" s="8">
        <v>247.6</v>
      </c>
      <c r="M37" s="8">
        <v>257.3</v>
      </c>
    </row>
    <row r="38" spans="1:14" ht="24.75" customHeight="1">
      <c r="A38" s="461"/>
      <c r="B38" s="172" t="s">
        <v>130</v>
      </c>
      <c r="C38" s="8">
        <v>171</v>
      </c>
      <c r="D38" s="8">
        <v>171</v>
      </c>
      <c r="E38" s="8">
        <v>171</v>
      </c>
      <c r="F38" s="8">
        <v>170</v>
      </c>
      <c r="G38" s="8">
        <v>171</v>
      </c>
      <c r="H38" s="8">
        <v>169</v>
      </c>
      <c r="I38" s="8">
        <v>171</v>
      </c>
      <c r="J38" s="8">
        <v>169</v>
      </c>
      <c r="K38" s="8">
        <v>170</v>
      </c>
      <c r="L38" s="8">
        <v>172</v>
      </c>
      <c r="M38" s="8">
        <v>170</v>
      </c>
    </row>
    <row r="40" spans="1:14" ht="14.25">
      <c r="C40" s="2"/>
      <c r="D40" s="164"/>
    </row>
  </sheetData>
  <mergeCells count="1">
    <mergeCell ref="A1:A38"/>
  </mergeCells>
  <phoneticPr fontId="2"/>
  <pageMargins left="0" right="0.59055118110236227" top="0.78740157480314965" bottom="0.19685039370078741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</sheetPr>
  <dimension ref="A1:O63"/>
  <sheetViews>
    <sheetView workbookViewId="0">
      <selection activeCell="S22" sqref="S22"/>
    </sheetView>
  </sheetViews>
  <sheetFormatPr defaultRowHeight="13.5"/>
  <cols>
    <col min="1" max="1" width="11.875" customWidth="1"/>
    <col min="10" max="10" width="9.25" bestFit="1" customWidth="1"/>
    <col min="13" max="13" width="9.25" bestFit="1" customWidth="1"/>
  </cols>
  <sheetData>
    <row r="1" spans="2:15">
      <c r="B1" s="473" t="s">
        <v>203</v>
      </c>
      <c r="C1" s="473"/>
      <c r="D1" s="473"/>
      <c r="E1" s="473"/>
      <c r="F1" s="473"/>
      <c r="G1" s="474" t="s">
        <v>128</v>
      </c>
      <c r="H1" s="474"/>
      <c r="I1" s="474"/>
      <c r="J1" s="221" t="s">
        <v>109</v>
      </c>
      <c r="K1" s="3"/>
      <c r="M1" s="3" t="s">
        <v>174</v>
      </c>
    </row>
    <row r="2" spans="2:15">
      <c r="B2" s="473"/>
      <c r="C2" s="473"/>
      <c r="D2" s="473"/>
      <c r="E2" s="473"/>
      <c r="F2" s="473"/>
      <c r="G2" s="474"/>
      <c r="H2" s="474"/>
      <c r="I2" s="474"/>
      <c r="J2" s="370">
        <v>191638</v>
      </c>
      <c r="K2" s="4" t="s">
        <v>111</v>
      </c>
      <c r="L2" s="338">
        <f t="shared" ref="L2:L7" si="0">SUM(J2)</f>
        <v>191638</v>
      </c>
      <c r="M2" s="370">
        <v>131316</v>
      </c>
    </row>
    <row r="3" spans="2:15">
      <c r="J3" s="370">
        <v>408986</v>
      </c>
      <c r="K3" s="3" t="s">
        <v>112</v>
      </c>
      <c r="L3" s="338">
        <f t="shared" si="0"/>
        <v>408986</v>
      </c>
      <c r="M3" s="370">
        <v>271456</v>
      </c>
    </row>
    <row r="4" spans="2:15">
      <c r="J4" s="370">
        <v>513965</v>
      </c>
      <c r="K4" s="3" t="s">
        <v>103</v>
      </c>
      <c r="L4" s="338">
        <f t="shared" si="0"/>
        <v>513965</v>
      </c>
      <c r="M4" s="370">
        <v>321266</v>
      </c>
    </row>
    <row r="5" spans="2:15">
      <c r="J5" s="370">
        <v>272228</v>
      </c>
      <c r="K5" s="3" t="s">
        <v>91</v>
      </c>
      <c r="L5" s="338">
        <f t="shared" si="0"/>
        <v>272228</v>
      </c>
      <c r="M5" s="370">
        <v>241940</v>
      </c>
    </row>
    <row r="6" spans="2:15">
      <c r="J6" s="370">
        <v>288340</v>
      </c>
      <c r="K6" s="3" t="s">
        <v>101</v>
      </c>
      <c r="L6" s="338">
        <f t="shared" si="0"/>
        <v>288340</v>
      </c>
      <c r="M6" s="370">
        <v>164073</v>
      </c>
    </row>
    <row r="7" spans="2:15">
      <c r="J7" s="370">
        <v>898323</v>
      </c>
      <c r="K7" s="3" t="s">
        <v>104</v>
      </c>
      <c r="L7" s="338">
        <f t="shared" si="0"/>
        <v>898323</v>
      </c>
      <c r="M7" s="370">
        <v>603703</v>
      </c>
    </row>
    <row r="8" spans="2:15">
      <c r="J8" s="338">
        <f>SUM(J2:J7)</f>
        <v>2573480</v>
      </c>
      <c r="K8" s="3" t="s">
        <v>93</v>
      </c>
      <c r="L8" s="404">
        <f>SUM(L2:L7)</f>
        <v>2573480</v>
      </c>
      <c r="M8" s="338">
        <f>SUM(M2:M7)</f>
        <v>1733754</v>
      </c>
    </row>
    <row r="10" spans="2:15">
      <c r="K10" s="3"/>
      <c r="L10" s="3" t="s">
        <v>160</v>
      </c>
      <c r="M10" s="3" t="s">
        <v>113</v>
      </c>
      <c r="N10" s="3"/>
      <c r="O10" s="3" t="s">
        <v>129</v>
      </c>
    </row>
    <row r="11" spans="2:15">
      <c r="K11" s="4" t="s">
        <v>111</v>
      </c>
      <c r="L11" s="338">
        <f>SUM(M2)</f>
        <v>131316</v>
      </c>
      <c r="M11" s="338">
        <f t="shared" ref="M11:M17" si="1">SUM(N11-L11)</f>
        <v>60322</v>
      </c>
      <c r="N11" s="338">
        <f t="shared" ref="N11:N17" si="2">SUM(L2)</f>
        <v>191638</v>
      </c>
      <c r="O11" s="339">
        <f>SUM(L11/N11)</f>
        <v>0.68522944301234623</v>
      </c>
    </row>
    <row r="12" spans="2:15">
      <c r="K12" s="3" t="s">
        <v>112</v>
      </c>
      <c r="L12" s="338">
        <f t="shared" ref="L12:L17" si="3">SUM(M3)</f>
        <v>271456</v>
      </c>
      <c r="M12" s="338">
        <f t="shared" si="1"/>
        <v>137530</v>
      </c>
      <c r="N12" s="338">
        <f t="shared" si="2"/>
        <v>408986</v>
      </c>
      <c r="O12" s="339">
        <f t="shared" ref="O12:O17" si="4">SUM(L12/N12)</f>
        <v>0.66372932080804725</v>
      </c>
    </row>
    <row r="13" spans="2:15">
      <c r="K13" s="3" t="s">
        <v>103</v>
      </c>
      <c r="L13" s="338">
        <f t="shared" si="3"/>
        <v>321266</v>
      </c>
      <c r="M13" s="338">
        <f t="shared" si="1"/>
        <v>192699</v>
      </c>
      <c r="N13" s="338">
        <f t="shared" si="2"/>
        <v>513965</v>
      </c>
      <c r="O13" s="339">
        <f t="shared" si="4"/>
        <v>0.62507369178835137</v>
      </c>
    </row>
    <row r="14" spans="2:15">
      <c r="K14" s="3" t="s">
        <v>91</v>
      </c>
      <c r="L14" s="338">
        <f t="shared" si="3"/>
        <v>241940</v>
      </c>
      <c r="M14" s="338">
        <f t="shared" si="1"/>
        <v>30288</v>
      </c>
      <c r="N14" s="338">
        <f t="shared" si="2"/>
        <v>272228</v>
      </c>
      <c r="O14" s="339">
        <f t="shared" si="4"/>
        <v>0.88874032061360331</v>
      </c>
    </row>
    <row r="15" spans="2:15">
      <c r="K15" s="3" t="s">
        <v>101</v>
      </c>
      <c r="L15" s="338">
        <f t="shared" si="3"/>
        <v>164073</v>
      </c>
      <c r="M15" s="338">
        <f t="shared" si="1"/>
        <v>124267</v>
      </c>
      <c r="N15" s="338">
        <f t="shared" si="2"/>
        <v>288340</v>
      </c>
      <c r="O15" s="339">
        <f t="shared" si="4"/>
        <v>0.56902614968440035</v>
      </c>
    </row>
    <row r="16" spans="2:15">
      <c r="K16" s="3" t="s">
        <v>104</v>
      </c>
      <c r="L16" s="338">
        <f t="shared" si="3"/>
        <v>603703</v>
      </c>
      <c r="M16" s="338">
        <f t="shared" si="1"/>
        <v>294620</v>
      </c>
      <c r="N16" s="338">
        <f t="shared" si="2"/>
        <v>898323</v>
      </c>
      <c r="O16" s="339">
        <f t="shared" si="4"/>
        <v>0.67203333322201475</v>
      </c>
    </row>
    <row r="17" spans="11:15">
      <c r="K17" s="3" t="s">
        <v>93</v>
      </c>
      <c r="L17" s="338">
        <f t="shared" si="3"/>
        <v>1733754</v>
      </c>
      <c r="M17" s="338">
        <f t="shared" si="1"/>
        <v>839726</v>
      </c>
      <c r="N17" s="338">
        <f t="shared" si="2"/>
        <v>2573480</v>
      </c>
      <c r="O17" s="339">
        <f t="shared" si="4"/>
        <v>0.673700203615338</v>
      </c>
    </row>
    <row r="53" spans="1:9" ht="20.100000000000001" customHeight="1"/>
    <row r="54" spans="1:9" ht="20.100000000000001" customHeight="1" thickBot="1"/>
    <row r="55" spans="1:9" ht="16.5" customHeight="1">
      <c r="A55" s="49"/>
      <c r="B55" s="49"/>
      <c r="C55" s="49"/>
      <c r="D55" s="49"/>
      <c r="E55" s="49"/>
      <c r="F55" s="49"/>
      <c r="G55" s="49"/>
      <c r="H55" s="49"/>
      <c r="I55" s="49"/>
    </row>
    <row r="56" spans="1:9" ht="14.25">
      <c r="A56" s="35" t="s">
        <v>114</v>
      </c>
      <c r="B56" s="36"/>
      <c r="C56" s="475" t="s">
        <v>109</v>
      </c>
      <c r="D56" s="476"/>
      <c r="E56" s="475" t="s">
        <v>110</v>
      </c>
      <c r="F56" s="476"/>
      <c r="G56" s="479" t="s">
        <v>115</v>
      </c>
      <c r="H56" s="475" t="s">
        <v>116</v>
      </c>
      <c r="I56" s="476"/>
    </row>
    <row r="57" spans="1:9" ht="14.25">
      <c r="A57" s="37" t="s">
        <v>117</v>
      </c>
      <c r="B57" s="38"/>
      <c r="C57" s="477"/>
      <c r="D57" s="478"/>
      <c r="E57" s="477"/>
      <c r="F57" s="478"/>
      <c r="G57" s="480"/>
      <c r="H57" s="477"/>
      <c r="I57" s="478"/>
    </row>
    <row r="58" spans="1:9" ht="19.5" customHeight="1">
      <c r="A58" s="41" t="s">
        <v>118</v>
      </c>
      <c r="B58" s="39"/>
      <c r="C58" s="470" t="s">
        <v>194</v>
      </c>
      <c r="D58" s="471"/>
      <c r="E58" s="468" t="s">
        <v>204</v>
      </c>
      <c r="F58" s="469"/>
      <c r="G58" s="80">
        <v>30.7</v>
      </c>
      <c r="H58" s="40"/>
      <c r="I58" s="39"/>
    </row>
    <row r="59" spans="1:9" ht="19.5" customHeight="1">
      <c r="A59" s="41" t="s">
        <v>119</v>
      </c>
      <c r="B59" s="39"/>
      <c r="C59" s="472" t="s">
        <v>154</v>
      </c>
      <c r="D59" s="471"/>
      <c r="E59" s="468" t="s">
        <v>205</v>
      </c>
      <c r="F59" s="469"/>
      <c r="G59" s="84">
        <v>27.2</v>
      </c>
      <c r="H59" s="40"/>
      <c r="I59" s="39"/>
    </row>
    <row r="60" spans="1:9" ht="20.100000000000001" customHeight="1">
      <c r="A60" s="41" t="s">
        <v>120</v>
      </c>
      <c r="B60" s="39"/>
      <c r="C60" s="468" t="s">
        <v>201</v>
      </c>
      <c r="D60" s="469"/>
      <c r="E60" s="468" t="s">
        <v>206</v>
      </c>
      <c r="F60" s="469"/>
      <c r="G60" s="80">
        <v>71.099999999999994</v>
      </c>
      <c r="H60" s="40"/>
      <c r="I60" s="39"/>
    </row>
    <row r="61" spans="1:9" ht="20.100000000000001" customHeight="1"/>
    <row r="62" spans="1:9" ht="20.100000000000001" customHeight="1"/>
    <row r="63" spans="1:9">
      <c r="E63" s="34"/>
    </row>
  </sheetData>
  <mergeCells count="12">
    <mergeCell ref="B1:F2"/>
    <mergeCell ref="G1:I2"/>
    <mergeCell ref="C56:D57"/>
    <mergeCell ref="E56:F57"/>
    <mergeCell ref="G56:G57"/>
    <mergeCell ref="H56:I57"/>
    <mergeCell ref="E60:F60"/>
    <mergeCell ref="C58:D58"/>
    <mergeCell ref="C59:D59"/>
    <mergeCell ref="E58:F58"/>
    <mergeCell ref="E59:F59"/>
    <mergeCell ref="C60:D60"/>
  </mergeCells>
  <phoneticPr fontId="2"/>
  <pageMargins left="1.1811023622047245" right="0.78740157480314965" top="0.59055118110236227" bottom="0.39370078740157483" header="0.51181102362204722" footer="0.51181102362204722"/>
  <pageSetup paperSize="9" scale="95" orientation="portrait" r:id="rId1"/>
  <headerFooter alignWithMargins="0">
    <oddFooter>&amp;C
&amp;14-2-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AI91"/>
  <sheetViews>
    <sheetView workbookViewId="0">
      <selection activeCell="V37" sqref="V37"/>
    </sheetView>
  </sheetViews>
  <sheetFormatPr defaultColWidth="4.75" defaultRowHeight="9.9499999999999993" customHeight="1"/>
  <cols>
    <col min="1" max="1" width="7.625" customWidth="1"/>
    <col min="2" max="13" width="6.125" customWidth="1"/>
    <col min="14" max="14" width="7.625" customWidth="1"/>
    <col min="15" max="15" width="7.5" customWidth="1"/>
    <col min="16" max="34" width="7.625" customWidth="1"/>
    <col min="35" max="41" width="9.625" customWidth="1"/>
  </cols>
  <sheetData>
    <row r="1" spans="1:19" ht="9.9499999999999993" customHeight="1">
      <c r="E1" s="2"/>
      <c r="F1" s="2"/>
      <c r="G1" s="2"/>
      <c r="H1" s="2"/>
      <c r="K1" s="16"/>
    </row>
    <row r="3" spans="1:19" ht="9.9499999999999993" customHeight="1">
      <c r="A3" s="29"/>
      <c r="B3" s="29"/>
    </row>
    <row r="4" spans="1:19" ht="9.9499999999999993" customHeight="1">
      <c r="J4" s="143"/>
      <c r="K4" s="2"/>
      <c r="L4" s="2"/>
      <c r="M4" s="2"/>
    </row>
    <row r="13" spans="1:19" ht="9.9499999999999993" customHeight="1">
      <c r="R13" s="157"/>
      <c r="S13" s="278"/>
    </row>
    <row r="14" spans="1:19" ht="9.9499999999999993" customHeight="1">
      <c r="R14" s="157"/>
      <c r="S14" s="278"/>
    </row>
    <row r="15" spans="1:19" ht="9.9499999999999993" customHeight="1">
      <c r="R15" s="157"/>
      <c r="S15" s="278"/>
    </row>
    <row r="16" spans="1:19" ht="9.9499999999999993" customHeight="1">
      <c r="R16" s="157"/>
      <c r="S16" s="278"/>
    </row>
    <row r="17" spans="1:35" ht="9.9499999999999993" customHeight="1">
      <c r="R17" s="157"/>
      <c r="S17" s="278"/>
    </row>
    <row r="20" spans="1:35" ht="9.9499999999999993" customHeight="1">
      <c r="AI20" s="47"/>
    </row>
    <row r="25" spans="1:35" s="47" customFormat="1" ht="9.9499999999999993" customHeight="1">
      <c r="A25" s="145"/>
      <c r="B25" s="145" t="s">
        <v>76</v>
      </c>
      <c r="C25" s="145" t="s">
        <v>77</v>
      </c>
      <c r="D25" s="145" t="s">
        <v>78</v>
      </c>
      <c r="E25" s="145" t="s">
        <v>79</v>
      </c>
      <c r="F25" s="145" t="s">
        <v>80</v>
      </c>
      <c r="G25" s="145" t="s">
        <v>81</v>
      </c>
      <c r="H25" s="145" t="s">
        <v>82</v>
      </c>
      <c r="I25" s="145" t="s">
        <v>83</v>
      </c>
      <c r="J25" s="145" t="s">
        <v>84</v>
      </c>
      <c r="K25" s="145" t="s">
        <v>85</v>
      </c>
      <c r="L25" s="145" t="s">
        <v>86</v>
      </c>
      <c r="M25" s="146" t="s">
        <v>87</v>
      </c>
      <c r="N25" s="203" t="s">
        <v>125</v>
      </c>
      <c r="O25" s="148" t="s">
        <v>124</v>
      </c>
      <c r="AI25"/>
    </row>
    <row r="26" spans="1:35" ht="9.9499999999999993" customHeight="1">
      <c r="A26" s="6" t="s">
        <v>175</v>
      </c>
      <c r="B26" s="145">
        <v>93.3</v>
      </c>
      <c r="C26" s="145">
        <v>91.3</v>
      </c>
      <c r="D26" s="147">
        <v>106.6</v>
      </c>
      <c r="E26" s="145">
        <v>106.6</v>
      </c>
      <c r="F26" s="145">
        <v>101.9</v>
      </c>
      <c r="G26" s="145">
        <v>113</v>
      </c>
      <c r="H26" s="147">
        <v>110.5</v>
      </c>
      <c r="I26" s="145">
        <v>100.3</v>
      </c>
      <c r="J26" s="145">
        <v>104.2</v>
      </c>
      <c r="K26" s="145">
        <v>103.1</v>
      </c>
      <c r="L26" s="145">
        <v>103.7</v>
      </c>
      <c r="M26" s="300">
        <v>103.6</v>
      </c>
      <c r="N26" s="301">
        <v>1238.0999999999999</v>
      </c>
      <c r="O26" s="147">
        <v>117.3</v>
      </c>
    </row>
    <row r="27" spans="1:35" ht="9.9499999999999993" customHeight="1">
      <c r="A27" s="6" t="s">
        <v>179</v>
      </c>
      <c r="B27" s="145">
        <v>91.6</v>
      </c>
      <c r="C27" s="145">
        <v>96.2</v>
      </c>
      <c r="D27" s="147">
        <v>103.6</v>
      </c>
      <c r="E27" s="145">
        <v>104.5</v>
      </c>
      <c r="F27" s="145">
        <v>106.1</v>
      </c>
      <c r="G27" s="145">
        <v>112.9</v>
      </c>
      <c r="H27" s="147">
        <v>114</v>
      </c>
      <c r="I27" s="145">
        <v>98.3</v>
      </c>
      <c r="J27" s="145">
        <v>106.4</v>
      </c>
      <c r="K27" s="145">
        <v>118.9</v>
      </c>
      <c r="L27" s="145">
        <v>102.8</v>
      </c>
      <c r="M27" s="300">
        <v>116.4</v>
      </c>
      <c r="N27" s="301">
        <f t="shared" ref="N27" si="0">SUM(B27:M27)</f>
        <v>1271.7</v>
      </c>
      <c r="O27" s="147">
        <f>SUM(N27/N26)*100</f>
        <v>102.71383571601649</v>
      </c>
    </row>
    <row r="28" spans="1:35" ht="9.9499999999999993" customHeight="1">
      <c r="A28" s="6" t="s">
        <v>184</v>
      </c>
      <c r="B28" s="145">
        <v>96.6</v>
      </c>
      <c r="C28" s="145">
        <v>108.3</v>
      </c>
      <c r="D28" s="147">
        <v>112.8</v>
      </c>
      <c r="E28" s="145">
        <v>102.7</v>
      </c>
      <c r="F28" s="145">
        <v>105.5</v>
      </c>
      <c r="G28" s="145">
        <v>119.6</v>
      </c>
      <c r="H28" s="147">
        <v>113.1</v>
      </c>
      <c r="I28" s="145">
        <v>97.8</v>
      </c>
      <c r="J28" s="145">
        <v>94.8</v>
      </c>
      <c r="K28" s="145">
        <v>105.8</v>
      </c>
      <c r="L28" s="145">
        <v>104.2</v>
      </c>
      <c r="M28" s="300">
        <v>101.9</v>
      </c>
      <c r="N28" s="301">
        <f t="shared" ref="N28" si="1">SUM(B28:M28)</f>
        <v>1263.1000000000001</v>
      </c>
      <c r="O28" s="147">
        <f>SUM(N28/N27)*100</f>
        <v>99.323739875756871</v>
      </c>
    </row>
    <row r="29" spans="1:35" ht="9.9499999999999993" customHeight="1">
      <c r="A29" s="6" t="s">
        <v>187</v>
      </c>
      <c r="B29" s="145">
        <v>94.9</v>
      </c>
      <c r="C29" s="145">
        <v>103.4</v>
      </c>
      <c r="D29" s="147">
        <v>108.1</v>
      </c>
      <c r="E29" s="145">
        <v>113.3</v>
      </c>
      <c r="F29" s="145">
        <v>107.9</v>
      </c>
      <c r="G29" s="145">
        <v>107.6</v>
      </c>
      <c r="H29" s="147">
        <v>117.4</v>
      </c>
      <c r="I29" s="145">
        <v>97.3</v>
      </c>
      <c r="J29" s="145">
        <v>95.1</v>
      </c>
      <c r="K29" s="145">
        <v>94.4</v>
      </c>
      <c r="L29" s="145">
        <v>89</v>
      </c>
      <c r="M29" s="300">
        <v>94.2</v>
      </c>
      <c r="N29" s="301">
        <f t="shared" ref="N29" si="2">SUM(B29:M29)</f>
        <v>1222.6000000000001</v>
      </c>
      <c r="O29" s="147">
        <f>SUM(N29/N28)*100</f>
        <v>96.793603040139345</v>
      </c>
    </row>
    <row r="30" spans="1:35" ht="9.9499999999999993" customHeight="1">
      <c r="A30" s="6" t="s">
        <v>195</v>
      </c>
      <c r="B30" s="145">
        <v>86</v>
      </c>
      <c r="C30" s="145">
        <v>85.2</v>
      </c>
      <c r="D30" s="147">
        <v>95.4</v>
      </c>
      <c r="E30" s="145">
        <v>99.7</v>
      </c>
      <c r="F30" s="145">
        <v>94.4</v>
      </c>
      <c r="G30" s="145"/>
      <c r="H30" s="147"/>
      <c r="I30" s="145"/>
      <c r="J30" s="145"/>
      <c r="K30" s="145"/>
      <c r="L30" s="145"/>
      <c r="M30" s="300"/>
      <c r="N30" s="301"/>
      <c r="O30" s="147"/>
    </row>
    <row r="31" spans="1:35" ht="9.9499999999999993" customHeight="1"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</row>
    <row r="51" spans="1:17" ht="9.9499999999999993" customHeight="1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  <row r="52" spans="1:17" ht="9.9499999999999993" customHeight="1">
      <c r="A52" s="48"/>
      <c r="B52" s="29"/>
    </row>
    <row r="53" spans="1:17" ht="9.9499999999999993" customHeight="1">
      <c r="A53" s="48"/>
      <c r="B53" s="29"/>
    </row>
    <row r="54" spans="1:17" ht="9.9499999999999993" customHeight="1">
      <c r="A54" s="48"/>
    </row>
    <row r="55" spans="1:17" ht="9.9499999999999993" customHeight="1">
      <c r="A55" s="145"/>
      <c r="B55" s="145" t="s">
        <v>76</v>
      </c>
      <c r="C55" s="145" t="s">
        <v>77</v>
      </c>
      <c r="D55" s="145" t="s">
        <v>78</v>
      </c>
      <c r="E55" s="145" t="s">
        <v>79</v>
      </c>
      <c r="F55" s="145" t="s">
        <v>80</v>
      </c>
      <c r="G55" s="145" t="s">
        <v>81</v>
      </c>
      <c r="H55" s="145" t="s">
        <v>82</v>
      </c>
      <c r="I55" s="145" t="s">
        <v>83</v>
      </c>
      <c r="J55" s="145" t="s">
        <v>84</v>
      </c>
      <c r="K55" s="145" t="s">
        <v>85</v>
      </c>
      <c r="L55" s="145" t="s">
        <v>86</v>
      </c>
      <c r="M55" s="146" t="s">
        <v>87</v>
      </c>
      <c r="N55" s="203" t="s">
        <v>126</v>
      </c>
      <c r="O55" s="148" t="s">
        <v>124</v>
      </c>
    </row>
    <row r="56" spans="1:17" ht="9.9499999999999993" customHeight="1">
      <c r="A56" s="6" t="s">
        <v>175</v>
      </c>
      <c r="B56" s="145">
        <v>141.30000000000001</v>
      </c>
      <c r="C56" s="145">
        <v>142.30000000000001</v>
      </c>
      <c r="D56" s="145">
        <v>141.1</v>
      </c>
      <c r="E56" s="145">
        <v>140.1</v>
      </c>
      <c r="F56" s="145">
        <v>145.19999999999999</v>
      </c>
      <c r="G56" s="145">
        <v>146.30000000000001</v>
      </c>
      <c r="H56" s="145">
        <v>140.9</v>
      </c>
      <c r="I56" s="145">
        <v>140.80000000000001</v>
      </c>
      <c r="J56" s="146">
        <v>138</v>
      </c>
      <c r="K56" s="145">
        <v>138.30000000000001</v>
      </c>
      <c r="L56" s="145">
        <v>140.9</v>
      </c>
      <c r="M56" s="146">
        <v>141.1</v>
      </c>
      <c r="N56" s="208">
        <v>141.35833333333332</v>
      </c>
      <c r="O56" s="147">
        <v>112.47927856242951</v>
      </c>
      <c r="P56" s="17"/>
      <c r="Q56" s="17"/>
    </row>
    <row r="57" spans="1:17" ht="9.9499999999999993" customHeight="1">
      <c r="A57" s="6" t="s">
        <v>179</v>
      </c>
      <c r="B57" s="145">
        <v>141.4</v>
      </c>
      <c r="C57" s="145">
        <v>142</v>
      </c>
      <c r="D57" s="145">
        <v>141.30000000000001</v>
      </c>
      <c r="E57" s="145">
        <v>142.80000000000001</v>
      </c>
      <c r="F57" s="145">
        <v>148.4</v>
      </c>
      <c r="G57" s="145">
        <v>148.9</v>
      </c>
      <c r="H57" s="145">
        <v>155</v>
      </c>
      <c r="I57" s="145">
        <v>154.5</v>
      </c>
      <c r="J57" s="146">
        <v>153.4</v>
      </c>
      <c r="K57" s="145">
        <v>157.9</v>
      </c>
      <c r="L57" s="145">
        <v>155.4</v>
      </c>
      <c r="M57" s="146">
        <v>152.80000000000001</v>
      </c>
      <c r="N57" s="208">
        <f t="shared" ref="N57:N59" si="3">SUM(B57:M57)/12</f>
        <v>149.48333333333335</v>
      </c>
      <c r="O57" s="147">
        <f>SUM(N57/N56)*100</f>
        <v>105.74780404409599</v>
      </c>
      <c r="P57" s="17"/>
      <c r="Q57" s="17"/>
    </row>
    <row r="58" spans="1:17" ht="9.9499999999999993" customHeight="1">
      <c r="A58" s="6" t="s">
        <v>184</v>
      </c>
      <c r="B58" s="147">
        <v>151</v>
      </c>
      <c r="C58" s="145">
        <v>149.6</v>
      </c>
      <c r="D58" s="145">
        <v>151.1</v>
      </c>
      <c r="E58" s="145">
        <v>149.80000000000001</v>
      </c>
      <c r="F58" s="145">
        <v>147.9</v>
      </c>
      <c r="G58" s="145">
        <v>153.9</v>
      </c>
      <c r="H58" s="145">
        <v>150.4</v>
      </c>
      <c r="I58" s="145">
        <v>153.5</v>
      </c>
      <c r="J58" s="146">
        <v>147.69999999999999</v>
      </c>
      <c r="K58" s="145">
        <v>148.4</v>
      </c>
      <c r="L58" s="145">
        <v>148.4</v>
      </c>
      <c r="M58" s="146">
        <v>144</v>
      </c>
      <c r="N58" s="208">
        <f t="shared" si="3"/>
        <v>149.64166666666668</v>
      </c>
      <c r="O58" s="147">
        <f>SUM(N58/N57)*100</f>
        <v>100.10592039246293</v>
      </c>
      <c r="P58" s="17"/>
      <c r="Q58" s="17"/>
    </row>
    <row r="59" spans="1:17" ht="10.5" customHeight="1">
      <c r="A59" s="6" t="s">
        <v>187</v>
      </c>
      <c r="B59" s="147">
        <v>145.1</v>
      </c>
      <c r="C59" s="145">
        <v>148.19999999999999</v>
      </c>
      <c r="D59" s="145">
        <v>145.69999999999999</v>
      </c>
      <c r="E59" s="145">
        <v>146.69999999999999</v>
      </c>
      <c r="F59" s="145">
        <v>148.69999999999999</v>
      </c>
      <c r="G59" s="145">
        <v>149.19999999999999</v>
      </c>
      <c r="H59" s="145">
        <v>151.5</v>
      </c>
      <c r="I59" s="145">
        <v>151.1</v>
      </c>
      <c r="J59" s="146">
        <v>134.19999999999999</v>
      </c>
      <c r="K59" s="145">
        <v>134.80000000000001</v>
      </c>
      <c r="L59" s="145">
        <v>133.19999999999999</v>
      </c>
      <c r="M59" s="146">
        <v>127.9</v>
      </c>
      <c r="N59" s="208">
        <f t="shared" si="3"/>
        <v>143.02500000000001</v>
      </c>
      <c r="O59" s="147">
        <f>SUM(N59/N58)*100</f>
        <v>95.578326001002395</v>
      </c>
      <c r="P59" s="17"/>
      <c r="Q59" s="17"/>
    </row>
    <row r="60" spans="1:17" ht="10.5" customHeight="1">
      <c r="A60" s="6" t="s">
        <v>195</v>
      </c>
      <c r="B60" s="147">
        <v>127.5</v>
      </c>
      <c r="C60" s="145">
        <v>128.4</v>
      </c>
      <c r="D60" s="145">
        <v>129.80000000000001</v>
      </c>
      <c r="E60" s="145">
        <v>125.7</v>
      </c>
      <c r="F60" s="145">
        <v>130</v>
      </c>
      <c r="G60" s="145"/>
      <c r="H60" s="145"/>
      <c r="I60" s="145"/>
      <c r="J60" s="146"/>
      <c r="K60" s="145"/>
      <c r="L60" s="145"/>
      <c r="M60" s="146"/>
      <c r="N60" s="208"/>
      <c r="O60" s="147"/>
    </row>
    <row r="61" spans="1:17" ht="9.9499999999999993" customHeight="1">
      <c r="E61" s="429"/>
    </row>
    <row r="62" spans="1:17" ht="9.9499999999999993" customHeight="1">
      <c r="O62" s="48"/>
    </row>
    <row r="63" spans="1:17" ht="9.9499999999999993" customHeight="1">
      <c r="O63" s="48"/>
    </row>
    <row r="67" spans="15:27" ht="9.9499999999999993" customHeight="1"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</row>
    <row r="85" spans="1:25" ht="9.9499999999999993" customHeight="1">
      <c r="A85" s="145"/>
      <c r="B85" s="145" t="s">
        <v>76</v>
      </c>
      <c r="C85" s="145" t="s">
        <v>77</v>
      </c>
      <c r="D85" s="145" t="s">
        <v>78</v>
      </c>
      <c r="E85" s="145" t="s">
        <v>79</v>
      </c>
      <c r="F85" s="145" t="s">
        <v>80</v>
      </c>
      <c r="G85" s="145" t="s">
        <v>81</v>
      </c>
      <c r="H85" s="145" t="s">
        <v>82</v>
      </c>
      <c r="I85" s="145" t="s">
        <v>83</v>
      </c>
      <c r="J85" s="145" t="s">
        <v>84</v>
      </c>
      <c r="K85" s="145" t="s">
        <v>85</v>
      </c>
      <c r="L85" s="145" t="s">
        <v>86</v>
      </c>
      <c r="M85" s="146" t="s">
        <v>87</v>
      </c>
      <c r="N85" s="203" t="s">
        <v>126</v>
      </c>
      <c r="O85" s="148" t="s">
        <v>124</v>
      </c>
    </row>
    <row r="86" spans="1:25" ht="9.9499999999999993" customHeight="1">
      <c r="A86" s="6" t="s">
        <v>175</v>
      </c>
      <c r="B86" s="145">
        <v>66.900000000000006</v>
      </c>
      <c r="C86" s="145">
        <v>64.099999999999994</v>
      </c>
      <c r="D86" s="145">
        <v>75.599999999999994</v>
      </c>
      <c r="E86" s="145">
        <v>76.2</v>
      </c>
      <c r="F86" s="145">
        <v>69.599999999999994</v>
      </c>
      <c r="G86" s="145">
        <v>77.2</v>
      </c>
      <c r="H86" s="145">
        <v>78.8</v>
      </c>
      <c r="I86" s="145">
        <v>71.3</v>
      </c>
      <c r="J86" s="146">
        <v>75.8</v>
      </c>
      <c r="K86" s="145">
        <v>74.5</v>
      </c>
      <c r="L86" s="145">
        <v>73.3</v>
      </c>
      <c r="M86" s="146">
        <v>73.400000000000006</v>
      </c>
      <c r="N86" s="208">
        <v>73.099999999999994</v>
      </c>
      <c r="O86" s="403">
        <v>105</v>
      </c>
      <c r="P86" s="47"/>
      <c r="Q86" s="214"/>
      <c r="R86" s="47"/>
      <c r="S86" s="47"/>
      <c r="T86" s="47"/>
      <c r="U86" s="47"/>
      <c r="V86" s="47"/>
      <c r="W86" s="47"/>
      <c r="X86" s="47"/>
      <c r="Y86" s="150"/>
    </row>
    <row r="87" spans="1:25" ht="9.9499999999999993" customHeight="1">
      <c r="A87" s="6" t="s">
        <v>179</v>
      </c>
      <c r="B87" s="145">
        <v>64.8</v>
      </c>
      <c r="C87" s="145">
        <v>67.7</v>
      </c>
      <c r="D87" s="145">
        <v>73.400000000000006</v>
      </c>
      <c r="E87" s="145">
        <v>73.099999999999994</v>
      </c>
      <c r="F87" s="145">
        <v>70.900000000000006</v>
      </c>
      <c r="G87" s="145">
        <v>75.8</v>
      </c>
      <c r="H87" s="145">
        <v>73</v>
      </c>
      <c r="I87" s="145">
        <v>63.7</v>
      </c>
      <c r="J87" s="146">
        <v>69.5</v>
      </c>
      <c r="K87" s="145">
        <v>74.900000000000006</v>
      </c>
      <c r="L87" s="145">
        <v>66.5</v>
      </c>
      <c r="M87" s="146">
        <v>76.400000000000006</v>
      </c>
      <c r="N87" s="208">
        <f>SUM(B87:M87)/12</f>
        <v>70.808333333333323</v>
      </c>
      <c r="O87" s="403">
        <f>SUM(N87/N86)*100</f>
        <v>96.865025079799352</v>
      </c>
      <c r="P87" s="47"/>
      <c r="Q87" s="214"/>
      <c r="R87" s="47"/>
      <c r="S87" s="47"/>
      <c r="T87" s="47"/>
      <c r="U87" s="47"/>
      <c r="V87" s="47"/>
      <c r="W87" s="47"/>
      <c r="X87" s="47"/>
      <c r="Y87" s="47"/>
    </row>
    <row r="88" spans="1:25" ht="10.5" customHeight="1">
      <c r="A88" s="6" t="s">
        <v>184</v>
      </c>
      <c r="B88" s="145">
        <v>64.2</v>
      </c>
      <c r="C88" s="145">
        <v>72.5</v>
      </c>
      <c r="D88" s="145">
        <v>74.5</v>
      </c>
      <c r="E88" s="145">
        <v>68.7</v>
      </c>
      <c r="F88" s="145">
        <v>71.5</v>
      </c>
      <c r="G88" s="145">
        <v>77.3</v>
      </c>
      <c r="H88" s="145">
        <v>75.5</v>
      </c>
      <c r="I88" s="145">
        <v>63.3</v>
      </c>
      <c r="J88" s="146">
        <v>64.900000000000006</v>
      </c>
      <c r="K88" s="145">
        <v>71.2</v>
      </c>
      <c r="L88" s="145">
        <v>70.2</v>
      </c>
      <c r="M88" s="146">
        <v>71.2</v>
      </c>
      <c r="N88" s="208">
        <f>SUM(B88:M88)/12</f>
        <v>70.416666666666671</v>
      </c>
      <c r="O88" s="403">
        <f>SUM(N88/N87)*100</f>
        <v>99.44686359891729</v>
      </c>
      <c r="P88" s="47"/>
      <c r="Q88" s="214"/>
      <c r="R88" s="47"/>
      <c r="S88" s="47"/>
      <c r="T88" s="47"/>
      <c r="U88" s="47"/>
      <c r="V88" s="47"/>
      <c r="W88" s="47"/>
      <c r="X88" s="47"/>
      <c r="Y88" s="47"/>
    </row>
    <row r="89" spans="1:25" ht="10.5" customHeight="1">
      <c r="A89" s="6" t="s">
        <v>187</v>
      </c>
      <c r="B89" s="145">
        <v>65.3</v>
      </c>
      <c r="C89" s="145">
        <v>69.400000000000006</v>
      </c>
      <c r="D89" s="145">
        <v>74.400000000000006</v>
      </c>
      <c r="E89" s="145">
        <v>77.2</v>
      </c>
      <c r="F89" s="145">
        <v>72.3</v>
      </c>
      <c r="G89" s="145">
        <v>72.099999999999994</v>
      </c>
      <c r="H89" s="145">
        <v>77.3</v>
      </c>
      <c r="I89" s="145">
        <v>64.400000000000006</v>
      </c>
      <c r="J89" s="146">
        <v>72.599999999999994</v>
      </c>
      <c r="K89" s="145">
        <v>70</v>
      </c>
      <c r="L89" s="145">
        <v>67</v>
      </c>
      <c r="M89" s="146">
        <v>74.2</v>
      </c>
      <c r="N89" s="208">
        <f>SUM(B89:M89)/12</f>
        <v>71.350000000000009</v>
      </c>
      <c r="O89" s="403">
        <f>SUM(N89/N88)*100</f>
        <v>101.32544378698225</v>
      </c>
      <c r="P89" s="47"/>
      <c r="Q89" s="214"/>
      <c r="R89" s="47"/>
      <c r="S89" s="47"/>
      <c r="T89" s="47"/>
      <c r="U89" s="47"/>
      <c r="V89" s="47"/>
      <c r="W89" s="47"/>
      <c r="X89" s="47"/>
      <c r="Y89" s="47"/>
    </row>
    <row r="90" spans="1:25" ht="10.5" customHeight="1">
      <c r="A90" s="6" t="s">
        <v>195</v>
      </c>
      <c r="B90" s="145">
        <v>67.5</v>
      </c>
      <c r="C90" s="145">
        <v>66.2</v>
      </c>
      <c r="D90" s="145">
        <v>73.3</v>
      </c>
      <c r="E90" s="145">
        <v>79.599999999999994</v>
      </c>
      <c r="F90" s="145">
        <v>72.099999999999994</v>
      </c>
      <c r="G90" s="145"/>
      <c r="H90" s="145"/>
      <c r="I90" s="145"/>
      <c r="J90" s="146"/>
      <c r="K90" s="145"/>
      <c r="L90" s="145"/>
      <c r="M90" s="146"/>
      <c r="N90" s="208"/>
      <c r="O90" s="403"/>
      <c r="P90" s="47"/>
      <c r="Q90" s="47"/>
      <c r="R90" s="47"/>
      <c r="S90" s="47"/>
      <c r="T90" s="47"/>
      <c r="U90" s="47"/>
      <c r="V90" s="47"/>
      <c r="W90" s="47"/>
      <c r="X90" s="47"/>
      <c r="Y90" s="47"/>
    </row>
    <row r="91" spans="1:25" ht="9.9499999999999993" customHeight="1">
      <c r="A91" s="149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  <c r="M91" s="149"/>
    </row>
  </sheetData>
  <phoneticPr fontId="2"/>
  <pageMargins left="0.59055118110236227" right="0" top="0.19685039370078741" bottom="0" header="0.51181102362204722" footer="0.51181102362204722"/>
  <pageSetup paperSize="9" scale="95" orientation="portrait" r:id="rId1"/>
  <headerFooter alignWithMargins="0">
    <oddFooter>&amp;C
&amp;14-3-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CC66"/>
  </sheetPr>
  <dimension ref="A1:U109"/>
  <sheetViews>
    <sheetView zoomScaleNormal="100" workbookViewId="0">
      <selection activeCell="R27" sqref="R27"/>
    </sheetView>
  </sheetViews>
  <sheetFormatPr defaultRowHeight="13.5"/>
  <cols>
    <col min="1" max="1" width="6.125" customWidth="1"/>
    <col min="2" max="2" width="19.375" customWidth="1"/>
    <col min="3" max="4" width="13.25" customWidth="1"/>
    <col min="5" max="6" width="11.875" customWidth="1"/>
    <col min="7" max="7" width="17.875" customWidth="1"/>
    <col min="8" max="8" width="3.75" customWidth="1"/>
    <col min="9" max="9" width="18.5" style="29" customWidth="1"/>
    <col min="10" max="10" width="11.625" customWidth="1"/>
    <col min="11" max="11" width="5.5" customWidth="1"/>
    <col min="12" max="12" width="4.25" customWidth="1"/>
    <col min="13" max="13" width="17.25" customWidth="1"/>
    <col min="14" max="14" width="17.625" customWidth="1"/>
    <col min="15" max="15" width="3.75" style="25" customWidth="1"/>
    <col min="16" max="16" width="18" customWidth="1"/>
    <col min="17" max="17" width="13.875" customWidth="1"/>
    <col min="18" max="18" width="11.5" customWidth="1"/>
    <col min="19" max="19" width="14" customWidth="1"/>
  </cols>
  <sheetData>
    <row r="1" spans="1:18" ht="22.5" customHeight="1">
      <c r="A1" s="481" t="s">
        <v>207</v>
      </c>
      <c r="B1" s="482"/>
      <c r="C1" s="482"/>
      <c r="D1" s="482"/>
      <c r="E1" s="482"/>
      <c r="F1" s="482"/>
      <c r="G1" s="482"/>
      <c r="M1" s="16"/>
      <c r="N1" t="s">
        <v>195</v>
      </c>
      <c r="O1" s="110"/>
      <c r="Q1" s="279" t="s">
        <v>187</v>
      </c>
    </row>
    <row r="2" spans="1:18" ht="13.5" customHeight="1">
      <c r="H2" s="3"/>
      <c r="I2" s="144" t="s">
        <v>9</v>
      </c>
      <c r="J2" s="8" t="s">
        <v>68</v>
      </c>
      <c r="K2" s="3" t="s">
        <v>44</v>
      </c>
      <c r="L2" s="3"/>
      <c r="M2" s="8" t="s">
        <v>9</v>
      </c>
      <c r="N2" s="8"/>
      <c r="O2" s="89"/>
      <c r="P2" s="3"/>
      <c r="Q2" s="87"/>
    </row>
    <row r="3" spans="1:18" ht="13.5" customHeight="1">
      <c r="H3" s="3">
        <v>17</v>
      </c>
      <c r="I3" s="160" t="s">
        <v>21</v>
      </c>
      <c r="J3" s="13">
        <v>211187</v>
      </c>
      <c r="K3" s="195">
        <v>1</v>
      </c>
      <c r="L3" s="3">
        <f>SUM(H3)</f>
        <v>17</v>
      </c>
      <c r="M3" s="160" t="s">
        <v>21</v>
      </c>
      <c r="N3" s="13">
        <f>SUM(J3)</f>
        <v>211187</v>
      </c>
      <c r="O3" s="3">
        <f>SUM(H3)</f>
        <v>17</v>
      </c>
      <c r="P3" s="160" t="s">
        <v>21</v>
      </c>
      <c r="Q3" s="196">
        <v>367087</v>
      </c>
    </row>
    <row r="4" spans="1:18" ht="13.5" customHeight="1">
      <c r="H4" s="3">
        <v>33</v>
      </c>
      <c r="I4" s="160" t="s">
        <v>0</v>
      </c>
      <c r="J4" s="13">
        <v>121058</v>
      </c>
      <c r="K4" s="195">
        <v>2</v>
      </c>
      <c r="L4" s="3">
        <f t="shared" ref="L4:L12" si="0">SUM(H4)</f>
        <v>33</v>
      </c>
      <c r="M4" s="160" t="s">
        <v>0</v>
      </c>
      <c r="N4" s="13">
        <f t="shared" ref="N4:N12" si="1">SUM(J4)</f>
        <v>121058</v>
      </c>
      <c r="O4" s="3">
        <f t="shared" ref="O4:O12" si="2">SUM(H4)</f>
        <v>33</v>
      </c>
      <c r="P4" s="160" t="s">
        <v>0</v>
      </c>
      <c r="Q4" s="86">
        <v>110102</v>
      </c>
    </row>
    <row r="5" spans="1:18" ht="13.5" customHeight="1">
      <c r="H5" s="3">
        <v>16</v>
      </c>
      <c r="I5" s="160" t="s">
        <v>3</v>
      </c>
      <c r="J5" s="217">
        <v>97487</v>
      </c>
      <c r="K5" s="195">
        <v>3</v>
      </c>
      <c r="L5" s="3">
        <f t="shared" si="0"/>
        <v>16</v>
      </c>
      <c r="M5" s="160" t="s">
        <v>3</v>
      </c>
      <c r="N5" s="13">
        <f t="shared" si="1"/>
        <v>97487</v>
      </c>
      <c r="O5" s="3">
        <f t="shared" si="2"/>
        <v>16</v>
      </c>
      <c r="P5" s="160" t="s">
        <v>3</v>
      </c>
      <c r="Q5" s="86">
        <v>68671</v>
      </c>
    </row>
    <row r="6" spans="1:18" ht="13.5" customHeight="1">
      <c r="H6" s="3">
        <v>26</v>
      </c>
      <c r="I6" s="160" t="s">
        <v>30</v>
      </c>
      <c r="J6" s="13">
        <v>95685</v>
      </c>
      <c r="K6" s="195">
        <v>4</v>
      </c>
      <c r="L6" s="3">
        <f t="shared" si="0"/>
        <v>26</v>
      </c>
      <c r="M6" s="160" t="s">
        <v>30</v>
      </c>
      <c r="N6" s="13">
        <f t="shared" si="1"/>
        <v>95685</v>
      </c>
      <c r="O6" s="3">
        <f t="shared" si="2"/>
        <v>26</v>
      </c>
      <c r="P6" s="160" t="s">
        <v>30</v>
      </c>
      <c r="Q6" s="86">
        <v>106732</v>
      </c>
    </row>
    <row r="7" spans="1:18" ht="13.5" customHeight="1">
      <c r="H7" s="3">
        <v>36</v>
      </c>
      <c r="I7" s="160" t="s">
        <v>5</v>
      </c>
      <c r="J7" s="217">
        <v>92534</v>
      </c>
      <c r="K7" s="195">
        <v>5</v>
      </c>
      <c r="L7" s="3">
        <f t="shared" si="0"/>
        <v>36</v>
      </c>
      <c r="M7" s="160" t="s">
        <v>5</v>
      </c>
      <c r="N7" s="13">
        <f t="shared" si="1"/>
        <v>92534</v>
      </c>
      <c r="O7" s="3">
        <f t="shared" si="2"/>
        <v>36</v>
      </c>
      <c r="P7" s="160" t="s">
        <v>5</v>
      </c>
      <c r="Q7" s="86">
        <v>91302</v>
      </c>
    </row>
    <row r="8" spans="1:18" ht="13.5" customHeight="1">
      <c r="H8" s="3">
        <v>34</v>
      </c>
      <c r="I8" s="160" t="s">
        <v>1</v>
      </c>
      <c r="J8" s="13">
        <v>43829</v>
      </c>
      <c r="K8" s="195">
        <v>6</v>
      </c>
      <c r="L8" s="3">
        <f t="shared" si="0"/>
        <v>34</v>
      </c>
      <c r="M8" s="160" t="s">
        <v>1</v>
      </c>
      <c r="N8" s="13">
        <f t="shared" si="1"/>
        <v>43829</v>
      </c>
      <c r="O8" s="3">
        <f t="shared" si="2"/>
        <v>34</v>
      </c>
      <c r="P8" s="160" t="s">
        <v>1</v>
      </c>
      <c r="Q8" s="86">
        <v>41924</v>
      </c>
    </row>
    <row r="9" spans="1:18" ht="13.5" customHeight="1">
      <c r="H9" s="77">
        <v>40</v>
      </c>
      <c r="I9" s="162" t="s">
        <v>2</v>
      </c>
      <c r="J9" s="13">
        <v>42947</v>
      </c>
      <c r="K9" s="195">
        <v>7</v>
      </c>
      <c r="L9" s="3">
        <f t="shared" si="0"/>
        <v>40</v>
      </c>
      <c r="M9" s="162" t="s">
        <v>2</v>
      </c>
      <c r="N9" s="13">
        <f t="shared" si="1"/>
        <v>42947</v>
      </c>
      <c r="O9" s="3">
        <f t="shared" si="2"/>
        <v>40</v>
      </c>
      <c r="P9" s="162" t="s">
        <v>2</v>
      </c>
      <c r="Q9" s="86">
        <v>50290</v>
      </c>
    </row>
    <row r="10" spans="1:18" ht="13.5" customHeight="1">
      <c r="G10" s="17"/>
      <c r="H10" s="3">
        <v>13</v>
      </c>
      <c r="I10" s="160" t="s">
        <v>7</v>
      </c>
      <c r="J10" s="13">
        <v>33971</v>
      </c>
      <c r="K10" s="195">
        <v>8</v>
      </c>
      <c r="L10" s="3">
        <f t="shared" si="0"/>
        <v>13</v>
      </c>
      <c r="M10" s="160" t="s">
        <v>7</v>
      </c>
      <c r="N10" s="13">
        <f t="shared" si="1"/>
        <v>33971</v>
      </c>
      <c r="O10" s="3">
        <f t="shared" si="2"/>
        <v>13</v>
      </c>
      <c r="P10" s="160" t="s">
        <v>7</v>
      </c>
      <c r="Q10" s="86">
        <v>33943</v>
      </c>
    </row>
    <row r="11" spans="1:18" ht="13.5" customHeight="1">
      <c r="H11" s="14">
        <v>38</v>
      </c>
      <c r="I11" s="162" t="s">
        <v>38</v>
      </c>
      <c r="J11" s="13">
        <v>28785</v>
      </c>
      <c r="K11" s="195">
        <v>9</v>
      </c>
      <c r="L11" s="3">
        <f t="shared" si="0"/>
        <v>38</v>
      </c>
      <c r="M11" s="162" t="s">
        <v>38</v>
      </c>
      <c r="N11" s="13">
        <f t="shared" si="1"/>
        <v>28785</v>
      </c>
      <c r="O11" s="3">
        <f t="shared" si="2"/>
        <v>38</v>
      </c>
      <c r="P11" s="162" t="s">
        <v>38</v>
      </c>
      <c r="Q11" s="86">
        <v>31543</v>
      </c>
    </row>
    <row r="12" spans="1:18" ht="13.5" customHeight="1" thickBot="1">
      <c r="H12" s="271">
        <v>24</v>
      </c>
      <c r="I12" s="374" t="s">
        <v>28</v>
      </c>
      <c r="J12" s="410">
        <v>26918</v>
      </c>
      <c r="K12" s="194">
        <v>10</v>
      </c>
      <c r="L12" s="3">
        <f t="shared" si="0"/>
        <v>24</v>
      </c>
      <c r="M12" s="374" t="s">
        <v>28</v>
      </c>
      <c r="N12" s="13">
        <f t="shared" si="1"/>
        <v>26918</v>
      </c>
      <c r="O12" s="14">
        <f t="shared" si="2"/>
        <v>24</v>
      </c>
      <c r="P12" s="374" t="s">
        <v>28</v>
      </c>
      <c r="Q12" s="197">
        <v>24816</v>
      </c>
    </row>
    <row r="13" spans="1:18" ht="13.5" customHeight="1" thickTop="1" thickBot="1">
      <c r="H13" s="121">
        <v>25</v>
      </c>
      <c r="I13" s="174" t="s">
        <v>29</v>
      </c>
      <c r="J13" s="412">
        <v>25279</v>
      </c>
      <c r="K13" s="103"/>
      <c r="L13" s="78"/>
      <c r="M13" s="163"/>
      <c r="N13" s="336">
        <v>916458</v>
      </c>
      <c r="O13" s="3"/>
      <c r="P13" s="270" t="s">
        <v>153</v>
      </c>
      <c r="Q13" s="198">
        <v>1078659</v>
      </c>
    </row>
    <row r="14" spans="1:18" ht="13.5" customHeight="1">
      <c r="B14" s="19"/>
      <c r="H14" s="3">
        <v>3</v>
      </c>
      <c r="I14" s="160" t="s">
        <v>10</v>
      </c>
      <c r="J14" s="13">
        <v>22397</v>
      </c>
      <c r="K14" s="103"/>
      <c r="L14" s="26"/>
      <c r="N14" t="s">
        <v>59</v>
      </c>
      <c r="O14"/>
    </row>
    <row r="15" spans="1:18" ht="13.5" customHeight="1">
      <c r="H15" s="3">
        <v>31</v>
      </c>
      <c r="I15" s="160" t="s">
        <v>105</v>
      </c>
      <c r="J15" s="217">
        <v>15936</v>
      </c>
      <c r="K15" s="103"/>
      <c r="L15" s="26"/>
      <c r="M15" t="s">
        <v>196</v>
      </c>
      <c r="N15" s="15"/>
      <c r="O15"/>
      <c r="P15" t="s">
        <v>197</v>
      </c>
      <c r="Q15" s="85" t="s">
        <v>63</v>
      </c>
    </row>
    <row r="16" spans="1:18" ht="13.5" customHeight="1">
      <c r="C16" s="15"/>
      <c r="E16" s="17"/>
      <c r="H16" s="3">
        <v>2</v>
      </c>
      <c r="I16" s="160" t="s">
        <v>6</v>
      </c>
      <c r="J16" s="13">
        <v>15266</v>
      </c>
      <c r="K16" s="103"/>
      <c r="L16" s="3">
        <f>SUM(L3)</f>
        <v>17</v>
      </c>
      <c r="M16" s="13">
        <f>SUM(N3)</f>
        <v>211187</v>
      </c>
      <c r="N16" s="160" t="s">
        <v>21</v>
      </c>
      <c r="O16" s="3">
        <f>SUM(O3)</f>
        <v>17</v>
      </c>
      <c r="P16" s="13">
        <f>SUM(M16)</f>
        <v>211187</v>
      </c>
      <c r="Q16" s="275">
        <v>215324</v>
      </c>
      <c r="R16" s="79"/>
    </row>
    <row r="17" spans="2:20" ht="13.5" customHeight="1">
      <c r="C17" s="15"/>
      <c r="E17" s="17"/>
      <c r="H17" s="3">
        <v>14</v>
      </c>
      <c r="I17" s="160" t="s">
        <v>19</v>
      </c>
      <c r="J17" s="217">
        <v>11424</v>
      </c>
      <c r="K17" s="103"/>
      <c r="L17" s="3">
        <f t="shared" ref="L17:L25" si="3">SUM(L4)</f>
        <v>33</v>
      </c>
      <c r="M17" s="13">
        <f t="shared" ref="M17:M25" si="4">SUM(N4)</f>
        <v>121058</v>
      </c>
      <c r="N17" s="160" t="s">
        <v>0</v>
      </c>
      <c r="O17" s="3">
        <f t="shared" ref="O17:O25" si="5">SUM(O4)</f>
        <v>33</v>
      </c>
      <c r="P17" s="13">
        <f t="shared" ref="P17:P25" si="6">SUM(M17)</f>
        <v>121058</v>
      </c>
      <c r="Q17" s="276">
        <v>130267</v>
      </c>
      <c r="R17" s="79"/>
      <c r="S17" s="42"/>
    </row>
    <row r="18" spans="2:20" ht="13.5" customHeight="1">
      <c r="C18" s="15"/>
      <c r="E18" s="17"/>
      <c r="H18" s="3">
        <v>37</v>
      </c>
      <c r="I18" s="160" t="s">
        <v>37</v>
      </c>
      <c r="J18" s="217">
        <v>11330</v>
      </c>
      <c r="K18" s="103"/>
      <c r="L18" s="3">
        <f t="shared" si="3"/>
        <v>16</v>
      </c>
      <c r="M18" s="13">
        <f t="shared" si="4"/>
        <v>97487</v>
      </c>
      <c r="N18" s="160" t="s">
        <v>3</v>
      </c>
      <c r="O18" s="3">
        <f t="shared" si="5"/>
        <v>16</v>
      </c>
      <c r="P18" s="13">
        <f t="shared" si="6"/>
        <v>97487</v>
      </c>
      <c r="Q18" s="276">
        <v>86206</v>
      </c>
      <c r="R18" s="79"/>
      <c r="S18" s="111"/>
    </row>
    <row r="19" spans="2:20" ht="13.5" customHeight="1">
      <c r="C19" s="15"/>
      <c r="E19" s="17"/>
      <c r="H19" s="3">
        <v>15</v>
      </c>
      <c r="I19" s="160" t="s">
        <v>20</v>
      </c>
      <c r="J19" s="13">
        <v>8501</v>
      </c>
      <c r="L19" s="3">
        <f t="shared" si="3"/>
        <v>26</v>
      </c>
      <c r="M19" s="13">
        <f t="shared" si="4"/>
        <v>95685</v>
      </c>
      <c r="N19" s="160" t="s">
        <v>30</v>
      </c>
      <c r="O19" s="3">
        <f t="shared" si="5"/>
        <v>26</v>
      </c>
      <c r="P19" s="13">
        <f t="shared" si="6"/>
        <v>95685</v>
      </c>
      <c r="Q19" s="276">
        <v>103085</v>
      </c>
      <c r="R19" s="79"/>
      <c r="S19" s="124"/>
    </row>
    <row r="20" spans="2:20" ht="13.5" customHeight="1">
      <c r="B20" s="18"/>
      <c r="C20" s="15"/>
      <c r="E20" s="17"/>
      <c r="H20" s="3">
        <v>9</v>
      </c>
      <c r="I20" s="3" t="s">
        <v>162</v>
      </c>
      <c r="J20" s="13">
        <v>6350</v>
      </c>
      <c r="L20" s="3">
        <f t="shared" si="3"/>
        <v>36</v>
      </c>
      <c r="M20" s="13">
        <f t="shared" si="4"/>
        <v>92534</v>
      </c>
      <c r="N20" s="160" t="s">
        <v>5</v>
      </c>
      <c r="O20" s="3">
        <f t="shared" si="5"/>
        <v>36</v>
      </c>
      <c r="P20" s="13">
        <f t="shared" si="6"/>
        <v>92534</v>
      </c>
      <c r="Q20" s="276">
        <v>96939</v>
      </c>
      <c r="R20" s="79"/>
      <c r="S20" s="124"/>
    </row>
    <row r="21" spans="2:20" ht="13.5" customHeight="1">
      <c r="B21" s="18"/>
      <c r="C21" s="15"/>
      <c r="E21" s="17"/>
      <c r="H21" s="3">
        <v>21</v>
      </c>
      <c r="I21" s="3" t="s">
        <v>158</v>
      </c>
      <c r="J21" s="217">
        <v>6295</v>
      </c>
      <c r="L21" s="3">
        <f t="shared" si="3"/>
        <v>34</v>
      </c>
      <c r="M21" s="13">
        <f t="shared" si="4"/>
        <v>43829</v>
      </c>
      <c r="N21" s="160" t="s">
        <v>1</v>
      </c>
      <c r="O21" s="3">
        <f t="shared" si="5"/>
        <v>34</v>
      </c>
      <c r="P21" s="13">
        <f t="shared" si="6"/>
        <v>43829</v>
      </c>
      <c r="Q21" s="276">
        <v>52332</v>
      </c>
      <c r="R21" s="79"/>
      <c r="S21" s="28"/>
    </row>
    <row r="22" spans="2:20" ht="13.5" customHeight="1">
      <c r="C22" s="15"/>
      <c r="E22" s="17"/>
      <c r="H22" s="3">
        <v>11</v>
      </c>
      <c r="I22" s="160" t="s">
        <v>17</v>
      </c>
      <c r="J22" s="13">
        <v>4806</v>
      </c>
      <c r="K22" s="15"/>
      <c r="L22" s="3">
        <f t="shared" si="3"/>
        <v>40</v>
      </c>
      <c r="M22" s="13">
        <f t="shared" si="4"/>
        <v>42947</v>
      </c>
      <c r="N22" s="162" t="s">
        <v>2</v>
      </c>
      <c r="O22" s="3">
        <f t="shared" si="5"/>
        <v>40</v>
      </c>
      <c r="P22" s="13">
        <f t="shared" si="6"/>
        <v>42947</v>
      </c>
      <c r="Q22" s="276">
        <v>57009</v>
      </c>
      <c r="R22" s="79"/>
    </row>
    <row r="23" spans="2:20" ht="13.5" customHeight="1">
      <c r="B23" s="18"/>
      <c r="C23" s="15"/>
      <c r="E23" s="17"/>
      <c r="H23" s="3">
        <v>22</v>
      </c>
      <c r="I23" s="160" t="s">
        <v>26</v>
      </c>
      <c r="J23" s="13">
        <v>4786</v>
      </c>
      <c r="K23" s="15"/>
      <c r="L23" s="3">
        <f t="shared" si="3"/>
        <v>13</v>
      </c>
      <c r="M23" s="13">
        <f t="shared" si="4"/>
        <v>33971</v>
      </c>
      <c r="N23" s="160" t="s">
        <v>7</v>
      </c>
      <c r="O23" s="3">
        <f t="shared" si="5"/>
        <v>13</v>
      </c>
      <c r="P23" s="13">
        <f t="shared" si="6"/>
        <v>33971</v>
      </c>
      <c r="Q23" s="276">
        <v>28321</v>
      </c>
      <c r="R23" s="79"/>
      <c r="S23" s="42"/>
    </row>
    <row r="24" spans="2:20" ht="13.5" customHeight="1">
      <c r="C24" s="15"/>
      <c r="E24" s="17"/>
      <c r="H24" s="3">
        <v>20</v>
      </c>
      <c r="I24" s="160" t="s">
        <v>24</v>
      </c>
      <c r="J24" s="13">
        <v>2538</v>
      </c>
      <c r="K24" s="15"/>
      <c r="L24" s="3">
        <f t="shared" si="3"/>
        <v>38</v>
      </c>
      <c r="M24" s="13">
        <f t="shared" si="4"/>
        <v>28785</v>
      </c>
      <c r="N24" s="162" t="s">
        <v>38</v>
      </c>
      <c r="O24" s="3">
        <f t="shared" si="5"/>
        <v>38</v>
      </c>
      <c r="P24" s="13">
        <f t="shared" si="6"/>
        <v>28785</v>
      </c>
      <c r="Q24" s="276">
        <v>32202</v>
      </c>
      <c r="R24" s="79"/>
      <c r="S24" s="111"/>
    </row>
    <row r="25" spans="2:20" ht="13.5" customHeight="1" thickBot="1">
      <c r="C25" s="15"/>
      <c r="E25" s="17"/>
      <c r="H25" s="3">
        <v>12</v>
      </c>
      <c r="I25" s="160" t="s">
        <v>18</v>
      </c>
      <c r="J25" s="13">
        <v>2360</v>
      </c>
      <c r="K25" s="15"/>
      <c r="L25" s="14">
        <f t="shared" si="3"/>
        <v>24</v>
      </c>
      <c r="M25" s="113">
        <f t="shared" si="4"/>
        <v>26918</v>
      </c>
      <c r="N25" s="374" t="s">
        <v>28</v>
      </c>
      <c r="O25" s="14">
        <f t="shared" si="5"/>
        <v>24</v>
      </c>
      <c r="P25" s="113">
        <f t="shared" si="6"/>
        <v>26918</v>
      </c>
      <c r="Q25" s="277">
        <v>30458</v>
      </c>
      <c r="R25" s="126" t="s">
        <v>73</v>
      </c>
      <c r="S25" s="28"/>
      <c r="T25" s="28"/>
    </row>
    <row r="26" spans="2:20" ht="13.5" customHeight="1" thickTop="1">
      <c r="H26" s="3">
        <v>39</v>
      </c>
      <c r="I26" s="160" t="s">
        <v>39</v>
      </c>
      <c r="J26" s="13">
        <v>1824</v>
      </c>
      <c r="K26" s="15"/>
      <c r="L26" s="114"/>
      <c r="M26" s="161">
        <f>SUM(J43-(M16+M17+M18+M19+M20+M21+M22+M23+M24+M25))</f>
        <v>149451</v>
      </c>
      <c r="N26" s="218" t="s">
        <v>45</v>
      </c>
      <c r="O26" s="115"/>
      <c r="P26" s="161">
        <f>SUM(M26)</f>
        <v>149451</v>
      </c>
      <c r="Q26" s="161"/>
      <c r="R26" s="175">
        <v>996710</v>
      </c>
      <c r="T26" s="28"/>
    </row>
    <row r="27" spans="2:20" ht="13.5" customHeight="1">
      <c r="H27" s="3">
        <v>27</v>
      </c>
      <c r="I27" s="160" t="s">
        <v>31</v>
      </c>
      <c r="J27" s="136">
        <v>1563</v>
      </c>
      <c r="K27" s="15"/>
      <c r="M27" t="s">
        <v>188</v>
      </c>
      <c r="O27" s="110"/>
      <c r="P27" s="28" t="s">
        <v>189</v>
      </c>
    </row>
    <row r="28" spans="2:20" ht="13.5" customHeight="1">
      <c r="H28" s="3">
        <v>1</v>
      </c>
      <c r="I28" s="160" t="s">
        <v>4</v>
      </c>
      <c r="J28" s="13">
        <v>1461</v>
      </c>
      <c r="K28" s="15"/>
      <c r="M28" s="86">
        <f t="shared" ref="M28:M37" si="7">SUM(Q3)</f>
        <v>367087</v>
      </c>
      <c r="N28" s="160" t="s">
        <v>21</v>
      </c>
      <c r="O28" s="3">
        <f>SUM(L3)</f>
        <v>17</v>
      </c>
      <c r="P28" s="86">
        <f t="shared" ref="P28:P37" si="8">SUM(Q3)</f>
        <v>367087</v>
      </c>
    </row>
    <row r="29" spans="2:20" ht="13.5" customHeight="1">
      <c r="H29" s="3">
        <v>30</v>
      </c>
      <c r="I29" s="160" t="s">
        <v>33</v>
      </c>
      <c r="J29" s="13">
        <v>1361</v>
      </c>
      <c r="K29" s="15"/>
      <c r="M29" s="86">
        <f t="shared" si="7"/>
        <v>110102</v>
      </c>
      <c r="N29" s="160" t="s">
        <v>0</v>
      </c>
      <c r="O29" s="3">
        <f t="shared" ref="O29:O37" si="9">SUM(L4)</f>
        <v>33</v>
      </c>
      <c r="P29" s="86">
        <f t="shared" si="8"/>
        <v>110102</v>
      </c>
    </row>
    <row r="30" spans="2:20" ht="13.5" customHeight="1">
      <c r="H30" s="3">
        <v>10</v>
      </c>
      <c r="I30" s="160" t="s">
        <v>16</v>
      </c>
      <c r="J30" s="407">
        <v>1258</v>
      </c>
      <c r="K30" s="15"/>
      <c r="M30" s="86">
        <f t="shared" si="7"/>
        <v>68671</v>
      </c>
      <c r="N30" s="160" t="s">
        <v>3</v>
      </c>
      <c r="O30" s="3">
        <f t="shared" si="9"/>
        <v>16</v>
      </c>
      <c r="P30" s="86">
        <f t="shared" si="8"/>
        <v>68671</v>
      </c>
    </row>
    <row r="31" spans="2:20" ht="13.5" customHeight="1">
      <c r="H31" s="3">
        <v>18</v>
      </c>
      <c r="I31" s="160" t="s">
        <v>22</v>
      </c>
      <c r="J31" s="13">
        <v>880</v>
      </c>
      <c r="K31" s="15"/>
      <c r="M31" s="86">
        <f t="shared" si="7"/>
        <v>106732</v>
      </c>
      <c r="N31" s="160" t="s">
        <v>30</v>
      </c>
      <c r="O31" s="3">
        <f t="shared" si="9"/>
        <v>26</v>
      </c>
      <c r="P31" s="86">
        <f t="shared" si="8"/>
        <v>106732</v>
      </c>
    </row>
    <row r="32" spans="2:20" ht="13.5" customHeight="1">
      <c r="H32" s="3">
        <v>29</v>
      </c>
      <c r="I32" s="160" t="s">
        <v>95</v>
      </c>
      <c r="J32" s="87">
        <v>710</v>
      </c>
      <c r="K32" s="15"/>
      <c r="M32" s="86">
        <f t="shared" si="7"/>
        <v>91302</v>
      </c>
      <c r="N32" s="160" t="s">
        <v>5</v>
      </c>
      <c r="O32" s="3">
        <f t="shared" si="9"/>
        <v>36</v>
      </c>
      <c r="P32" s="86">
        <f t="shared" si="8"/>
        <v>91302</v>
      </c>
      <c r="S32" s="10"/>
    </row>
    <row r="33" spans="8:21" ht="13.5" customHeight="1">
      <c r="H33" s="3">
        <v>23</v>
      </c>
      <c r="I33" s="160" t="s">
        <v>27</v>
      </c>
      <c r="J33" s="136">
        <v>666</v>
      </c>
      <c r="K33" s="15"/>
      <c r="M33" s="86">
        <f t="shared" si="7"/>
        <v>41924</v>
      </c>
      <c r="N33" s="160" t="s">
        <v>1</v>
      </c>
      <c r="O33" s="3">
        <f t="shared" si="9"/>
        <v>34</v>
      </c>
      <c r="P33" s="86">
        <f t="shared" si="8"/>
        <v>41924</v>
      </c>
      <c r="S33" s="28"/>
      <c r="T33" s="28"/>
    </row>
    <row r="34" spans="8:21" ht="13.5" customHeight="1">
      <c r="H34" s="3">
        <v>6</v>
      </c>
      <c r="I34" s="160" t="s">
        <v>13</v>
      </c>
      <c r="J34" s="217">
        <v>650</v>
      </c>
      <c r="K34" s="15"/>
      <c r="M34" s="86">
        <f t="shared" si="7"/>
        <v>50290</v>
      </c>
      <c r="N34" s="162" t="s">
        <v>2</v>
      </c>
      <c r="O34" s="3">
        <f t="shared" si="9"/>
        <v>40</v>
      </c>
      <c r="P34" s="86">
        <f t="shared" si="8"/>
        <v>50290</v>
      </c>
      <c r="S34" s="28"/>
      <c r="T34" s="28"/>
    </row>
    <row r="35" spans="8:21" ht="13.5" customHeight="1">
      <c r="H35" s="3">
        <v>35</v>
      </c>
      <c r="I35" s="160" t="s">
        <v>36</v>
      </c>
      <c r="J35" s="217">
        <v>602</v>
      </c>
      <c r="K35" s="15"/>
      <c r="M35" s="86">
        <f t="shared" si="7"/>
        <v>33943</v>
      </c>
      <c r="N35" s="160" t="s">
        <v>7</v>
      </c>
      <c r="O35" s="3">
        <f t="shared" si="9"/>
        <v>13</v>
      </c>
      <c r="P35" s="86">
        <f t="shared" si="8"/>
        <v>33943</v>
      </c>
      <c r="S35" s="28"/>
    </row>
    <row r="36" spans="8:21" ht="13.5" customHeight="1">
      <c r="H36" s="3">
        <v>32</v>
      </c>
      <c r="I36" s="160" t="s">
        <v>35</v>
      </c>
      <c r="J36" s="136">
        <v>484</v>
      </c>
      <c r="K36" s="15"/>
      <c r="M36" s="86">
        <f t="shared" si="7"/>
        <v>31543</v>
      </c>
      <c r="N36" s="162" t="s">
        <v>38</v>
      </c>
      <c r="O36" s="3">
        <f t="shared" si="9"/>
        <v>38</v>
      </c>
      <c r="P36" s="86">
        <f t="shared" si="8"/>
        <v>31543</v>
      </c>
      <c r="S36" s="28"/>
    </row>
    <row r="37" spans="8:21" ht="13.5" customHeight="1" thickBot="1">
      <c r="H37" s="3">
        <v>5</v>
      </c>
      <c r="I37" s="160" t="s">
        <v>12</v>
      </c>
      <c r="J37" s="407">
        <v>388</v>
      </c>
      <c r="K37" s="15"/>
      <c r="M37" s="112">
        <f t="shared" si="7"/>
        <v>24816</v>
      </c>
      <c r="N37" s="374" t="s">
        <v>28</v>
      </c>
      <c r="O37" s="14">
        <f t="shared" si="9"/>
        <v>24</v>
      </c>
      <c r="P37" s="112">
        <f t="shared" si="8"/>
        <v>24816</v>
      </c>
      <c r="S37" s="28"/>
    </row>
    <row r="38" spans="8:21" ht="13.5" customHeight="1" thickTop="1" thickBot="1">
      <c r="H38" s="3">
        <v>4</v>
      </c>
      <c r="I38" s="160" t="s">
        <v>11</v>
      </c>
      <c r="J38" s="13">
        <v>207</v>
      </c>
      <c r="K38" s="15"/>
      <c r="M38" s="342">
        <f>SUM(Q13-(Q3+Q4+Q5+Q6+Q7+Q8+Q9+Q10+Q11+Q12))</f>
        <v>152249</v>
      </c>
      <c r="N38" s="270" t="s">
        <v>176</v>
      </c>
      <c r="O38" s="343"/>
      <c r="P38" s="344">
        <f>SUM(M38)</f>
        <v>152249</v>
      </c>
      <c r="U38" s="28"/>
    </row>
    <row r="39" spans="8:21" ht="13.5" customHeight="1">
      <c r="H39" s="3">
        <v>19</v>
      </c>
      <c r="I39" s="160" t="s">
        <v>23</v>
      </c>
      <c r="J39" s="217">
        <v>87</v>
      </c>
      <c r="K39" s="15"/>
      <c r="P39" s="28"/>
    </row>
    <row r="40" spans="8:21" ht="13.5" customHeight="1">
      <c r="H40" s="3">
        <v>28</v>
      </c>
      <c r="I40" s="160" t="s">
        <v>32</v>
      </c>
      <c r="J40" s="13">
        <v>40</v>
      </c>
      <c r="K40" s="15"/>
    </row>
    <row r="41" spans="8:21" ht="13.5" customHeight="1">
      <c r="H41" s="3">
        <v>7</v>
      </c>
      <c r="I41" s="160" t="s">
        <v>14</v>
      </c>
      <c r="J41" s="13">
        <v>2</v>
      </c>
      <c r="K41" s="15"/>
    </row>
    <row r="42" spans="8:21" ht="13.5" customHeight="1" thickBot="1">
      <c r="H42" s="14">
        <v>8</v>
      </c>
      <c r="I42" s="162" t="s">
        <v>15</v>
      </c>
      <c r="J42" s="418">
        <v>0</v>
      </c>
      <c r="K42" s="15"/>
    </row>
    <row r="43" spans="8:21" ht="13.5" customHeight="1" thickTop="1">
      <c r="H43" s="114"/>
      <c r="I43" s="291" t="s">
        <v>93</v>
      </c>
      <c r="J43" s="292">
        <f>SUM(J3:J42)</f>
        <v>943852</v>
      </c>
    </row>
    <row r="44" spans="8:21" ht="13.5" customHeight="1"/>
    <row r="45" spans="8:21" ht="13.5" customHeight="1"/>
    <row r="46" spans="8:21" ht="13.5" customHeight="1"/>
    <row r="47" spans="8:21" ht="13.5" customHeight="1"/>
    <row r="48" spans="8:21" ht="13.5" customHeight="1"/>
    <row r="49" spans="1:16" ht="13.5" customHeight="1"/>
    <row r="50" spans="1:16" ht="13.5" customHeight="1"/>
    <row r="51" spans="1:16" ht="13.5" customHeight="1" thickBot="1"/>
    <row r="52" spans="1:16" ht="13.5" customHeight="1">
      <c r="A52" s="33" t="s">
        <v>46</v>
      </c>
      <c r="B52" s="22" t="s">
        <v>9</v>
      </c>
      <c r="C52" s="59" t="s">
        <v>195</v>
      </c>
      <c r="D52" s="59" t="s">
        <v>187</v>
      </c>
      <c r="E52" s="24" t="s">
        <v>43</v>
      </c>
      <c r="F52" s="23" t="s">
        <v>42</v>
      </c>
      <c r="G52" s="23" t="s">
        <v>40</v>
      </c>
      <c r="I52" s="159"/>
    </row>
    <row r="53" spans="1:16" ht="13.5" customHeight="1">
      <c r="A53" s="9">
        <v>1</v>
      </c>
      <c r="B53" s="160" t="s">
        <v>21</v>
      </c>
      <c r="C53" s="13">
        <f t="shared" ref="C53:C62" si="10">SUM(J3)</f>
        <v>211187</v>
      </c>
      <c r="D53" s="87">
        <f t="shared" ref="D53:D63" si="11">SUM(Q3)</f>
        <v>367087</v>
      </c>
      <c r="E53" s="80">
        <f t="shared" ref="E53:E62" si="12">SUM(P16/Q16*100)</f>
        <v>98.078709293901284</v>
      </c>
      <c r="F53" s="20">
        <f t="shared" ref="F53:F63" si="13">SUM(C53/D53*100)</f>
        <v>57.530503668067787</v>
      </c>
      <c r="G53" s="21"/>
      <c r="I53" s="159"/>
    </row>
    <row r="54" spans="1:16" ht="13.5" customHeight="1">
      <c r="A54" s="9">
        <v>2</v>
      </c>
      <c r="B54" s="160" t="s">
        <v>0</v>
      </c>
      <c r="C54" s="13">
        <f t="shared" si="10"/>
        <v>121058</v>
      </c>
      <c r="D54" s="87">
        <f t="shared" si="11"/>
        <v>110102</v>
      </c>
      <c r="E54" s="80">
        <f t="shared" si="12"/>
        <v>92.93067315590288</v>
      </c>
      <c r="F54" s="20">
        <f t="shared" si="13"/>
        <v>109.95077291965632</v>
      </c>
      <c r="G54" s="21"/>
      <c r="I54" s="159"/>
    </row>
    <row r="55" spans="1:16" ht="13.5" customHeight="1">
      <c r="A55" s="9">
        <v>3</v>
      </c>
      <c r="B55" s="160" t="s">
        <v>3</v>
      </c>
      <c r="C55" s="13">
        <f t="shared" si="10"/>
        <v>97487</v>
      </c>
      <c r="D55" s="87">
        <f t="shared" si="11"/>
        <v>68671</v>
      </c>
      <c r="E55" s="80">
        <f t="shared" si="12"/>
        <v>113.0860960953994</v>
      </c>
      <c r="F55" s="20">
        <f t="shared" si="13"/>
        <v>141.96240043104075</v>
      </c>
      <c r="G55" s="21"/>
      <c r="I55" s="159"/>
    </row>
    <row r="56" spans="1:16" ht="13.5" customHeight="1">
      <c r="A56" s="9">
        <v>4</v>
      </c>
      <c r="B56" s="160" t="s">
        <v>30</v>
      </c>
      <c r="C56" s="13">
        <f t="shared" si="10"/>
        <v>95685</v>
      </c>
      <c r="D56" s="87">
        <f t="shared" si="11"/>
        <v>106732</v>
      </c>
      <c r="E56" s="80">
        <f t="shared" si="12"/>
        <v>92.821458020080513</v>
      </c>
      <c r="F56" s="20">
        <f t="shared" si="13"/>
        <v>89.649777011580412</v>
      </c>
      <c r="G56" s="21"/>
      <c r="I56" s="159"/>
    </row>
    <row r="57" spans="1:16" ht="13.5" customHeight="1">
      <c r="A57" s="9">
        <v>5</v>
      </c>
      <c r="B57" s="160" t="s">
        <v>5</v>
      </c>
      <c r="C57" s="13">
        <f t="shared" si="10"/>
        <v>92534</v>
      </c>
      <c r="D57" s="87">
        <f t="shared" si="11"/>
        <v>91302</v>
      </c>
      <c r="E57" s="80">
        <f t="shared" si="12"/>
        <v>95.455905260008862</v>
      </c>
      <c r="F57" s="20">
        <f t="shared" si="13"/>
        <v>101.34936803136843</v>
      </c>
      <c r="G57" s="21"/>
      <c r="I57" s="159"/>
      <c r="P57" s="28"/>
    </row>
    <row r="58" spans="1:16" ht="13.5" customHeight="1">
      <c r="A58" s="9">
        <v>6</v>
      </c>
      <c r="B58" s="160" t="s">
        <v>1</v>
      </c>
      <c r="C58" s="13">
        <f t="shared" si="10"/>
        <v>43829</v>
      </c>
      <c r="D58" s="87">
        <f t="shared" si="11"/>
        <v>41924</v>
      </c>
      <c r="E58" s="80">
        <f t="shared" si="12"/>
        <v>83.751815332874727</v>
      </c>
      <c r="F58" s="20">
        <f t="shared" si="13"/>
        <v>104.54393664726649</v>
      </c>
      <c r="G58" s="21"/>
    </row>
    <row r="59" spans="1:16" ht="13.5" customHeight="1">
      <c r="A59" s="9">
        <v>7</v>
      </c>
      <c r="B59" s="162" t="s">
        <v>2</v>
      </c>
      <c r="C59" s="13">
        <f t="shared" si="10"/>
        <v>42947</v>
      </c>
      <c r="D59" s="87">
        <f t="shared" si="11"/>
        <v>50290</v>
      </c>
      <c r="E59" s="80">
        <f t="shared" si="12"/>
        <v>75.333719237313403</v>
      </c>
      <c r="F59" s="20">
        <f t="shared" si="13"/>
        <v>85.398687611851258</v>
      </c>
      <c r="G59" s="21"/>
    </row>
    <row r="60" spans="1:16" ht="13.5" customHeight="1">
      <c r="A60" s="9">
        <v>8</v>
      </c>
      <c r="B60" s="160" t="s">
        <v>7</v>
      </c>
      <c r="C60" s="13">
        <f t="shared" si="10"/>
        <v>33971</v>
      </c>
      <c r="D60" s="87">
        <f t="shared" si="11"/>
        <v>33943</v>
      </c>
      <c r="E60" s="80">
        <f t="shared" si="12"/>
        <v>119.94986052752374</v>
      </c>
      <c r="F60" s="20">
        <f t="shared" si="13"/>
        <v>100.08249123530626</v>
      </c>
      <c r="G60" s="21"/>
    </row>
    <row r="61" spans="1:16" ht="13.5" customHeight="1">
      <c r="A61" s="9">
        <v>9</v>
      </c>
      <c r="B61" s="162" t="s">
        <v>38</v>
      </c>
      <c r="C61" s="13">
        <f t="shared" si="10"/>
        <v>28785</v>
      </c>
      <c r="D61" s="87">
        <f t="shared" si="11"/>
        <v>31543</v>
      </c>
      <c r="E61" s="80">
        <f t="shared" si="12"/>
        <v>89.38885783491709</v>
      </c>
      <c r="F61" s="20">
        <f t="shared" si="13"/>
        <v>91.256380179437585</v>
      </c>
      <c r="G61" s="21"/>
    </row>
    <row r="62" spans="1:16" ht="13.5" customHeight="1" thickBot="1">
      <c r="A62" s="127">
        <v>10</v>
      </c>
      <c r="B62" s="374" t="s">
        <v>28</v>
      </c>
      <c r="C62" s="113">
        <f t="shared" si="10"/>
        <v>26918</v>
      </c>
      <c r="D62" s="128">
        <f t="shared" si="11"/>
        <v>24816</v>
      </c>
      <c r="E62" s="129">
        <f t="shared" si="12"/>
        <v>88.377437783176845</v>
      </c>
      <c r="F62" s="130">
        <f t="shared" si="13"/>
        <v>108.47034171502257</v>
      </c>
      <c r="G62" s="131"/>
    </row>
    <row r="63" spans="1:16" ht="13.5" customHeight="1" thickTop="1">
      <c r="A63" s="114"/>
      <c r="B63" s="132" t="s">
        <v>74</v>
      </c>
      <c r="C63" s="133">
        <f>SUM(J43)</f>
        <v>943852</v>
      </c>
      <c r="D63" s="133">
        <f t="shared" si="11"/>
        <v>1078659</v>
      </c>
      <c r="E63" s="134">
        <f>SUM(C63/R26*100)</f>
        <v>94.69675231511674</v>
      </c>
      <c r="F63" s="135">
        <f t="shared" si="13"/>
        <v>87.502352458005731</v>
      </c>
      <c r="G63" s="114"/>
    </row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</sheetData>
  <sortState ref="H3:J42">
    <sortCondition descending="1" ref="J2:J42"/>
  </sortState>
  <mergeCells count="1">
    <mergeCell ref="A1:G1"/>
  </mergeCells>
  <phoneticPr fontId="2"/>
  <pageMargins left="0.78740157480314965" right="0.39370078740157483" top="0.19685039370078741" bottom="0" header="0.51181102362204722" footer="0.51181102362204722"/>
  <pageSetup paperSize="9" scale="95" orientation="portrait" r:id="rId1"/>
  <headerFooter alignWithMargins="0">
    <oddFooter>&amp;C
&amp;14-5-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1"/>
  </sheetPr>
  <dimension ref="A1:AD133"/>
  <sheetViews>
    <sheetView zoomScaleNormal="100" workbookViewId="0">
      <selection activeCell="P52" sqref="P52"/>
    </sheetView>
  </sheetViews>
  <sheetFormatPr defaultRowHeight="13.5"/>
  <cols>
    <col min="1" max="1" width="6.125" customWidth="1"/>
    <col min="2" max="2" width="19.125" customWidth="1"/>
    <col min="3" max="4" width="13.25" customWidth="1"/>
    <col min="5" max="6" width="11.875" customWidth="1"/>
    <col min="7" max="7" width="20.5" customWidth="1"/>
    <col min="8" max="8" width="14.375" customWidth="1"/>
    <col min="9" max="9" width="4.875" customWidth="1"/>
    <col min="10" max="10" width="18.375" customWidth="1"/>
    <col min="11" max="11" width="5.125" customWidth="1"/>
    <col min="12" max="12" width="18.375" customWidth="1"/>
    <col min="13" max="13" width="15" customWidth="1"/>
    <col min="14" max="14" width="13.125" customWidth="1"/>
    <col min="15" max="15" width="10.125" customWidth="1"/>
    <col min="16" max="16" width="11.5" customWidth="1"/>
    <col min="17" max="17" width="4.125" customWidth="1"/>
    <col min="18" max="18" width="13.75" style="48" customWidth="1"/>
    <col min="19" max="30" width="7.625" customWidth="1"/>
  </cols>
  <sheetData>
    <row r="1" spans="8:30" ht="12.75" customHeight="1">
      <c r="H1" s="102" t="s">
        <v>66</v>
      </c>
      <c r="R1" s="104"/>
    </row>
    <row r="2" spans="8:30">
      <c r="H2" s="183" t="s">
        <v>195</v>
      </c>
      <c r="I2" s="3"/>
      <c r="J2" s="184" t="s">
        <v>102</v>
      </c>
      <c r="K2" s="3"/>
      <c r="L2" s="293" t="s">
        <v>190</v>
      </c>
      <c r="R2" s="47"/>
      <c r="S2" s="105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8:30" ht="13.5" customHeight="1">
      <c r="H3" s="176" t="s">
        <v>99</v>
      </c>
      <c r="I3" s="3"/>
      <c r="J3" s="144" t="s">
        <v>100</v>
      </c>
      <c r="K3" s="3"/>
      <c r="L3" s="293" t="s">
        <v>99</v>
      </c>
      <c r="N3" s="415"/>
      <c r="S3" s="26"/>
      <c r="T3" s="26"/>
      <c r="U3" s="26"/>
    </row>
    <row r="4" spans="8:30" ht="13.5" customHeight="1">
      <c r="H4" s="43">
        <v>25540</v>
      </c>
      <c r="I4" s="3">
        <v>16</v>
      </c>
      <c r="J4" s="160" t="s">
        <v>3</v>
      </c>
      <c r="K4" s="116">
        <f>SUM(I4)</f>
        <v>16</v>
      </c>
      <c r="L4" s="309">
        <v>649</v>
      </c>
      <c r="M4" s="45"/>
      <c r="N4" s="415"/>
      <c r="O4" s="90"/>
      <c r="S4" s="26"/>
      <c r="T4" s="26"/>
      <c r="U4" s="26"/>
    </row>
    <row r="5" spans="8:30" ht="13.5" customHeight="1">
      <c r="H5" s="193">
        <v>11201</v>
      </c>
      <c r="I5" s="3">
        <v>33</v>
      </c>
      <c r="J5" s="160" t="s">
        <v>0</v>
      </c>
      <c r="K5" s="116">
        <f t="shared" ref="K5:K13" si="0">SUM(I5)</f>
        <v>33</v>
      </c>
      <c r="L5" s="310">
        <v>17670</v>
      </c>
      <c r="M5" s="45"/>
      <c r="N5" s="415"/>
      <c r="O5" s="90"/>
      <c r="S5" s="26"/>
      <c r="T5" s="26"/>
      <c r="U5" s="26"/>
    </row>
    <row r="6" spans="8:30" ht="13.5" customHeight="1">
      <c r="H6" s="88">
        <v>9128</v>
      </c>
      <c r="I6" s="3">
        <v>26</v>
      </c>
      <c r="J6" s="160" t="s">
        <v>30</v>
      </c>
      <c r="K6" s="116">
        <f t="shared" si="0"/>
        <v>26</v>
      </c>
      <c r="L6" s="310">
        <v>13189</v>
      </c>
      <c r="M6" s="45"/>
      <c r="N6" s="415"/>
      <c r="O6" s="90"/>
      <c r="S6" s="26"/>
      <c r="T6" s="26"/>
      <c r="U6" s="26"/>
    </row>
    <row r="7" spans="8:30" ht="13.5" customHeight="1">
      <c r="H7" s="44">
        <v>8251</v>
      </c>
      <c r="I7" s="3">
        <v>14</v>
      </c>
      <c r="J7" s="160" t="s">
        <v>19</v>
      </c>
      <c r="K7" s="116">
        <f t="shared" si="0"/>
        <v>14</v>
      </c>
      <c r="L7" s="310">
        <v>5708</v>
      </c>
      <c r="M7" s="45"/>
      <c r="N7" s="415"/>
      <c r="O7" s="90"/>
      <c r="S7" s="26"/>
      <c r="T7" s="26"/>
      <c r="U7" s="26"/>
    </row>
    <row r="8" spans="8:30">
      <c r="H8" s="88">
        <v>4068</v>
      </c>
      <c r="I8" s="3">
        <v>38</v>
      </c>
      <c r="J8" s="160" t="s">
        <v>38</v>
      </c>
      <c r="K8" s="116">
        <f t="shared" si="0"/>
        <v>38</v>
      </c>
      <c r="L8" s="310">
        <v>3136</v>
      </c>
      <c r="M8" s="45"/>
      <c r="N8" s="90"/>
      <c r="O8" s="90"/>
      <c r="S8" s="26"/>
      <c r="T8" s="26"/>
      <c r="U8" s="26"/>
    </row>
    <row r="9" spans="8:30">
      <c r="H9" s="193">
        <v>2564</v>
      </c>
      <c r="I9" s="3">
        <v>15</v>
      </c>
      <c r="J9" s="160" t="s">
        <v>20</v>
      </c>
      <c r="K9" s="116">
        <f t="shared" si="0"/>
        <v>15</v>
      </c>
      <c r="L9" s="310">
        <v>2924</v>
      </c>
      <c r="M9" s="45"/>
      <c r="N9" s="90"/>
      <c r="O9" s="90"/>
      <c r="S9" s="26"/>
      <c r="T9" s="26"/>
      <c r="U9" s="26"/>
    </row>
    <row r="10" spans="8:30">
      <c r="H10" s="44">
        <v>2005</v>
      </c>
      <c r="I10" s="14">
        <v>24</v>
      </c>
      <c r="J10" s="162" t="s">
        <v>28</v>
      </c>
      <c r="K10" s="116">
        <f t="shared" si="0"/>
        <v>24</v>
      </c>
      <c r="L10" s="310">
        <v>1671</v>
      </c>
      <c r="S10" s="26"/>
      <c r="T10" s="26"/>
      <c r="U10" s="26"/>
    </row>
    <row r="11" spans="8:30">
      <c r="H11" s="43">
        <v>1616</v>
      </c>
      <c r="I11" s="3">
        <v>34</v>
      </c>
      <c r="J11" s="160" t="s">
        <v>1</v>
      </c>
      <c r="K11" s="116">
        <f t="shared" si="0"/>
        <v>34</v>
      </c>
      <c r="L11" s="310">
        <v>2682</v>
      </c>
      <c r="M11" s="45"/>
      <c r="N11" s="90"/>
      <c r="O11" s="90"/>
      <c r="S11" s="26"/>
      <c r="T11" s="26"/>
      <c r="U11" s="26"/>
    </row>
    <row r="12" spans="8:30">
      <c r="H12" s="330">
        <v>1270</v>
      </c>
      <c r="I12" s="14">
        <v>37</v>
      </c>
      <c r="J12" s="162" t="s">
        <v>37</v>
      </c>
      <c r="K12" s="116">
        <f t="shared" si="0"/>
        <v>37</v>
      </c>
      <c r="L12" s="310">
        <v>3040</v>
      </c>
      <c r="M12" s="45"/>
      <c r="N12" s="90"/>
      <c r="O12" s="90"/>
      <c r="S12" s="26"/>
      <c r="T12" s="26"/>
      <c r="U12" s="26"/>
    </row>
    <row r="13" spans="8:30" ht="14.25" thickBot="1">
      <c r="H13" s="453">
        <v>1244</v>
      </c>
      <c r="I13" s="377">
        <v>17</v>
      </c>
      <c r="J13" s="378" t="s">
        <v>21</v>
      </c>
      <c r="K13" s="116">
        <f t="shared" si="0"/>
        <v>17</v>
      </c>
      <c r="L13" s="310">
        <v>1236</v>
      </c>
      <c r="M13" s="45"/>
      <c r="N13" s="90"/>
      <c r="O13" s="90"/>
      <c r="S13" s="26"/>
      <c r="T13" s="26"/>
      <c r="U13" s="26"/>
    </row>
    <row r="14" spans="8:30" ht="14.25" thickTop="1">
      <c r="H14" s="88">
        <v>1114</v>
      </c>
      <c r="I14" s="121">
        <v>27</v>
      </c>
      <c r="J14" s="174" t="s">
        <v>31</v>
      </c>
      <c r="K14" s="107" t="s">
        <v>8</v>
      </c>
      <c r="L14" s="311">
        <v>56791</v>
      </c>
      <c r="S14" s="26"/>
      <c r="T14" s="26"/>
      <c r="U14" s="26"/>
    </row>
    <row r="15" spans="8:30">
      <c r="H15" s="44">
        <v>1088</v>
      </c>
      <c r="I15" s="3">
        <v>36</v>
      </c>
      <c r="J15" s="160" t="s">
        <v>5</v>
      </c>
      <c r="K15" s="50"/>
      <c r="M15" s="42" t="s">
        <v>94</v>
      </c>
      <c r="N15" s="42" t="s">
        <v>75</v>
      </c>
      <c r="S15" s="26"/>
      <c r="T15" s="26"/>
      <c r="U15" s="26"/>
    </row>
    <row r="16" spans="8:30">
      <c r="H16" s="88">
        <v>562</v>
      </c>
      <c r="I16" s="33">
        <v>40</v>
      </c>
      <c r="J16" s="160" t="s">
        <v>2</v>
      </c>
      <c r="K16" s="116">
        <f>SUM(I4)</f>
        <v>16</v>
      </c>
      <c r="L16" s="160" t="s">
        <v>3</v>
      </c>
      <c r="M16" s="312">
        <v>956</v>
      </c>
      <c r="N16" s="89">
        <f>SUM(H4)</f>
        <v>25540</v>
      </c>
      <c r="O16" s="45"/>
      <c r="P16" s="17"/>
      <c r="S16" s="26"/>
      <c r="T16" s="26"/>
      <c r="U16" s="26"/>
    </row>
    <row r="17" spans="1:21">
      <c r="H17" s="454">
        <v>335</v>
      </c>
      <c r="I17" s="3">
        <v>25</v>
      </c>
      <c r="J17" s="160" t="s">
        <v>29</v>
      </c>
      <c r="K17" s="116">
        <f t="shared" ref="K17:K25" si="1">SUM(I5)</f>
        <v>33</v>
      </c>
      <c r="L17" s="160" t="s">
        <v>0</v>
      </c>
      <c r="M17" s="313">
        <v>9366</v>
      </c>
      <c r="N17" s="89">
        <f t="shared" ref="N17:N25" si="2">SUM(H5)</f>
        <v>11201</v>
      </c>
      <c r="O17" s="45"/>
      <c r="P17" s="17"/>
      <c r="S17" s="26"/>
      <c r="T17" s="26"/>
      <c r="U17" s="26"/>
    </row>
    <row r="18" spans="1:21">
      <c r="H18" s="440">
        <v>185</v>
      </c>
      <c r="I18" s="3">
        <v>23</v>
      </c>
      <c r="J18" s="160" t="s">
        <v>27</v>
      </c>
      <c r="K18" s="116">
        <f t="shared" si="1"/>
        <v>26</v>
      </c>
      <c r="L18" s="160" t="s">
        <v>30</v>
      </c>
      <c r="M18" s="313">
        <v>6451</v>
      </c>
      <c r="N18" s="89">
        <f t="shared" si="2"/>
        <v>9128</v>
      </c>
      <c r="O18" s="45"/>
      <c r="P18" s="17"/>
      <c r="S18" s="26"/>
      <c r="T18" s="26"/>
      <c r="U18" s="26"/>
    </row>
    <row r="19" spans="1:21">
      <c r="H19" s="89">
        <v>165</v>
      </c>
      <c r="I19" s="3">
        <v>1</v>
      </c>
      <c r="J19" s="160" t="s">
        <v>4</v>
      </c>
      <c r="K19" s="116">
        <f t="shared" si="1"/>
        <v>14</v>
      </c>
      <c r="L19" s="160" t="s">
        <v>19</v>
      </c>
      <c r="M19" s="313">
        <v>8579</v>
      </c>
      <c r="N19" s="89">
        <f t="shared" si="2"/>
        <v>8251</v>
      </c>
      <c r="O19" s="45"/>
      <c r="P19" s="17"/>
      <c r="S19" s="26"/>
      <c r="T19" s="26"/>
      <c r="U19" s="26"/>
    </row>
    <row r="20" spans="1:21" ht="14.25" thickBot="1">
      <c r="H20" s="44">
        <v>128</v>
      </c>
      <c r="I20" s="3">
        <v>21</v>
      </c>
      <c r="J20" s="160" t="s">
        <v>25</v>
      </c>
      <c r="K20" s="116">
        <f t="shared" si="1"/>
        <v>38</v>
      </c>
      <c r="L20" s="160" t="s">
        <v>38</v>
      </c>
      <c r="M20" s="313">
        <v>4228</v>
      </c>
      <c r="N20" s="89">
        <f t="shared" si="2"/>
        <v>4068</v>
      </c>
      <c r="O20" s="45"/>
      <c r="P20" s="17"/>
      <c r="S20" s="26"/>
      <c r="T20" s="26"/>
      <c r="U20" s="26"/>
    </row>
    <row r="21" spans="1:21">
      <c r="A21" s="58" t="s">
        <v>46</v>
      </c>
      <c r="B21" s="59" t="s">
        <v>53</v>
      </c>
      <c r="C21" s="59" t="s">
        <v>195</v>
      </c>
      <c r="D21" s="59" t="s">
        <v>187</v>
      </c>
      <c r="E21" s="59" t="s">
        <v>51</v>
      </c>
      <c r="F21" s="59" t="s">
        <v>50</v>
      </c>
      <c r="G21" s="59" t="s">
        <v>52</v>
      </c>
      <c r="H21" s="88">
        <v>22</v>
      </c>
      <c r="I21" s="3">
        <v>4</v>
      </c>
      <c r="J21" s="160" t="s">
        <v>11</v>
      </c>
      <c r="K21" s="116">
        <f t="shared" si="1"/>
        <v>15</v>
      </c>
      <c r="L21" s="160" t="s">
        <v>20</v>
      </c>
      <c r="M21" s="313">
        <v>3433</v>
      </c>
      <c r="N21" s="89">
        <f t="shared" si="2"/>
        <v>2564</v>
      </c>
      <c r="O21" s="45"/>
      <c r="P21" s="17"/>
      <c r="S21" s="26"/>
      <c r="T21" s="26"/>
      <c r="U21" s="26"/>
    </row>
    <row r="22" spans="1:21">
      <c r="A22" s="61">
        <v>1</v>
      </c>
      <c r="B22" s="160" t="s">
        <v>3</v>
      </c>
      <c r="C22" s="43">
        <f t="shared" ref="C22:C31" si="3">SUM(H4)</f>
        <v>25540</v>
      </c>
      <c r="D22" s="89">
        <f>SUM(L4)</f>
        <v>649</v>
      </c>
      <c r="E22" s="52">
        <f t="shared" ref="E22:E32" si="4">SUM(N16/M16*100)</f>
        <v>2671.5481171548117</v>
      </c>
      <c r="F22" s="55">
        <f>SUM(C22/D22*100)</f>
        <v>3935.2850539291217</v>
      </c>
      <c r="G22" s="3"/>
      <c r="H22" s="450">
        <v>20</v>
      </c>
      <c r="I22" s="3">
        <v>9</v>
      </c>
      <c r="J22" s="3" t="s">
        <v>163</v>
      </c>
      <c r="K22" s="116">
        <f t="shared" si="1"/>
        <v>24</v>
      </c>
      <c r="L22" s="162" t="s">
        <v>28</v>
      </c>
      <c r="M22" s="313">
        <v>2250</v>
      </c>
      <c r="N22" s="89">
        <f t="shared" si="2"/>
        <v>2005</v>
      </c>
      <c r="O22" s="45"/>
      <c r="P22" s="17"/>
      <c r="S22" s="26"/>
      <c r="T22" s="26"/>
      <c r="U22" s="26"/>
    </row>
    <row r="23" spans="1:21">
      <c r="A23" s="61">
        <v>2</v>
      </c>
      <c r="B23" s="160" t="s">
        <v>0</v>
      </c>
      <c r="C23" s="43">
        <f t="shared" si="3"/>
        <v>11201</v>
      </c>
      <c r="D23" s="89">
        <f>SUM(L5)</f>
        <v>17670</v>
      </c>
      <c r="E23" s="52">
        <f t="shared" si="4"/>
        <v>119.5921417894512</v>
      </c>
      <c r="F23" s="55">
        <f t="shared" ref="F23:F32" si="5">SUM(C23/D23*100)</f>
        <v>63.389926428975663</v>
      </c>
      <c r="G23" s="3"/>
      <c r="H23" s="91">
        <v>6</v>
      </c>
      <c r="I23" s="3">
        <v>2</v>
      </c>
      <c r="J23" s="160" t="s">
        <v>6</v>
      </c>
      <c r="K23" s="116">
        <f t="shared" si="1"/>
        <v>34</v>
      </c>
      <c r="L23" s="160" t="s">
        <v>1</v>
      </c>
      <c r="M23" s="313">
        <v>2070</v>
      </c>
      <c r="N23" s="89">
        <f t="shared" si="2"/>
        <v>1616</v>
      </c>
      <c r="O23" s="45"/>
      <c r="P23" s="17"/>
      <c r="S23" s="26"/>
      <c r="T23" s="26"/>
      <c r="U23" s="26"/>
    </row>
    <row r="24" spans="1:21">
      <c r="A24" s="61">
        <v>3</v>
      </c>
      <c r="B24" s="160" t="s">
        <v>30</v>
      </c>
      <c r="C24" s="43">
        <f t="shared" si="3"/>
        <v>9128</v>
      </c>
      <c r="D24" s="89">
        <f t="shared" ref="D24:D31" si="6">SUM(L6)</f>
        <v>13189</v>
      </c>
      <c r="E24" s="52">
        <f t="shared" si="4"/>
        <v>141.49744225701443</v>
      </c>
      <c r="F24" s="55">
        <f t="shared" si="5"/>
        <v>69.209189476078549</v>
      </c>
      <c r="G24" s="3"/>
      <c r="H24" s="125">
        <v>5</v>
      </c>
      <c r="I24" s="3">
        <v>12</v>
      </c>
      <c r="J24" s="160" t="s">
        <v>18</v>
      </c>
      <c r="K24" s="116">
        <f t="shared" si="1"/>
        <v>37</v>
      </c>
      <c r="L24" s="162" t="s">
        <v>37</v>
      </c>
      <c r="M24" s="313">
        <v>1720</v>
      </c>
      <c r="N24" s="89">
        <f t="shared" si="2"/>
        <v>1270</v>
      </c>
      <c r="O24" s="45"/>
      <c r="P24" s="17"/>
      <c r="S24" s="26"/>
      <c r="T24" s="26"/>
      <c r="U24" s="26"/>
    </row>
    <row r="25" spans="1:21" ht="14.25" thickBot="1">
      <c r="A25" s="61">
        <v>4</v>
      </c>
      <c r="B25" s="160" t="s">
        <v>19</v>
      </c>
      <c r="C25" s="43">
        <f t="shared" si="3"/>
        <v>8251</v>
      </c>
      <c r="D25" s="89">
        <f t="shared" si="6"/>
        <v>5708</v>
      </c>
      <c r="E25" s="52">
        <f t="shared" si="4"/>
        <v>96.176710572327778</v>
      </c>
      <c r="F25" s="55">
        <f t="shared" si="5"/>
        <v>144.55150665732305</v>
      </c>
      <c r="G25" s="3"/>
      <c r="H25" s="91">
        <v>4</v>
      </c>
      <c r="I25" s="3">
        <v>22</v>
      </c>
      <c r="J25" s="160" t="s">
        <v>26</v>
      </c>
      <c r="K25" s="180">
        <f t="shared" si="1"/>
        <v>17</v>
      </c>
      <c r="L25" s="378" t="s">
        <v>21</v>
      </c>
      <c r="M25" s="314">
        <v>1070</v>
      </c>
      <c r="N25" s="166">
        <f t="shared" si="2"/>
        <v>1244</v>
      </c>
      <c r="O25" s="45"/>
      <c r="P25" s="17"/>
      <c r="S25" s="26"/>
      <c r="T25" s="26"/>
      <c r="U25" s="26"/>
    </row>
    <row r="26" spans="1:21" ht="14.25" thickTop="1">
      <c r="A26" s="61">
        <v>5</v>
      </c>
      <c r="B26" s="160" t="s">
        <v>38</v>
      </c>
      <c r="C26" s="89">
        <f t="shared" si="3"/>
        <v>4068</v>
      </c>
      <c r="D26" s="89">
        <f t="shared" si="6"/>
        <v>3136</v>
      </c>
      <c r="E26" s="52">
        <f t="shared" si="4"/>
        <v>96.215704824976342</v>
      </c>
      <c r="F26" s="55">
        <f t="shared" si="5"/>
        <v>129.71938775510205</v>
      </c>
      <c r="G26" s="12"/>
      <c r="H26" s="437">
        <v>0</v>
      </c>
      <c r="I26" s="3">
        <v>3</v>
      </c>
      <c r="J26" s="160" t="s">
        <v>10</v>
      </c>
      <c r="K26" s="3"/>
      <c r="L26" s="361" t="s">
        <v>157</v>
      </c>
      <c r="M26" s="315">
        <v>45929</v>
      </c>
      <c r="N26" s="191">
        <f>SUM(H44)</f>
        <v>70521</v>
      </c>
      <c r="P26" s="17"/>
      <c r="S26" s="26"/>
      <c r="T26" s="26"/>
      <c r="U26" s="26"/>
    </row>
    <row r="27" spans="1:21">
      <c r="A27" s="61">
        <v>6</v>
      </c>
      <c r="B27" s="160" t="s">
        <v>20</v>
      </c>
      <c r="C27" s="43">
        <f t="shared" si="3"/>
        <v>2564</v>
      </c>
      <c r="D27" s="89">
        <f t="shared" si="6"/>
        <v>2924</v>
      </c>
      <c r="E27" s="52">
        <f t="shared" si="4"/>
        <v>74.68686280221381</v>
      </c>
      <c r="F27" s="55">
        <f t="shared" si="5"/>
        <v>87.688098495212046</v>
      </c>
      <c r="G27" s="3"/>
      <c r="H27" s="125">
        <v>0</v>
      </c>
      <c r="I27" s="3">
        <v>5</v>
      </c>
      <c r="J27" s="160" t="s">
        <v>12</v>
      </c>
      <c r="L27" s="29"/>
      <c r="M27" s="26"/>
      <c r="P27" s="17"/>
      <c r="S27" s="26"/>
      <c r="T27" s="26"/>
      <c r="U27" s="26"/>
    </row>
    <row r="28" spans="1:21">
      <c r="A28" s="61">
        <v>7</v>
      </c>
      <c r="B28" s="162" t="s">
        <v>28</v>
      </c>
      <c r="C28" s="43">
        <f t="shared" si="3"/>
        <v>2005</v>
      </c>
      <c r="D28" s="89">
        <f t="shared" si="6"/>
        <v>1671</v>
      </c>
      <c r="E28" s="52">
        <f t="shared" si="4"/>
        <v>89.111111111111114</v>
      </c>
      <c r="F28" s="55">
        <f t="shared" si="5"/>
        <v>119.98803111909035</v>
      </c>
      <c r="G28" s="3"/>
      <c r="H28" s="91">
        <v>0</v>
      </c>
      <c r="I28" s="3">
        <v>6</v>
      </c>
      <c r="J28" s="160" t="s">
        <v>13</v>
      </c>
      <c r="L28" s="29"/>
      <c r="P28" s="17"/>
      <c r="S28" s="26"/>
      <c r="T28" s="26"/>
      <c r="U28" s="26"/>
    </row>
    <row r="29" spans="1:21">
      <c r="A29" s="61">
        <v>8</v>
      </c>
      <c r="B29" s="160" t="s">
        <v>1</v>
      </c>
      <c r="C29" s="43">
        <f t="shared" si="3"/>
        <v>1616</v>
      </c>
      <c r="D29" s="89">
        <f t="shared" si="6"/>
        <v>2682</v>
      </c>
      <c r="E29" s="52">
        <f t="shared" si="4"/>
        <v>78.067632850241537</v>
      </c>
      <c r="F29" s="55">
        <f t="shared" si="5"/>
        <v>60.253542132736762</v>
      </c>
      <c r="G29" s="11"/>
      <c r="H29" s="437">
        <v>0</v>
      </c>
      <c r="I29" s="3">
        <v>7</v>
      </c>
      <c r="J29" s="160" t="s">
        <v>14</v>
      </c>
      <c r="L29" s="29"/>
      <c r="M29" s="26"/>
      <c r="P29" s="17"/>
      <c r="S29" s="26"/>
      <c r="T29" s="26"/>
      <c r="U29" s="26"/>
    </row>
    <row r="30" spans="1:21">
      <c r="A30" s="61">
        <v>9</v>
      </c>
      <c r="B30" s="162" t="s">
        <v>37</v>
      </c>
      <c r="C30" s="43">
        <f t="shared" si="3"/>
        <v>1270</v>
      </c>
      <c r="D30" s="89">
        <f t="shared" si="6"/>
        <v>3040</v>
      </c>
      <c r="E30" s="52">
        <f t="shared" si="4"/>
        <v>73.837209302325576</v>
      </c>
      <c r="F30" s="55">
        <f t="shared" si="5"/>
        <v>41.776315789473685</v>
      </c>
      <c r="G30" s="12"/>
      <c r="H30" s="91">
        <v>0</v>
      </c>
      <c r="I30" s="3">
        <v>8</v>
      </c>
      <c r="J30" s="160" t="s">
        <v>15</v>
      </c>
      <c r="L30" s="29"/>
      <c r="M30" s="26"/>
      <c r="P30" s="17"/>
      <c r="S30" s="26"/>
      <c r="T30" s="26"/>
      <c r="U30" s="26"/>
    </row>
    <row r="31" spans="1:21" ht="14.25" thickBot="1">
      <c r="A31" s="64">
        <v>10</v>
      </c>
      <c r="B31" s="378" t="s">
        <v>21</v>
      </c>
      <c r="C31" s="43">
        <f t="shared" si="3"/>
        <v>1244</v>
      </c>
      <c r="D31" s="89">
        <f t="shared" si="6"/>
        <v>1236</v>
      </c>
      <c r="E31" s="52">
        <f t="shared" si="4"/>
        <v>116.26168224299064</v>
      </c>
      <c r="F31" s="55">
        <f t="shared" si="5"/>
        <v>100.64724919093851</v>
      </c>
      <c r="G31" s="92"/>
      <c r="H31" s="125">
        <v>0</v>
      </c>
      <c r="I31" s="3">
        <v>10</v>
      </c>
      <c r="J31" s="160" t="s">
        <v>16</v>
      </c>
      <c r="L31" s="29"/>
      <c r="M31" s="26"/>
      <c r="P31" s="17"/>
      <c r="S31" s="26"/>
      <c r="T31" s="26"/>
      <c r="U31" s="26"/>
    </row>
    <row r="32" spans="1:21" ht="14.25" thickBot="1">
      <c r="A32" s="65"/>
      <c r="B32" s="66" t="s">
        <v>56</v>
      </c>
      <c r="C32" s="67">
        <f>SUM(H44)</f>
        <v>70521</v>
      </c>
      <c r="D32" s="67">
        <f>SUM(L14)</f>
        <v>56791</v>
      </c>
      <c r="E32" s="70">
        <f t="shared" si="4"/>
        <v>153.54351281325523</v>
      </c>
      <c r="F32" s="68">
        <f t="shared" si="5"/>
        <v>124.17636597348172</v>
      </c>
      <c r="G32" s="69"/>
      <c r="H32" s="452">
        <v>0</v>
      </c>
      <c r="I32" s="3">
        <v>11</v>
      </c>
      <c r="J32" s="160" t="s">
        <v>17</v>
      </c>
      <c r="L32" s="29"/>
      <c r="M32" s="26"/>
      <c r="P32" s="17"/>
      <c r="S32" s="26"/>
      <c r="T32" s="26"/>
      <c r="U32" s="26"/>
    </row>
    <row r="33" spans="2:30">
      <c r="H33" s="97">
        <v>0</v>
      </c>
      <c r="I33" s="3">
        <v>13</v>
      </c>
      <c r="J33" s="160" t="s">
        <v>7</v>
      </c>
      <c r="L33" s="29"/>
      <c r="M33" s="26"/>
      <c r="P33" s="17"/>
      <c r="S33" s="26"/>
      <c r="T33" s="26"/>
      <c r="U33" s="26"/>
    </row>
    <row r="34" spans="2:30">
      <c r="H34" s="89">
        <v>0</v>
      </c>
      <c r="I34" s="3">
        <v>18</v>
      </c>
      <c r="J34" s="160" t="s">
        <v>22</v>
      </c>
      <c r="L34" s="29"/>
      <c r="M34" s="26"/>
      <c r="S34" s="26"/>
      <c r="T34" s="26"/>
      <c r="U34" s="26"/>
    </row>
    <row r="35" spans="2:30">
      <c r="H35" s="346">
        <v>0</v>
      </c>
      <c r="I35" s="3">
        <v>19</v>
      </c>
      <c r="J35" s="160" t="s">
        <v>23</v>
      </c>
      <c r="L35" s="29"/>
      <c r="M35" s="26"/>
      <c r="S35" s="26"/>
      <c r="T35" s="26"/>
      <c r="U35" s="26"/>
    </row>
    <row r="36" spans="2:30">
      <c r="B36" s="48"/>
      <c r="C36" s="26"/>
      <c r="E36" s="17"/>
      <c r="H36" s="43">
        <v>0</v>
      </c>
      <c r="I36" s="3">
        <v>20</v>
      </c>
      <c r="J36" s="160" t="s">
        <v>24</v>
      </c>
      <c r="L36" s="48"/>
      <c r="M36" s="26"/>
      <c r="S36" s="26"/>
      <c r="T36" s="26"/>
      <c r="U36" s="26"/>
    </row>
    <row r="37" spans="2:30">
      <c r="B37" s="18"/>
      <c r="C37" s="26"/>
      <c r="F37" s="26"/>
      <c r="G37" s="48"/>
      <c r="H37" s="193">
        <v>0</v>
      </c>
      <c r="I37" s="3">
        <v>28</v>
      </c>
      <c r="J37" s="160" t="s">
        <v>32</v>
      </c>
      <c r="L37" s="48"/>
      <c r="M37" s="26"/>
      <c r="S37" s="26"/>
      <c r="T37" s="26"/>
      <c r="U37" s="26"/>
    </row>
    <row r="38" spans="2:30">
      <c r="C38" s="26"/>
      <c r="F38" s="26"/>
      <c r="H38" s="88">
        <v>0</v>
      </c>
      <c r="I38" s="3">
        <v>29</v>
      </c>
      <c r="J38" s="160" t="s">
        <v>95</v>
      </c>
      <c r="L38" s="48"/>
      <c r="M38" s="26"/>
      <c r="S38" s="26"/>
      <c r="T38" s="26"/>
      <c r="U38" s="26"/>
    </row>
    <row r="39" spans="2:30">
      <c r="B39" s="48"/>
      <c r="C39" s="26"/>
      <c r="F39" s="26"/>
      <c r="G39" s="18"/>
      <c r="H39" s="193">
        <v>0</v>
      </c>
      <c r="I39" s="3">
        <v>30</v>
      </c>
      <c r="J39" s="160" t="s">
        <v>33</v>
      </c>
      <c r="L39" s="48"/>
      <c r="M39" s="26"/>
      <c r="S39" s="26"/>
      <c r="T39" s="26"/>
      <c r="U39" s="26"/>
    </row>
    <row r="40" spans="2:30">
      <c r="C40" s="26"/>
      <c r="H40" s="44">
        <v>0</v>
      </c>
      <c r="I40" s="3">
        <v>31</v>
      </c>
      <c r="J40" s="160" t="s">
        <v>105</v>
      </c>
      <c r="L40" s="48"/>
      <c r="M40" s="26"/>
      <c r="S40" s="26"/>
      <c r="T40" s="26"/>
      <c r="U40" s="26"/>
    </row>
    <row r="41" spans="2:30">
      <c r="H41" s="88">
        <v>0</v>
      </c>
      <c r="I41" s="3">
        <v>32</v>
      </c>
      <c r="J41" s="160" t="s">
        <v>35</v>
      </c>
      <c r="L41" s="48"/>
      <c r="M41" s="26"/>
      <c r="S41" s="26"/>
      <c r="T41" s="26"/>
      <c r="U41" s="26"/>
    </row>
    <row r="42" spans="2:30">
      <c r="H42" s="88">
        <v>0</v>
      </c>
      <c r="I42" s="3">
        <v>35</v>
      </c>
      <c r="J42" s="160" t="s">
        <v>36</v>
      </c>
      <c r="L42" s="48"/>
      <c r="M42" s="26"/>
      <c r="S42" s="26"/>
      <c r="T42" s="26"/>
      <c r="U42" s="26"/>
    </row>
    <row r="43" spans="2:30">
      <c r="H43" s="193">
        <v>0</v>
      </c>
      <c r="I43" s="3">
        <v>39</v>
      </c>
      <c r="J43" s="160" t="s">
        <v>39</v>
      </c>
      <c r="L43" s="48"/>
      <c r="M43" s="26"/>
      <c r="S43" s="30"/>
      <c r="T43" s="30"/>
      <c r="U43" s="30"/>
    </row>
    <row r="44" spans="2:30">
      <c r="H44" s="117">
        <f>SUM(H4:H43)</f>
        <v>70521</v>
      </c>
      <c r="I44" s="3"/>
      <c r="J44" s="165" t="s">
        <v>97</v>
      </c>
      <c r="L44" s="48"/>
      <c r="M44" s="26"/>
    </row>
    <row r="45" spans="2:30">
      <c r="R45" s="104"/>
    </row>
    <row r="46" spans="2:30" ht="13.5" customHeight="1">
      <c r="R46" s="47"/>
      <c r="S46" s="105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</row>
    <row r="47" spans="2:30" ht="13.5" customHeight="1">
      <c r="H47" s="187" t="s">
        <v>195</v>
      </c>
      <c r="I47" s="3"/>
      <c r="J47" s="178" t="s">
        <v>71</v>
      </c>
      <c r="K47" s="3"/>
      <c r="L47" s="298" t="s">
        <v>187</v>
      </c>
      <c r="S47" s="26"/>
      <c r="T47" s="26"/>
      <c r="U47" s="26"/>
      <c r="V47" s="26"/>
    </row>
    <row r="48" spans="2:30">
      <c r="H48" s="177" t="s">
        <v>99</v>
      </c>
      <c r="I48" s="121"/>
      <c r="J48" s="177" t="s">
        <v>53</v>
      </c>
      <c r="K48" s="121"/>
      <c r="L48" s="302" t="s">
        <v>99</v>
      </c>
      <c r="S48" s="26"/>
      <c r="T48" s="26"/>
      <c r="U48" s="26"/>
      <c r="V48" s="26"/>
    </row>
    <row r="49" spans="1:22">
      <c r="H49" s="43">
        <v>54906</v>
      </c>
      <c r="I49" s="3">
        <v>26</v>
      </c>
      <c r="J49" s="160" t="s">
        <v>30</v>
      </c>
      <c r="K49" s="3">
        <f>SUM(I49)</f>
        <v>26</v>
      </c>
      <c r="L49" s="428">
        <v>57973</v>
      </c>
      <c r="S49" s="26"/>
      <c r="T49" s="26"/>
      <c r="U49" s="26"/>
      <c r="V49" s="26"/>
    </row>
    <row r="50" spans="1:22">
      <c r="H50" s="43">
        <v>23930</v>
      </c>
      <c r="I50" s="3">
        <v>33</v>
      </c>
      <c r="J50" s="160" t="s">
        <v>0</v>
      </c>
      <c r="K50" s="3">
        <f t="shared" ref="K50:K58" si="7">SUM(I50)</f>
        <v>33</v>
      </c>
      <c r="L50" s="303">
        <v>15256</v>
      </c>
      <c r="M50" s="26"/>
      <c r="N50" s="90"/>
      <c r="O50" s="90"/>
      <c r="S50" s="26"/>
      <c r="T50" s="26"/>
      <c r="U50" s="26"/>
      <c r="V50" s="26"/>
    </row>
    <row r="51" spans="1:22">
      <c r="H51" s="333">
        <v>13302</v>
      </c>
      <c r="I51" s="3">
        <v>13</v>
      </c>
      <c r="J51" s="160" t="s">
        <v>7</v>
      </c>
      <c r="K51" s="3">
        <f t="shared" si="7"/>
        <v>13</v>
      </c>
      <c r="L51" s="303">
        <v>13859</v>
      </c>
      <c r="M51" s="26"/>
      <c r="N51" s="90"/>
      <c r="O51" s="90"/>
      <c r="S51" s="26"/>
      <c r="T51" s="26"/>
      <c r="U51" s="26"/>
      <c r="V51" s="26"/>
    </row>
    <row r="52" spans="1:22" ht="14.25" thickBot="1">
      <c r="H52" s="333">
        <v>11254</v>
      </c>
      <c r="I52" s="3">
        <v>34</v>
      </c>
      <c r="J52" s="160" t="s">
        <v>1</v>
      </c>
      <c r="K52" s="3">
        <f t="shared" si="7"/>
        <v>34</v>
      </c>
      <c r="L52" s="428">
        <v>5640</v>
      </c>
      <c r="M52" s="26"/>
      <c r="N52" s="90"/>
      <c r="O52" s="90"/>
      <c r="S52" s="26"/>
      <c r="T52" s="26"/>
      <c r="U52" s="26"/>
      <c r="V52" s="26"/>
    </row>
    <row r="53" spans="1:22">
      <c r="A53" s="58" t="s">
        <v>46</v>
      </c>
      <c r="B53" s="59" t="s">
        <v>53</v>
      </c>
      <c r="C53" s="59" t="s">
        <v>195</v>
      </c>
      <c r="D53" s="59" t="s">
        <v>187</v>
      </c>
      <c r="E53" s="59" t="s">
        <v>51</v>
      </c>
      <c r="F53" s="59" t="s">
        <v>50</v>
      </c>
      <c r="G53" s="59" t="s">
        <v>52</v>
      </c>
      <c r="H53" s="44">
        <v>4742</v>
      </c>
      <c r="I53" s="3">
        <v>40</v>
      </c>
      <c r="J53" s="160" t="s">
        <v>2</v>
      </c>
      <c r="K53" s="3">
        <f t="shared" si="7"/>
        <v>40</v>
      </c>
      <c r="L53" s="303">
        <v>7120</v>
      </c>
      <c r="M53" s="26"/>
      <c r="N53" s="90"/>
      <c r="O53" s="90"/>
      <c r="S53" s="26"/>
      <c r="T53" s="26"/>
      <c r="U53" s="26"/>
      <c r="V53" s="26"/>
    </row>
    <row r="54" spans="1:22">
      <c r="A54" s="61">
        <v>1</v>
      </c>
      <c r="B54" s="160" t="s">
        <v>30</v>
      </c>
      <c r="C54" s="43">
        <f t="shared" ref="C54:C63" si="8">SUM(H49)</f>
        <v>54906</v>
      </c>
      <c r="D54" s="97">
        <f>SUM(L49)</f>
        <v>57973</v>
      </c>
      <c r="E54" s="52">
        <f t="shared" ref="E54:E64" si="9">SUM(N63/M63*100)</f>
        <v>94.899493578996498</v>
      </c>
      <c r="F54" s="52">
        <f>SUM(C54/D54*100)</f>
        <v>94.709606195987789</v>
      </c>
      <c r="G54" s="3"/>
      <c r="H54" s="44">
        <v>3884</v>
      </c>
      <c r="I54" s="3">
        <v>22</v>
      </c>
      <c r="J54" s="160" t="s">
        <v>26</v>
      </c>
      <c r="K54" s="3">
        <f t="shared" si="7"/>
        <v>22</v>
      </c>
      <c r="L54" s="303">
        <v>1981</v>
      </c>
      <c r="M54" s="26"/>
      <c r="N54" s="358"/>
      <c r="O54" s="90"/>
      <c r="S54" s="26"/>
      <c r="T54" s="26"/>
      <c r="U54" s="26"/>
      <c r="V54" s="26"/>
    </row>
    <row r="55" spans="1:22">
      <c r="A55" s="61">
        <v>2</v>
      </c>
      <c r="B55" s="160" t="s">
        <v>0</v>
      </c>
      <c r="C55" s="43">
        <f t="shared" si="8"/>
        <v>23930</v>
      </c>
      <c r="D55" s="97">
        <f t="shared" ref="D55:D64" si="10">SUM(L50)</f>
        <v>15256</v>
      </c>
      <c r="E55" s="52">
        <f t="shared" si="9"/>
        <v>108.00686044412349</v>
      </c>
      <c r="F55" s="52">
        <f t="shared" ref="F55:F64" si="11">SUM(C55/D55*100)</f>
        <v>156.85631882538019</v>
      </c>
      <c r="G55" s="3"/>
      <c r="H55" s="88">
        <v>3836</v>
      </c>
      <c r="I55" s="3">
        <v>24</v>
      </c>
      <c r="J55" s="160" t="s">
        <v>28</v>
      </c>
      <c r="K55" s="3">
        <f t="shared" si="7"/>
        <v>24</v>
      </c>
      <c r="L55" s="303">
        <v>3734</v>
      </c>
      <c r="M55" s="26"/>
      <c r="N55" s="90"/>
      <c r="O55" s="90"/>
      <c r="S55" s="26"/>
      <c r="T55" s="26"/>
      <c r="U55" s="26"/>
      <c r="V55" s="26"/>
    </row>
    <row r="56" spans="1:22">
      <c r="A56" s="61">
        <v>3</v>
      </c>
      <c r="B56" s="160" t="s">
        <v>7</v>
      </c>
      <c r="C56" s="43">
        <f t="shared" si="8"/>
        <v>13302</v>
      </c>
      <c r="D56" s="97">
        <f t="shared" si="10"/>
        <v>13859</v>
      </c>
      <c r="E56" s="52">
        <f t="shared" si="9"/>
        <v>125.98977078992233</v>
      </c>
      <c r="F56" s="52">
        <f t="shared" si="11"/>
        <v>95.98095100656613</v>
      </c>
      <c r="G56" s="3"/>
      <c r="H56" s="88">
        <v>3397</v>
      </c>
      <c r="I56" s="3">
        <v>38</v>
      </c>
      <c r="J56" s="160" t="s">
        <v>38</v>
      </c>
      <c r="K56" s="3">
        <f t="shared" si="7"/>
        <v>38</v>
      </c>
      <c r="L56" s="303">
        <v>3515</v>
      </c>
      <c r="M56" s="26"/>
      <c r="N56" s="90"/>
      <c r="O56" s="90"/>
      <c r="S56" s="26"/>
      <c r="T56" s="26"/>
      <c r="U56" s="26"/>
      <c r="V56" s="26"/>
    </row>
    <row r="57" spans="1:22">
      <c r="A57" s="61">
        <v>4</v>
      </c>
      <c r="B57" s="160" t="s">
        <v>1</v>
      </c>
      <c r="C57" s="43">
        <f t="shared" si="8"/>
        <v>11254</v>
      </c>
      <c r="D57" s="97">
        <f t="shared" si="10"/>
        <v>5640</v>
      </c>
      <c r="E57" s="52">
        <f t="shared" si="9"/>
        <v>80.801263641585294</v>
      </c>
      <c r="F57" s="52">
        <f t="shared" si="11"/>
        <v>199.53900709219857</v>
      </c>
      <c r="G57" s="3"/>
      <c r="H57" s="125">
        <v>1763</v>
      </c>
      <c r="I57" s="3">
        <v>25</v>
      </c>
      <c r="J57" s="160" t="s">
        <v>29</v>
      </c>
      <c r="K57" s="3">
        <f t="shared" si="7"/>
        <v>25</v>
      </c>
      <c r="L57" s="303">
        <v>2765</v>
      </c>
      <c r="M57" s="26"/>
      <c r="N57" s="90"/>
      <c r="O57" s="90"/>
      <c r="S57" s="26"/>
      <c r="T57" s="26"/>
      <c r="U57" s="26"/>
      <c r="V57" s="26"/>
    </row>
    <row r="58" spans="1:22" ht="14.25" thickBot="1">
      <c r="A58" s="61">
        <v>5</v>
      </c>
      <c r="B58" s="160" t="s">
        <v>2</v>
      </c>
      <c r="C58" s="43">
        <f t="shared" si="8"/>
        <v>4742</v>
      </c>
      <c r="D58" s="97">
        <f t="shared" si="10"/>
        <v>7120</v>
      </c>
      <c r="E58" s="52">
        <f t="shared" si="9"/>
        <v>44.259846929251445</v>
      </c>
      <c r="F58" s="52">
        <f t="shared" si="11"/>
        <v>66.601123595505612</v>
      </c>
      <c r="G58" s="12"/>
      <c r="H58" s="166">
        <v>1350</v>
      </c>
      <c r="I58" s="14">
        <v>36</v>
      </c>
      <c r="J58" s="162" t="s">
        <v>5</v>
      </c>
      <c r="K58" s="14">
        <f t="shared" si="7"/>
        <v>36</v>
      </c>
      <c r="L58" s="304">
        <v>1475</v>
      </c>
      <c r="M58" s="26"/>
      <c r="N58" s="90"/>
      <c r="O58" s="90"/>
      <c r="S58" s="26"/>
      <c r="T58" s="26"/>
      <c r="U58" s="26"/>
      <c r="V58" s="26"/>
    </row>
    <row r="59" spans="1:22" ht="14.25" thickTop="1">
      <c r="A59" s="61">
        <v>6</v>
      </c>
      <c r="B59" s="160" t="s">
        <v>26</v>
      </c>
      <c r="C59" s="43">
        <f t="shared" si="8"/>
        <v>3884</v>
      </c>
      <c r="D59" s="97">
        <f t="shared" si="10"/>
        <v>1981</v>
      </c>
      <c r="E59" s="52">
        <f t="shared" si="9"/>
        <v>124.68699839486356</v>
      </c>
      <c r="F59" s="52">
        <f t="shared" si="11"/>
        <v>196.0625946491671</v>
      </c>
      <c r="G59" s="3"/>
      <c r="H59" s="372">
        <v>1092</v>
      </c>
      <c r="I59" s="335">
        <v>16</v>
      </c>
      <c r="J59" s="220" t="s">
        <v>3</v>
      </c>
      <c r="K59" s="8" t="s">
        <v>67</v>
      </c>
      <c r="L59" s="305">
        <v>116715</v>
      </c>
      <c r="M59" s="26"/>
      <c r="N59" s="90"/>
      <c r="O59" s="90"/>
      <c r="S59" s="26"/>
      <c r="T59" s="26"/>
      <c r="U59" s="26"/>
      <c r="V59" s="26"/>
    </row>
    <row r="60" spans="1:22">
      <c r="A60" s="61">
        <v>7</v>
      </c>
      <c r="B60" s="160" t="s">
        <v>28</v>
      </c>
      <c r="C60" s="43">
        <f t="shared" si="8"/>
        <v>3836</v>
      </c>
      <c r="D60" s="97">
        <f t="shared" si="10"/>
        <v>3734</v>
      </c>
      <c r="E60" s="52">
        <f t="shared" si="9"/>
        <v>89.438097458615061</v>
      </c>
      <c r="F60" s="52">
        <f t="shared" si="11"/>
        <v>102.73165506159614</v>
      </c>
      <c r="G60" s="3"/>
      <c r="H60" s="91">
        <v>570</v>
      </c>
      <c r="I60" s="139">
        <v>21</v>
      </c>
      <c r="J60" s="3" t="s">
        <v>155</v>
      </c>
      <c r="L60" s="106"/>
      <c r="M60" s="26"/>
      <c r="S60" s="26"/>
      <c r="T60" s="26"/>
      <c r="U60" s="26"/>
      <c r="V60" s="26"/>
    </row>
    <row r="61" spans="1:22">
      <c r="A61" s="61">
        <v>8</v>
      </c>
      <c r="B61" s="160" t="s">
        <v>38</v>
      </c>
      <c r="C61" s="43">
        <f t="shared" si="8"/>
        <v>3397</v>
      </c>
      <c r="D61" s="97">
        <f t="shared" si="10"/>
        <v>3515</v>
      </c>
      <c r="E61" s="52">
        <f t="shared" si="9"/>
        <v>62.136455094201573</v>
      </c>
      <c r="F61" s="52">
        <f t="shared" si="11"/>
        <v>96.642958748221901</v>
      </c>
      <c r="G61" s="11"/>
      <c r="H61" s="437">
        <v>435</v>
      </c>
      <c r="I61" s="139">
        <v>12</v>
      </c>
      <c r="J61" s="160" t="s">
        <v>18</v>
      </c>
      <c r="K61" s="50"/>
      <c r="S61" s="26"/>
      <c r="T61" s="26"/>
      <c r="U61" s="26"/>
      <c r="V61" s="26"/>
    </row>
    <row r="62" spans="1:22">
      <c r="A62" s="61">
        <v>9</v>
      </c>
      <c r="B62" s="160" t="s">
        <v>29</v>
      </c>
      <c r="C62" s="43">
        <f t="shared" si="8"/>
        <v>1763</v>
      </c>
      <c r="D62" s="97">
        <f t="shared" si="10"/>
        <v>2765</v>
      </c>
      <c r="E62" s="52">
        <f t="shared" si="9"/>
        <v>78.216503992901508</v>
      </c>
      <c r="F62" s="52">
        <f t="shared" si="11"/>
        <v>63.761301989150084</v>
      </c>
      <c r="G62" s="12"/>
      <c r="H62" s="125">
        <v>428</v>
      </c>
      <c r="I62" s="173">
        <v>23</v>
      </c>
      <c r="J62" s="160" t="s">
        <v>27</v>
      </c>
      <c r="K62" s="50"/>
      <c r="L62" t="s">
        <v>61</v>
      </c>
      <c r="M62" s="93" t="s">
        <v>63</v>
      </c>
      <c r="N62" s="42" t="s">
        <v>75</v>
      </c>
      <c r="S62" s="26"/>
      <c r="T62" s="26"/>
      <c r="U62" s="26"/>
      <c r="V62" s="26"/>
    </row>
    <row r="63" spans="1:22" ht="14.25" thickBot="1">
      <c r="A63" s="64">
        <v>10</v>
      </c>
      <c r="B63" s="162" t="s">
        <v>5</v>
      </c>
      <c r="C63" s="330">
        <f t="shared" si="8"/>
        <v>1350</v>
      </c>
      <c r="D63" s="137">
        <f t="shared" si="10"/>
        <v>1475</v>
      </c>
      <c r="E63" s="57">
        <f t="shared" si="9"/>
        <v>85.066162570888466</v>
      </c>
      <c r="F63" s="57">
        <f t="shared" si="11"/>
        <v>91.525423728813564</v>
      </c>
      <c r="G63" s="92"/>
      <c r="H63" s="91">
        <v>262</v>
      </c>
      <c r="I63" s="3">
        <v>9</v>
      </c>
      <c r="J63" s="3" t="s">
        <v>161</v>
      </c>
      <c r="K63" s="3">
        <f>SUM(K49)</f>
        <v>26</v>
      </c>
      <c r="L63" s="160" t="s">
        <v>30</v>
      </c>
      <c r="M63" s="169">
        <v>57857</v>
      </c>
      <c r="N63" s="89">
        <f>SUM(H49)</f>
        <v>54906</v>
      </c>
      <c r="O63" s="45"/>
      <c r="S63" s="26"/>
      <c r="T63" s="26"/>
      <c r="U63" s="26"/>
      <c r="V63" s="26"/>
    </row>
    <row r="64" spans="1:22" ht="14.25" thickBot="1">
      <c r="A64" s="65"/>
      <c r="B64" s="66"/>
      <c r="C64" s="100">
        <f>SUM(H89)</f>
        <v>125592</v>
      </c>
      <c r="D64" s="138">
        <f t="shared" si="10"/>
        <v>116715</v>
      </c>
      <c r="E64" s="70">
        <f t="shared" si="9"/>
        <v>92.867389343231935</v>
      </c>
      <c r="F64" s="70">
        <f t="shared" si="11"/>
        <v>107.60570620742836</v>
      </c>
      <c r="G64" s="69"/>
      <c r="H64" s="125">
        <v>193</v>
      </c>
      <c r="I64" s="3">
        <v>17</v>
      </c>
      <c r="J64" s="160" t="s">
        <v>21</v>
      </c>
      <c r="K64" s="3">
        <f t="shared" ref="K64:K72" si="12">SUM(K50)</f>
        <v>33</v>
      </c>
      <c r="L64" s="160" t="s">
        <v>0</v>
      </c>
      <c r="M64" s="169">
        <v>22156</v>
      </c>
      <c r="N64" s="89">
        <f t="shared" ref="N64:N72" si="13">SUM(H50)</f>
        <v>23930</v>
      </c>
      <c r="O64" s="45"/>
      <c r="S64" s="26"/>
      <c r="T64" s="26"/>
      <c r="U64" s="26"/>
      <c r="V64" s="26"/>
    </row>
    <row r="65" spans="2:22">
      <c r="H65" s="43">
        <v>165</v>
      </c>
      <c r="I65" s="3">
        <v>11</v>
      </c>
      <c r="J65" s="160" t="s">
        <v>17</v>
      </c>
      <c r="K65" s="3">
        <f t="shared" si="12"/>
        <v>13</v>
      </c>
      <c r="L65" s="160" t="s">
        <v>7</v>
      </c>
      <c r="M65" s="169">
        <v>10558</v>
      </c>
      <c r="N65" s="89">
        <f t="shared" si="13"/>
        <v>13302</v>
      </c>
      <c r="O65" s="45"/>
      <c r="S65" s="26"/>
      <c r="T65" s="26"/>
      <c r="U65" s="26"/>
      <c r="V65" s="26"/>
    </row>
    <row r="66" spans="2:22">
      <c r="H66" s="43">
        <v>28</v>
      </c>
      <c r="I66" s="3">
        <v>29</v>
      </c>
      <c r="J66" s="160" t="s">
        <v>95</v>
      </c>
      <c r="K66" s="3">
        <f t="shared" si="12"/>
        <v>34</v>
      </c>
      <c r="L66" s="160" t="s">
        <v>1</v>
      </c>
      <c r="M66" s="169">
        <v>13928</v>
      </c>
      <c r="N66" s="89">
        <f t="shared" si="13"/>
        <v>11254</v>
      </c>
      <c r="O66" s="45"/>
      <c r="S66" s="26"/>
      <c r="T66" s="26"/>
      <c r="U66" s="26"/>
      <c r="V66" s="26"/>
    </row>
    <row r="67" spans="2:22">
      <c r="H67" s="43">
        <v>27</v>
      </c>
      <c r="I67" s="3">
        <v>4</v>
      </c>
      <c r="J67" s="160" t="s">
        <v>11</v>
      </c>
      <c r="K67" s="3">
        <f t="shared" si="12"/>
        <v>40</v>
      </c>
      <c r="L67" s="160" t="s">
        <v>2</v>
      </c>
      <c r="M67" s="169">
        <v>10714</v>
      </c>
      <c r="N67" s="89">
        <f t="shared" si="13"/>
        <v>4742</v>
      </c>
      <c r="O67" s="45"/>
      <c r="S67" s="26"/>
      <c r="T67" s="26"/>
      <c r="U67" s="26"/>
      <c r="V67" s="26"/>
    </row>
    <row r="68" spans="2:22">
      <c r="B68" s="51"/>
      <c r="C68" s="26"/>
      <c r="H68" s="88">
        <v>12</v>
      </c>
      <c r="I68" s="3">
        <v>15</v>
      </c>
      <c r="J68" s="160" t="s">
        <v>20</v>
      </c>
      <c r="K68" s="3">
        <f t="shared" si="12"/>
        <v>22</v>
      </c>
      <c r="L68" s="160" t="s">
        <v>26</v>
      </c>
      <c r="M68" s="169">
        <v>3115</v>
      </c>
      <c r="N68" s="89">
        <f t="shared" si="13"/>
        <v>3884</v>
      </c>
      <c r="O68" s="45"/>
      <c r="S68" s="26"/>
      <c r="T68" s="26"/>
      <c r="U68" s="26"/>
      <c r="V68" s="26"/>
    </row>
    <row r="69" spans="2:22">
      <c r="B69" s="51"/>
      <c r="C69" s="26"/>
      <c r="H69" s="44">
        <v>7</v>
      </c>
      <c r="I69" s="3">
        <v>1</v>
      </c>
      <c r="J69" s="160" t="s">
        <v>4</v>
      </c>
      <c r="K69" s="3">
        <f t="shared" si="12"/>
        <v>24</v>
      </c>
      <c r="L69" s="160" t="s">
        <v>28</v>
      </c>
      <c r="M69" s="169">
        <v>4289</v>
      </c>
      <c r="N69" s="89">
        <f t="shared" si="13"/>
        <v>3836</v>
      </c>
      <c r="O69" s="45"/>
      <c r="S69" s="26"/>
      <c r="T69" s="26"/>
      <c r="U69" s="26"/>
      <c r="V69" s="26"/>
    </row>
    <row r="70" spans="2:22">
      <c r="B70" s="50"/>
      <c r="H70" s="88">
        <v>5</v>
      </c>
      <c r="I70" s="3">
        <v>14</v>
      </c>
      <c r="J70" s="160" t="s">
        <v>19</v>
      </c>
      <c r="K70" s="3">
        <f t="shared" si="12"/>
        <v>38</v>
      </c>
      <c r="L70" s="160" t="s">
        <v>38</v>
      </c>
      <c r="M70" s="169">
        <v>5467</v>
      </c>
      <c r="N70" s="89">
        <f t="shared" si="13"/>
        <v>3397</v>
      </c>
      <c r="O70" s="45"/>
      <c r="S70" s="26"/>
      <c r="T70" s="26"/>
      <c r="U70" s="26"/>
      <c r="V70" s="26"/>
    </row>
    <row r="71" spans="2:22">
      <c r="B71" s="50"/>
      <c r="H71" s="289">
        <v>4</v>
      </c>
      <c r="I71" s="3">
        <v>27</v>
      </c>
      <c r="J71" s="160" t="s">
        <v>31</v>
      </c>
      <c r="K71" s="3">
        <f t="shared" si="12"/>
        <v>25</v>
      </c>
      <c r="L71" s="160" t="s">
        <v>29</v>
      </c>
      <c r="M71" s="169">
        <v>2254</v>
      </c>
      <c r="N71" s="89">
        <f t="shared" si="13"/>
        <v>1763</v>
      </c>
      <c r="O71" s="45"/>
      <c r="S71" s="26"/>
      <c r="T71" s="26"/>
      <c r="U71" s="26"/>
      <c r="V71" s="26"/>
    </row>
    <row r="72" spans="2:22" ht="14.25" thickBot="1">
      <c r="B72" s="50"/>
      <c r="H72" s="44">
        <v>0</v>
      </c>
      <c r="I72" s="3">
        <v>2</v>
      </c>
      <c r="J72" s="160" t="s">
        <v>6</v>
      </c>
      <c r="K72" s="3">
        <f t="shared" si="12"/>
        <v>36</v>
      </c>
      <c r="L72" s="162" t="s">
        <v>5</v>
      </c>
      <c r="M72" s="170">
        <v>1587</v>
      </c>
      <c r="N72" s="89">
        <f t="shared" si="13"/>
        <v>1350</v>
      </c>
      <c r="O72" s="45"/>
      <c r="S72" s="26"/>
      <c r="T72" s="26"/>
      <c r="U72" s="26"/>
      <c r="V72" s="26"/>
    </row>
    <row r="73" spans="2:22" ht="14.25" thickTop="1">
      <c r="B73" s="50"/>
      <c r="H73" s="44">
        <v>0</v>
      </c>
      <c r="I73" s="3">
        <v>3</v>
      </c>
      <c r="J73" s="160" t="s">
        <v>10</v>
      </c>
      <c r="K73" s="43"/>
      <c r="L73" s="3" t="s">
        <v>172</v>
      </c>
      <c r="M73" s="168">
        <v>135238</v>
      </c>
      <c r="N73" s="167">
        <f>SUM(H89)</f>
        <v>125592</v>
      </c>
      <c r="O73" s="45"/>
      <c r="S73" s="26"/>
      <c r="T73" s="26"/>
      <c r="U73" s="26"/>
      <c r="V73" s="26"/>
    </row>
    <row r="74" spans="2:22">
      <c r="B74" s="50"/>
      <c r="H74" s="44">
        <v>0</v>
      </c>
      <c r="I74" s="3">
        <v>5</v>
      </c>
      <c r="J74" s="160" t="s">
        <v>12</v>
      </c>
      <c r="K74" s="26"/>
      <c r="L74" s="26"/>
      <c r="N74" s="26"/>
      <c r="O74" s="26"/>
      <c r="S74" s="26"/>
      <c r="T74" s="26"/>
      <c r="U74" s="26"/>
      <c r="V74" s="26"/>
    </row>
    <row r="75" spans="2:22">
      <c r="B75" s="50"/>
      <c r="H75" s="88">
        <v>0</v>
      </c>
      <c r="I75" s="3">
        <v>6</v>
      </c>
      <c r="J75" s="160" t="s">
        <v>13</v>
      </c>
      <c r="L75" s="48"/>
      <c r="M75" s="26"/>
      <c r="N75" s="26"/>
      <c r="O75" s="26"/>
      <c r="S75" s="26"/>
      <c r="T75" s="26"/>
      <c r="U75" s="26"/>
      <c r="V75" s="26"/>
    </row>
    <row r="76" spans="2:22">
      <c r="B76" s="50"/>
      <c r="H76" s="44">
        <v>0</v>
      </c>
      <c r="I76" s="3">
        <v>7</v>
      </c>
      <c r="J76" s="160" t="s">
        <v>14</v>
      </c>
      <c r="L76" s="48"/>
      <c r="M76" s="26"/>
      <c r="S76" s="26"/>
      <c r="T76" s="26"/>
      <c r="U76" s="26"/>
      <c r="V76" s="26"/>
    </row>
    <row r="77" spans="2:22">
      <c r="B77" s="50"/>
      <c r="H77" s="88">
        <v>0</v>
      </c>
      <c r="I77" s="3">
        <v>8</v>
      </c>
      <c r="J77" s="160" t="s">
        <v>15</v>
      </c>
      <c r="L77" s="48"/>
      <c r="M77" s="26"/>
      <c r="N77" s="26"/>
      <c r="O77" s="26"/>
      <c r="S77" s="26"/>
      <c r="T77" s="26"/>
      <c r="U77" s="26"/>
      <c r="V77" s="26"/>
    </row>
    <row r="78" spans="2:22">
      <c r="H78" s="88">
        <v>0</v>
      </c>
      <c r="I78" s="3">
        <v>10</v>
      </c>
      <c r="J78" s="160" t="s">
        <v>16</v>
      </c>
      <c r="L78" s="48"/>
      <c r="M78" s="26"/>
      <c r="N78" s="26"/>
      <c r="O78" s="26"/>
      <c r="S78" s="26"/>
      <c r="T78" s="26"/>
      <c r="U78" s="26"/>
      <c r="V78" s="26"/>
    </row>
    <row r="79" spans="2:22">
      <c r="H79" s="420">
        <v>0</v>
      </c>
      <c r="I79" s="3">
        <v>18</v>
      </c>
      <c r="J79" s="160" t="s">
        <v>22</v>
      </c>
      <c r="L79" s="48"/>
      <c r="M79" s="26"/>
      <c r="N79" s="26"/>
      <c r="O79" s="26"/>
      <c r="S79" s="26"/>
      <c r="T79" s="26"/>
      <c r="U79" s="26"/>
      <c r="V79" s="26"/>
    </row>
    <row r="80" spans="2:22">
      <c r="H80" s="88">
        <v>0</v>
      </c>
      <c r="I80" s="3">
        <v>19</v>
      </c>
      <c r="J80" s="160" t="s">
        <v>23</v>
      </c>
      <c r="L80" s="48"/>
      <c r="M80" s="26"/>
      <c r="N80" s="26"/>
      <c r="O80" s="26"/>
      <c r="S80" s="26"/>
      <c r="T80" s="26"/>
      <c r="U80" s="26"/>
      <c r="V80" s="26"/>
    </row>
    <row r="81" spans="8:22">
      <c r="H81" s="346">
        <v>0</v>
      </c>
      <c r="I81" s="3">
        <v>20</v>
      </c>
      <c r="J81" s="160" t="s">
        <v>24</v>
      </c>
      <c r="L81" s="48"/>
      <c r="M81" s="26"/>
      <c r="N81" s="26"/>
      <c r="O81" s="26"/>
      <c r="S81" s="26"/>
      <c r="T81" s="26"/>
      <c r="U81" s="26"/>
      <c r="V81" s="26"/>
    </row>
    <row r="82" spans="8:22">
      <c r="H82" s="43">
        <v>0</v>
      </c>
      <c r="I82" s="3">
        <v>28</v>
      </c>
      <c r="J82" s="160" t="s">
        <v>32</v>
      </c>
      <c r="L82" s="48"/>
      <c r="M82" s="26"/>
      <c r="N82" s="26"/>
      <c r="O82" s="26"/>
      <c r="S82" s="26"/>
      <c r="T82" s="26"/>
      <c r="U82" s="26"/>
      <c r="V82" s="26"/>
    </row>
    <row r="83" spans="8:22">
      <c r="H83" s="88">
        <v>0</v>
      </c>
      <c r="I83" s="3">
        <v>30</v>
      </c>
      <c r="J83" s="160" t="s">
        <v>33</v>
      </c>
      <c r="L83" s="48"/>
      <c r="M83" s="26"/>
      <c r="N83" s="26"/>
      <c r="O83" s="26"/>
      <c r="S83" s="26"/>
      <c r="T83" s="26"/>
      <c r="U83" s="26"/>
      <c r="V83" s="26"/>
    </row>
    <row r="84" spans="8:22">
      <c r="H84" s="44">
        <v>0</v>
      </c>
      <c r="I84" s="3">
        <v>31</v>
      </c>
      <c r="J84" s="160" t="s">
        <v>96</v>
      </c>
      <c r="L84" s="48"/>
      <c r="M84" s="26"/>
      <c r="N84" s="26"/>
      <c r="O84" s="26"/>
      <c r="S84" s="26"/>
      <c r="T84" s="26"/>
      <c r="U84" s="26"/>
      <c r="V84" s="26"/>
    </row>
    <row r="85" spans="8:22">
      <c r="H85" s="88">
        <v>0</v>
      </c>
      <c r="I85" s="3">
        <v>32</v>
      </c>
      <c r="J85" s="160" t="s">
        <v>35</v>
      </c>
      <c r="L85" s="27"/>
      <c r="M85" s="26"/>
      <c r="N85" s="26"/>
      <c r="O85" s="26"/>
      <c r="S85" s="26"/>
      <c r="T85" s="26"/>
      <c r="U85" s="26"/>
      <c r="V85" s="26"/>
    </row>
    <row r="86" spans="8:22">
      <c r="H86" s="44">
        <v>0</v>
      </c>
      <c r="I86" s="3">
        <v>35</v>
      </c>
      <c r="J86" s="160" t="s">
        <v>36</v>
      </c>
      <c r="L86" s="48"/>
      <c r="M86" s="26"/>
      <c r="N86" s="26"/>
      <c r="O86" s="26"/>
      <c r="S86" s="26"/>
      <c r="T86" s="26"/>
      <c r="U86" s="26"/>
      <c r="V86" s="26"/>
    </row>
    <row r="87" spans="8:22">
      <c r="H87" s="333">
        <v>0</v>
      </c>
      <c r="I87" s="3">
        <v>37</v>
      </c>
      <c r="J87" s="160" t="s">
        <v>37</v>
      </c>
      <c r="L87" s="48"/>
      <c r="M87" s="26"/>
      <c r="N87" s="26"/>
      <c r="O87" s="26"/>
      <c r="S87" s="30"/>
      <c r="T87" s="30"/>
    </row>
    <row r="88" spans="8:22">
      <c r="H88" s="44">
        <v>0</v>
      </c>
      <c r="I88" s="3">
        <v>39</v>
      </c>
      <c r="J88" s="160" t="s">
        <v>39</v>
      </c>
      <c r="L88" s="48"/>
      <c r="M88" s="26"/>
      <c r="N88" s="26"/>
      <c r="O88" s="26"/>
      <c r="Q88" s="26"/>
    </row>
    <row r="89" spans="8:22">
      <c r="H89" s="118">
        <f>SUM(H49:H88)</f>
        <v>125592</v>
      </c>
      <c r="I89" s="3"/>
      <c r="J89" s="3" t="s">
        <v>93</v>
      </c>
      <c r="L89" s="48"/>
      <c r="M89" s="26"/>
      <c r="N89" s="26"/>
      <c r="O89" s="26"/>
    </row>
    <row r="90" spans="8:22">
      <c r="I90" s="78"/>
      <c r="J90" s="78"/>
      <c r="L90" s="48"/>
      <c r="M90" s="26"/>
      <c r="N90" s="26"/>
      <c r="O90" s="26"/>
    </row>
    <row r="91" spans="8:22" ht="18.75">
      <c r="J91" s="30"/>
      <c r="L91" s="48"/>
      <c r="M91" s="26"/>
      <c r="N91" s="26"/>
      <c r="O91" s="26"/>
      <c r="P91" s="46"/>
    </row>
    <row r="92" spans="8:22">
      <c r="L92" s="48"/>
      <c r="M92" s="26"/>
      <c r="N92" s="26"/>
      <c r="O92" s="26"/>
    </row>
    <row r="93" spans="8:22">
      <c r="L93" s="48"/>
      <c r="M93" s="26"/>
      <c r="P93" s="47"/>
    </row>
    <row r="94" spans="8:22">
      <c r="L94" s="48"/>
      <c r="M94" s="26"/>
      <c r="N94" s="26"/>
      <c r="O94" s="26"/>
      <c r="P94" s="26"/>
    </row>
    <row r="95" spans="8:22">
      <c r="L95" s="48"/>
      <c r="M95" s="26"/>
      <c r="N95" s="26"/>
      <c r="O95" s="26"/>
      <c r="P95" s="26"/>
    </row>
    <row r="96" spans="8:22">
      <c r="L96" s="48"/>
      <c r="M96" s="26"/>
      <c r="N96" s="26"/>
      <c r="O96" s="26"/>
      <c r="P96" s="26"/>
    </row>
    <row r="97" spans="11:17">
      <c r="L97" s="48"/>
      <c r="M97" s="26"/>
      <c r="N97" s="26"/>
      <c r="O97" s="26"/>
      <c r="P97" s="26"/>
    </row>
    <row r="98" spans="11:17">
      <c r="L98" s="48"/>
      <c r="M98" s="26"/>
      <c r="N98" s="26"/>
      <c r="O98" s="26"/>
      <c r="P98" s="26"/>
    </row>
    <row r="99" spans="11:17">
      <c r="L99" s="48"/>
      <c r="M99" s="26"/>
      <c r="N99" s="26"/>
      <c r="O99" s="26"/>
      <c r="P99" s="26"/>
    </row>
    <row r="100" spans="11:17">
      <c r="L100" s="48"/>
      <c r="M100" s="26"/>
      <c r="N100" s="26"/>
      <c r="O100" s="26"/>
      <c r="P100" s="26"/>
    </row>
    <row r="101" spans="11:17">
      <c r="L101" s="48"/>
      <c r="M101" s="26"/>
      <c r="N101" s="26"/>
      <c r="O101" s="26"/>
      <c r="P101" s="26"/>
    </row>
    <row r="102" spans="11:17">
      <c r="L102" s="48"/>
      <c r="M102" s="26"/>
      <c r="N102" s="26"/>
      <c r="O102" s="26"/>
      <c r="P102" s="26"/>
    </row>
    <row r="103" spans="11:17">
      <c r="L103" s="48"/>
      <c r="M103" s="26"/>
      <c r="N103" s="26"/>
      <c r="O103" s="26"/>
      <c r="P103" s="26"/>
    </row>
    <row r="104" spans="11:17">
      <c r="L104" s="48"/>
      <c r="M104" s="26"/>
      <c r="N104" s="26"/>
      <c r="O104" s="26"/>
      <c r="P104" s="26"/>
    </row>
    <row r="105" spans="11:17">
      <c r="L105" s="48"/>
      <c r="M105" s="26"/>
      <c r="N105" s="26"/>
      <c r="O105" s="26"/>
      <c r="P105" s="26"/>
    </row>
    <row r="106" spans="11:17">
      <c r="L106" s="48"/>
      <c r="M106" s="26"/>
      <c r="N106" s="26"/>
      <c r="O106" s="26"/>
      <c r="P106" s="26"/>
      <c r="Q106" s="26"/>
    </row>
    <row r="107" spans="11:17">
      <c r="L107" s="48"/>
      <c r="M107" s="26"/>
      <c r="N107" s="26"/>
      <c r="O107" s="26"/>
      <c r="P107" s="26"/>
      <c r="Q107" s="26"/>
    </row>
    <row r="108" spans="11:17">
      <c r="L108" s="48"/>
      <c r="M108" s="26"/>
      <c r="N108" s="26"/>
      <c r="O108" s="26"/>
      <c r="P108" s="26"/>
      <c r="Q108" s="26"/>
    </row>
    <row r="109" spans="11:17">
      <c r="L109" s="48"/>
      <c r="M109" s="26"/>
      <c r="N109" s="26"/>
      <c r="O109" s="26"/>
      <c r="P109" s="26"/>
      <c r="Q109" s="26"/>
    </row>
    <row r="110" spans="11:17">
      <c r="L110" s="48"/>
      <c r="M110" s="26"/>
      <c r="N110" s="26"/>
      <c r="O110" s="26"/>
      <c r="P110" s="26"/>
      <c r="Q110" s="26"/>
    </row>
    <row r="111" spans="11:17">
      <c r="K111" s="26"/>
      <c r="L111" s="26"/>
      <c r="N111" s="26"/>
      <c r="O111" s="26"/>
      <c r="P111" s="26"/>
      <c r="Q111" s="26"/>
    </row>
    <row r="112" spans="11:17">
      <c r="K112" s="26"/>
      <c r="L112" s="26"/>
      <c r="N112" s="26"/>
      <c r="O112" s="26"/>
      <c r="P112" s="26"/>
      <c r="Q112" s="26"/>
    </row>
    <row r="113" spans="11:17">
      <c r="K113" s="26"/>
      <c r="L113" s="26"/>
      <c r="N113" s="26"/>
      <c r="O113" s="26"/>
      <c r="P113" s="26"/>
      <c r="Q113" s="26"/>
    </row>
    <row r="114" spans="11:17">
      <c r="K114" s="26"/>
      <c r="L114" s="26"/>
      <c r="N114" s="26"/>
      <c r="O114" s="26"/>
      <c r="P114" s="26"/>
      <c r="Q114" s="26"/>
    </row>
    <row r="115" spans="11:17">
      <c r="K115" s="26"/>
      <c r="L115" s="26"/>
      <c r="N115" s="26"/>
      <c r="O115" s="26"/>
      <c r="P115" s="26"/>
      <c r="Q115" s="26"/>
    </row>
    <row r="116" spans="11:17">
      <c r="K116" s="26"/>
      <c r="L116" s="26"/>
      <c r="N116" s="26"/>
      <c r="O116" s="26"/>
      <c r="P116" s="26"/>
      <c r="Q116" s="26"/>
    </row>
    <row r="117" spans="11:17">
      <c r="K117" s="26"/>
      <c r="L117" s="26"/>
      <c r="N117" s="26"/>
      <c r="O117" s="26"/>
      <c r="P117" s="26"/>
      <c r="Q117" s="26"/>
    </row>
    <row r="118" spans="11:17">
      <c r="K118" s="26"/>
      <c r="L118" s="26"/>
      <c r="N118" s="26"/>
      <c r="O118" s="26"/>
      <c r="P118" s="26"/>
      <c r="Q118" s="26"/>
    </row>
    <row r="119" spans="11:17">
      <c r="K119" s="26"/>
      <c r="L119" s="26"/>
      <c r="N119" s="26"/>
      <c r="O119" s="26"/>
      <c r="P119" s="26"/>
      <c r="Q119" s="26"/>
    </row>
    <row r="120" spans="11:17">
      <c r="K120" s="26"/>
      <c r="L120" s="26"/>
      <c r="N120" s="26"/>
      <c r="O120" s="26"/>
      <c r="P120" s="26"/>
      <c r="Q120" s="26"/>
    </row>
    <row r="121" spans="11:17">
      <c r="K121" s="26"/>
      <c r="L121" s="26"/>
      <c r="N121" s="26"/>
      <c r="O121" s="26"/>
      <c r="P121" s="26"/>
      <c r="Q121" s="26"/>
    </row>
    <row r="122" spans="11:17">
      <c r="K122" s="26"/>
      <c r="L122" s="26"/>
      <c r="N122" s="26"/>
      <c r="O122" s="26"/>
      <c r="P122" s="26"/>
    </row>
    <row r="123" spans="11:17">
      <c r="K123" s="26"/>
      <c r="L123" s="26"/>
      <c r="N123" s="26"/>
      <c r="O123" s="26"/>
      <c r="P123" s="26"/>
    </row>
    <row r="124" spans="11:17">
      <c r="K124" s="26"/>
      <c r="L124" s="26"/>
      <c r="N124" s="26"/>
      <c r="O124" s="26"/>
      <c r="P124" s="26"/>
    </row>
    <row r="125" spans="11:17">
      <c r="K125" s="26"/>
      <c r="L125" s="26"/>
      <c r="N125" s="26"/>
      <c r="O125" s="26"/>
      <c r="P125" s="26"/>
    </row>
    <row r="126" spans="11:17">
      <c r="K126" s="26"/>
      <c r="L126" s="26"/>
      <c r="N126" s="26"/>
      <c r="O126" s="26"/>
      <c r="P126" s="26"/>
    </row>
    <row r="127" spans="11:17">
      <c r="K127" s="26"/>
      <c r="L127" s="26"/>
      <c r="N127" s="26"/>
      <c r="O127" s="26"/>
      <c r="P127" s="26"/>
    </row>
    <row r="128" spans="11:17">
      <c r="K128" s="26"/>
      <c r="L128" s="26"/>
      <c r="N128" s="26"/>
      <c r="O128" s="26"/>
      <c r="P128" s="26"/>
    </row>
    <row r="129" spans="11:16">
      <c r="K129" s="26"/>
      <c r="L129" s="26"/>
      <c r="N129" s="26"/>
      <c r="O129" s="26"/>
      <c r="P129" s="26"/>
    </row>
    <row r="130" spans="11:16">
      <c r="K130" s="26"/>
      <c r="L130" s="26"/>
      <c r="N130" s="26"/>
      <c r="O130" s="26"/>
      <c r="P130" s="26"/>
    </row>
    <row r="131" spans="11:16">
      <c r="K131" s="26"/>
      <c r="L131" s="26"/>
      <c r="N131" s="26"/>
      <c r="O131" s="26"/>
      <c r="P131" s="26"/>
    </row>
    <row r="132" spans="11:16">
      <c r="K132" s="26"/>
      <c r="L132" s="26"/>
      <c r="N132" s="26"/>
      <c r="O132" s="26"/>
      <c r="P132" s="26"/>
    </row>
    <row r="133" spans="11:16">
      <c r="K133" s="26"/>
      <c r="L133" s="26"/>
      <c r="N133" s="26"/>
      <c r="O133" s="26"/>
      <c r="P133" s="26"/>
    </row>
  </sheetData>
  <sortState ref="H48:J88">
    <sortCondition descending="1" ref="H48:H88"/>
  </sortState>
  <phoneticPr fontId="2"/>
  <pageMargins left="0.39370078740157483" right="0" top="0.39370078740157483" bottom="0" header="0.51181102362204722" footer="0.51181102362204722"/>
  <pageSetup paperSize="9" scale="95" orientation="portrait" r:id="rId1"/>
  <headerFooter alignWithMargins="0">
    <oddFooter>&amp;C
&amp;14-6-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0"/>
  </sheetPr>
  <dimension ref="A1:AD90"/>
  <sheetViews>
    <sheetView zoomScaleNormal="100" workbookViewId="0">
      <selection activeCell="M20" sqref="M20"/>
    </sheetView>
  </sheetViews>
  <sheetFormatPr defaultRowHeight="13.5"/>
  <cols>
    <col min="1" max="1" width="6.125" customWidth="1"/>
    <col min="2" max="2" width="19.375" customWidth="1"/>
    <col min="3" max="4" width="13.25" customWidth="1"/>
    <col min="5" max="6" width="11.875" customWidth="1"/>
    <col min="7" max="7" width="18.625" customWidth="1"/>
    <col min="8" max="8" width="15.25" customWidth="1"/>
    <col min="9" max="9" width="4.75" customWidth="1"/>
    <col min="10" max="10" width="18.75" customWidth="1"/>
    <col min="11" max="11" width="5" customWidth="1"/>
    <col min="12" max="12" width="18.125" customWidth="1"/>
    <col min="13" max="13" width="15.875" customWidth="1"/>
    <col min="14" max="14" width="14.5" customWidth="1"/>
    <col min="15" max="15" width="11" customWidth="1"/>
    <col min="17" max="17" width="6.25" customWidth="1"/>
    <col min="18" max="18" width="14.25" style="53" customWidth="1"/>
    <col min="19" max="30" width="7.625" customWidth="1"/>
  </cols>
  <sheetData>
    <row r="1" spans="5:30" ht="13.5" customHeight="1">
      <c r="H1" s="16" t="s">
        <v>65</v>
      </c>
      <c r="J1" s="101"/>
      <c r="Q1" s="26"/>
      <c r="R1" s="108"/>
    </row>
    <row r="2" spans="5:30">
      <c r="H2" s="280" t="s">
        <v>198</v>
      </c>
      <c r="I2" s="3"/>
      <c r="J2" s="185" t="s">
        <v>103</v>
      </c>
      <c r="K2" s="3"/>
      <c r="L2" s="179" t="s">
        <v>190</v>
      </c>
      <c r="R2" s="109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5:30" ht="13.5" customHeight="1">
      <c r="H3" s="23" t="s">
        <v>99</v>
      </c>
      <c r="I3" s="3"/>
      <c r="J3" s="144" t="s">
        <v>100</v>
      </c>
      <c r="K3" s="3"/>
      <c r="L3" s="42" t="s">
        <v>99</v>
      </c>
      <c r="M3" s="82"/>
      <c r="N3" s="415"/>
      <c r="R3" s="48"/>
      <c r="S3" s="26"/>
      <c r="T3" s="26"/>
      <c r="U3" s="26"/>
      <c r="V3" s="26"/>
    </row>
    <row r="4" spans="5:30" ht="13.5" customHeight="1">
      <c r="H4" s="420">
        <v>22397</v>
      </c>
      <c r="I4" s="3">
        <v>3</v>
      </c>
      <c r="J4" s="33" t="s">
        <v>10</v>
      </c>
      <c r="K4" s="200">
        <f>SUM(I4)</f>
        <v>3</v>
      </c>
      <c r="L4" s="272">
        <v>25287</v>
      </c>
      <c r="M4" s="45"/>
      <c r="N4" s="415"/>
      <c r="R4" s="48"/>
      <c r="S4" s="26"/>
      <c r="T4" s="26"/>
      <c r="U4" s="26"/>
      <c r="V4" s="26"/>
    </row>
    <row r="5" spans="5:30" ht="13.5" customHeight="1">
      <c r="H5" s="88">
        <v>21079</v>
      </c>
      <c r="I5" s="3">
        <v>33</v>
      </c>
      <c r="J5" s="33" t="s">
        <v>0</v>
      </c>
      <c r="K5" s="200">
        <f t="shared" ref="K5:K13" si="0">SUM(I5)</f>
        <v>33</v>
      </c>
      <c r="L5" s="272">
        <v>16466</v>
      </c>
      <c r="M5" s="45"/>
      <c r="N5" s="415"/>
      <c r="R5" s="48"/>
      <c r="S5" s="26"/>
      <c r="T5" s="26"/>
      <c r="U5" s="26"/>
      <c r="V5" s="26"/>
    </row>
    <row r="6" spans="5:30" ht="13.5" customHeight="1">
      <c r="H6" s="88">
        <v>15668</v>
      </c>
      <c r="I6" s="3">
        <v>17</v>
      </c>
      <c r="J6" s="33" t="s">
        <v>21</v>
      </c>
      <c r="K6" s="200">
        <f t="shared" si="0"/>
        <v>17</v>
      </c>
      <c r="L6" s="272">
        <v>19473</v>
      </c>
      <c r="M6" s="45"/>
      <c r="N6" s="415"/>
      <c r="R6" s="48"/>
      <c r="S6" s="26"/>
      <c r="T6" s="26"/>
      <c r="U6" s="26"/>
      <c r="V6" s="26"/>
    </row>
    <row r="7" spans="5:30" ht="13.5" customHeight="1">
      <c r="H7" s="88">
        <v>15260</v>
      </c>
      <c r="I7" s="3">
        <v>2</v>
      </c>
      <c r="J7" s="33" t="s">
        <v>6</v>
      </c>
      <c r="K7" s="200">
        <f t="shared" si="0"/>
        <v>2</v>
      </c>
      <c r="L7" s="272">
        <v>12509</v>
      </c>
      <c r="M7" s="45"/>
      <c r="N7" s="415"/>
      <c r="R7" s="48"/>
      <c r="S7" s="26"/>
      <c r="T7" s="26"/>
      <c r="U7" s="26"/>
      <c r="V7" s="26"/>
    </row>
    <row r="8" spans="5:30">
      <c r="H8" s="88">
        <v>14690</v>
      </c>
      <c r="I8" s="3">
        <v>31</v>
      </c>
      <c r="J8" s="33" t="s">
        <v>64</v>
      </c>
      <c r="K8" s="200">
        <f t="shared" si="0"/>
        <v>31</v>
      </c>
      <c r="L8" s="272">
        <v>11671</v>
      </c>
      <c r="M8" s="45"/>
      <c r="R8" s="48"/>
      <c r="S8" s="26"/>
      <c r="T8" s="26"/>
      <c r="U8" s="26"/>
      <c r="V8" s="26"/>
    </row>
    <row r="9" spans="5:30">
      <c r="H9" s="88">
        <v>14443</v>
      </c>
      <c r="I9" s="3">
        <v>40</v>
      </c>
      <c r="J9" s="33" t="s">
        <v>2</v>
      </c>
      <c r="K9" s="200">
        <f t="shared" si="0"/>
        <v>40</v>
      </c>
      <c r="L9" s="272">
        <v>15140</v>
      </c>
      <c r="M9" s="45"/>
      <c r="R9" s="48"/>
      <c r="S9" s="26"/>
      <c r="T9" s="26"/>
      <c r="U9" s="26"/>
      <c r="V9" s="26"/>
    </row>
    <row r="10" spans="5:30">
      <c r="H10" s="289">
        <v>13213</v>
      </c>
      <c r="I10" s="3">
        <v>34</v>
      </c>
      <c r="J10" s="33" t="s">
        <v>1</v>
      </c>
      <c r="K10" s="200">
        <f t="shared" si="0"/>
        <v>34</v>
      </c>
      <c r="L10" s="272">
        <v>14473</v>
      </c>
      <c r="M10" s="45"/>
      <c r="R10" s="48"/>
      <c r="S10" s="26"/>
      <c r="T10" s="26"/>
      <c r="U10" s="26"/>
      <c r="V10" s="26"/>
    </row>
    <row r="11" spans="5:30">
      <c r="H11" s="88">
        <v>12454</v>
      </c>
      <c r="I11" s="3">
        <v>13</v>
      </c>
      <c r="J11" s="33" t="s">
        <v>7</v>
      </c>
      <c r="K11" s="200">
        <f t="shared" si="0"/>
        <v>13</v>
      </c>
      <c r="L11" s="273">
        <v>11177</v>
      </c>
      <c r="M11" s="45"/>
      <c r="N11" s="29"/>
      <c r="R11" s="48"/>
      <c r="S11" s="26"/>
      <c r="T11" s="26"/>
      <c r="U11" s="26"/>
      <c r="V11" s="26"/>
    </row>
    <row r="12" spans="5:30">
      <c r="H12" s="447">
        <v>7754</v>
      </c>
      <c r="I12" s="3">
        <v>25</v>
      </c>
      <c r="J12" s="33" t="s">
        <v>29</v>
      </c>
      <c r="K12" s="200">
        <f t="shared" si="0"/>
        <v>25</v>
      </c>
      <c r="L12" s="273">
        <v>7247</v>
      </c>
      <c r="M12" s="45"/>
      <c r="R12" s="48"/>
      <c r="S12" s="26"/>
      <c r="T12" s="26"/>
      <c r="U12" s="26"/>
      <c r="V12" s="26"/>
    </row>
    <row r="13" spans="5:30" ht="14.25" thickBot="1">
      <c r="E13" s="17"/>
      <c r="H13" s="422">
        <v>7192</v>
      </c>
      <c r="I13" s="14">
        <v>16</v>
      </c>
      <c r="J13" s="77" t="s">
        <v>3</v>
      </c>
      <c r="K13" s="200">
        <f t="shared" si="0"/>
        <v>16</v>
      </c>
      <c r="L13" s="273">
        <v>8995</v>
      </c>
      <c r="M13" s="45"/>
      <c r="R13" s="48"/>
      <c r="S13" s="26"/>
      <c r="T13" s="26"/>
      <c r="U13" s="26"/>
      <c r="V13" s="26"/>
    </row>
    <row r="14" spans="5:30" ht="14.25" thickTop="1">
      <c r="E14" s="17"/>
      <c r="H14" s="455">
        <v>4557</v>
      </c>
      <c r="I14" s="219">
        <v>26</v>
      </c>
      <c r="J14" s="376" t="s">
        <v>30</v>
      </c>
      <c r="K14" s="107" t="s">
        <v>8</v>
      </c>
      <c r="L14" s="274">
        <v>177091</v>
      </c>
      <c r="N14" s="32"/>
      <c r="R14" s="48"/>
      <c r="S14" s="26"/>
      <c r="T14" s="26"/>
      <c r="U14" s="26"/>
      <c r="V14" s="26"/>
    </row>
    <row r="15" spans="5:30">
      <c r="H15" s="88">
        <v>4355</v>
      </c>
      <c r="I15" s="3">
        <v>11</v>
      </c>
      <c r="J15" s="33" t="s">
        <v>17</v>
      </c>
      <c r="K15" s="50"/>
      <c r="L15" s="27"/>
      <c r="N15" s="32"/>
      <c r="R15" s="48"/>
      <c r="S15" s="26"/>
      <c r="T15" s="26"/>
      <c r="U15" s="26"/>
      <c r="V15" s="26"/>
    </row>
    <row r="16" spans="5:30">
      <c r="H16" s="88">
        <v>4043</v>
      </c>
      <c r="I16" s="3">
        <v>21</v>
      </c>
      <c r="J16" s="3" t="s">
        <v>158</v>
      </c>
      <c r="K16" s="50"/>
      <c r="L16" s="32"/>
      <c r="R16" s="48"/>
      <c r="S16" s="26"/>
      <c r="T16" s="26"/>
      <c r="U16" s="26"/>
      <c r="V16" s="26"/>
    </row>
    <row r="17" spans="1:22">
      <c r="H17" s="88">
        <v>3364</v>
      </c>
      <c r="I17" s="3">
        <v>38</v>
      </c>
      <c r="J17" s="33" t="s">
        <v>38</v>
      </c>
      <c r="L17" s="32"/>
      <c r="R17" s="48"/>
      <c r="S17" s="26"/>
      <c r="T17" s="26"/>
      <c r="U17" s="26"/>
      <c r="V17" s="26"/>
    </row>
    <row r="18" spans="1:22">
      <c r="H18" s="122">
        <v>2852</v>
      </c>
      <c r="I18" s="3">
        <v>24</v>
      </c>
      <c r="J18" s="33" t="s">
        <v>28</v>
      </c>
      <c r="L18" s="186" t="s">
        <v>103</v>
      </c>
      <c r="M18" s="42" t="s">
        <v>63</v>
      </c>
      <c r="N18" s="42" t="s">
        <v>75</v>
      </c>
      <c r="R18" s="48"/>
      <c r="S18" s="26"/>
      <c r="T18" s="26"/>
      <c r="U18" s="26"/>
      <c r="V18" s="26"/>
    </row>
    <row r="19" spans="1:22" ht="14.25" thickBot="1">
      <c r="H19" s="89">
        <v>2047</v>
      </c>
      <c r="I19" s="3">
        <v>9</v>
      </c>
      <c r="J19" s="3" t="s">
        <v>162</v>
      </c>
      <c r="K19" s="116">
        <f>SUM(I4)</f>
        <v>3</v>
      </c>
      <c r="L19" s="33" t="s">
        <v>10</v>
      </c>
      <c r="M19" s="365">
        <v>15722</v>
      </c>
      <c r="N19" s="89">
        <f>SUM(H4)</f>
        <v>22397</v>
      </c>
      <c r="R19" s="48"/>
      <c r="S19" s="26"/>
      <c r="T19" s="26"/>
      <c r="U19" s="26"/>
      <c r="V19" s="26"/>
    </row>
    <row r="20" spans="1:22">
      <c r="A20" s="58" t="s">
        <v>46</v>
      </c>
      <c r="B20" s="59" t="s">
        <v>53</v>
      </c>
      <c r="C20" s="59" t="s">
        <v>195</v>
      </c>
      <c r="D20" s="59" t="s">
        <v>187</v>
      </c>
      <c r="E20" s="59" t="s">
        <v>51</v>
      </c>
      <c r="F20" s="59" t="s">
        <v>50</v>
      </c>
      <c r="G20" s="60" t="s">
        <v>52</v>
      </c>
      <c r="H20" s="88">
        <v>1444</v>
      </c>
      <c r="I20" s="3">
        <v>14</v>
      </c>
      <c r="J20" s="33" t="s">
        <v>19</v>
      </c>
      <c r="K20" s="116">
        <f t="shared" ref="K20:K28" si="1">SUM(I5)</f>
        <v>33</v>
      </c>
      <c r="L20" s="33" t="s">
        <v>0</v>
      </c>
      <c r="M20" s="366">
        <v>23604</v>
      </c>
      <c r="N20" s="89">
        <f t="shared" ref="N20:N28" si="2">SUM(H5)</f>
        <v>21079</v>
      </c>
      <c r="R20" s="48"/>
      <c r="S20" s="26"/>
      <c r="T20" s="26"/>
      <c r="U20" s="26"/>
      <c r="V20" s="26"/>
    </row>
    <row r="21" spans="1:22">
      <c r="A21" s="61">
        <v>1</v>
      </c>
      <c r="B21" s="33" t="s">
        <v>10</v>
      </c>
      <c r="C21" s="199">
        <f>SUM(H4)</f>
        <v>22397</v>
      </c>
      <c r="D21" s="89">
        <f>SUM(L4)</f>
        <v>25287</v>
      </c>
      <c r="E21" s="52">
        <f t="shared" ref="E21:E30" si="3">SUM(N19/M19*100)</f>
        <v>142.45643047958274</v>
      </c>
      <c r="F21" s="52">
        <f t="shared" ref="F21:F31" si="4">SUM(C21/D21*100)</f>
        <v>88.571202594218363</v>
      </c>
      <c r="G21" s="62"/>
      <c r="H21" s="88">
        <v>1311</v>
      </c>
      <c r="I21" s="3">
        <v>36</v>
      </c>
      <c r="J21" s="33" t="s">
        <v>5</v>
      </c>
      <c r="K21" s="116">
        <f t="shared" si="1"/>
        <v>17</v>
      </c>
      <c r="L21" s="33" t="s">
        <v>21</v>
      </c>
      <c r="M21" s="366">
        <v>18051</v>
      </c>
      <c r="N21" s="89">
        <f t="shared" si="2"/>
        <v>15668</v>
      </c>
      <c r="R21" s="48"/>
      <c r="S21" s="26"/>
      <c r="T21" s="26"/>
      <c r="U21" s="26"/>
      <c r="V21" s="26"/>
    </row>
    <row r="22" spans="1:22">
      <c r="A22" s="61">
        <v>2</v>
      </c>
      <c r="B22" s="33" t="s">
        <v>0</v>
      </c>
      <c r="C22" s="199">
        <f t="shared" ref="C22:C30" si="5">SUM(H5)</f>
        <v>21079</v>
      </c>
      <c r="D22" s="89">
        <f t="shared" ref="D22:D29" si="6">SUM(L5)</f>
        <v>16466</v>
      </c>
      <c r="E22" s="52">
        <f t="shared" si="3"/>
        <v>89.30266056600577</v>
      </c>
      <c r="F22" s="52">
        <f t="shared" si="4"/>
        <v>128.01530426333051</v>
      </c>
      <c r="G22" s="62"/>
      <c r="H22" s="88">
        <v>1200</v>
      </c>
      <c r="I22" s="3">
        <v>10</v>
      </c>
      <c r="J22" s="33" t="s">
        <v>16</v>
      </c>
      <c r="K22" s="116">
        <f t="shared" si="1"/>
        <v>2</v>
      </c>
      <c r="L22" s="33" t="s">
        <v>6</v>
      </c>
      <c r="M22" s="366">
        <v>15702</v>
      </c>
      <c r="N22" s="89">
        <f t="shared" si="2"/>
        <v>15260</v>
      </c>
      <c r="R22" s="48"/>
      <c r="S22" s="26"/>
      <c r="T22" s="26"/>
      <c r="U22" s="26"/>
      <c r="V22" s="26"/>
    </row>
    <row r="23" spans="1:22">
      <c r="A23" s="61">
        <v>3</v>
      </c>
      <c r="B23" s="33" t="s">
        <v>21</v>
      </c>
      <c r="C23" s="199">
        <f t="shared" si="5"/>
        <v>15668</v>
      </c>
      <c r="D23" s="89">
        <f t="shared" si="6"/>
        <v>19473</v>
      </c>
      <c r="E23" s="52">
        <f t="shared" si="3"/>
        <v>86.798515317710937</v>
      </c>
      <c r="F23" s="52">
        <f t="shared" si="4"/>
        <v>80.460124274636684</v>
      </c>
      <c r="G23" s="62"/>
      <c r="H23" s="88">
        <v>965</v>
      </c>
      <c r="I23" s="3">
        <v>1</v>
      </c>
      <c r="J23" s="33" t="s">
        <v>4</v>
      </c>
      <c r="K23" s="116">
        <f t="shared" si="1"/>
        <v>31</v>
      </c>
      <c r="L23" s="33" t="s">
        <v>64</v>
      </c>
      <c r="M23" s="366">
        <v>15752</v>
      </c>
      <c r="N23" s="89">
        <f t="shared" si="2"/>
        <v>14690</v>
      </c>
      <c r="R23" s="48"/>
      <c r="S23" s="26"/>
      <c r="T23" s="26"/>
      <c r="U23" s="26"/>
      <c r="V23" s="26"/>
    </row>
    <row r="24" spans="1:22">
      <c r="A24" s="61">
        <v>4</v>
      </c>
      <c r="B24" s="33" t="s">
        <v>6</v>
      </c>
      <c r="C24" s="199">
        <f t="shared" si="5"/>
        <v>15260</v>
      </c>
      <c r="D24" s="89">
        <f t="shared" si="6"/>
        <v>12509</v>
      </c>
      <c r="E24" s="52">
        <f t="shared" si="3"/>
        <v>97.185071965354723</v>
      </c>
      <c r="F24" s="52">
        <f t="shared" si="4"/>
        <v>121.99216564073868</v>
      </c>
      <c r="G24" s="62"/>
      <c r="H24" s="88">
        <v>622</v>
      </c>
      <c r="I24" s="3">
        <v>37</v>
      </c>
      <c r="J24" s="33" t="s">
        <v>37</v>
      </c>
      <c r="K24" s="116">
        <f t="shared" si="1"/>
        <v>40</v>
      </c>
      <c r="L24" s="33" t="s">
        <v>2</v>
      </c>
      <c r="M24" s="366">
        <v>16111</v>
      </c>
      <c r="N24" s="89">
        <f t="shared" si="2"/>
        <v>14443</v>
      </c>
      <c r="R24" s="48"/>
      <c r="S24" s="26"/>
      <c r="T24" s="26"/>
      <c r="U24" s="26"/>
      <c r="V24" s="26"/>
    </row>
    <row r="25" spans="1:22">
      <c r="A25" s="61">
        <v>5</v>
      </c>
      <c r="B25" s="33" t="s">
        <v>64</v>
      </c>
      <c r="C25" s="199">
        <f t="shared" si="5"/>
        <v>14690</v>
      </c>
      <c r="D25" s="89">
        <f t="shared" si="6"/>
        <v>11671</v>
      </c>
      <c r="E25" s="52">
        <f t="shared" si="3"/>
        <v>93.257998984255963</v>
      </c>
      <c r="F25" s="52">
        <f t="shared" si="4"/>
        <v>125.86753491560279</v>
      </c>
      <c r="G25" s="72"/>
      <c r="H25" s="88">
        <v>500</v>
      </c>
      <c r="I25" s="3">
        <v>12</v>
      </c>
      <c r="J25" s="33" t="s">
        <v>18</v>
      </c>
      <c r="K25" s="116">
        <f t="shared" si="1"/>
        <v>34</v>
      </c>
      <c r="L25" s="33" t="s">
        <v>1</v>
      </c>
      <c r="M25" s="366">
        <v>15406</v>
      </c>
      <c r="N25" s="89">
        <f t="shared" si="2"/>
        <v>13213</v>
      </c>
      <c r="R25" s="48"/>
      <c r="S25" s="26"/>
      <c r="T25" s="26"/>
      <c r="U25" s="26"/>
      <c r="V25" s="26"/>
    </row>
    <row r="26" spans="1:22">
      <c r="A26" s="61">
        <v>6</v>
      </c>
      <c r="B26" s="33" t="s">
        <v>2</v>
      </c>
      <c r="C26" s="199">
        <f t="shared" si="5"/>
        <v>14443</v>
      </c>
      <c r="D26" s="89">
        <f t="shared" si="6"/>
        <v>15140</v>
      </c>
      <c r="E26" s="52">
        <f t="shared" si="3"/>
        <v>89.646825150518282</v>
      </c>
      <c r="F26" s="52">
        <f t="shared" si="4"/>
        <v>95.396301188903564</v>
      </c>
      <c r="G26" s="62"/>
      <c r="H26" s="88">
        <v>479</v>
      </c>
      <c r="I26" s="3">
        <v>32</v>
      </c>
      <c r="J26" s="33" t="s">
        <v>35</v>
      </c>
      <c r="K26" s="116">
        <f t="shared" si="1"/>
        <v>13</v>
      </c>
      <c r="L26" s="33" t="s">
        <v>7</v>
      </c>
      <c r="M26" s="367">
        <v>8499</v>
      </c>
      <c r="N26" s="89">
        <f t="shared" si="2"/>
        <v>12454</v>
      </c>
      <c r="R26" s="48"/>
      <c r="S26" s="26"/>
      <c r="T26" s="26"/>
      <c r="U26" s="26"/>
      <c r="V26" s="26"/>
    </row>
    <row r="27" spans="1:22">
      <c r="A27" s="61">
        <v>7</v>
      </c>
      <c r="B27" s="33" t="s">
        <v>1</v>
      </c>
      <c r="C27" s="199">
        <f t="shared" si="5"/>
        <v>13213</v>
      </c>
      <c r="D27" s="89">
        <f t="shared" si="6"/>
        <v>14473</v>
      </c>
      <c r="E27" s="52">
        <f t="shared" si="3"/>
        <v>85.765286252109561</v>
      </c>
      <c r="F27" s="52">
        <f t="shared" si="4"/>
        <v>91.294133904511853</v>
      </c>
      <c r="G27" s="62"/>
      <c r="H27" s="88">
        <v>306</v>
      </c>
      <c r="I27" s="3">
        <v>27</v>
      </c>
      <c r="J27" s="33" t="s">
        <v>31</v>
      </c>
      <c r="K27" s="116">
        <f t="shared" si="1"/>
        <v>25</v>
      </c>
      <c r="L27" s="33" t="s">
        <v>29</v>
      </c>
      <c r="M27" s="368">
        <v>8255</v>
      </c>
      <c r="N27" s="89">
        <f t="shared" si="2"/>
        <v>7754</v>
      </c>
      <c r="R27" s="48"/>
      <c r="S27" s="26"/>
      <c r="T27" s="26"/>
      <c r="U27" s="26"/>
      <c r="V27" s="26"/>
    </row>
    <row r="28" spans="1:22" ht="14.25" thickBot="1">
      <c r="A28" s="61">
        <v>8</v>
      </c>
      <c r="B28" s="33" t="s">
        <v>7</v>
      </c>
      <c r="C28" s="199">
        <f t="shared" si="5"/>
        <v>12454</v>
      </c>
      <c r="D28" s="89">
        <f t="shared" si="6"/>
        <v>11177</v>
      </c>
      <c r="E28" s="52">
        <f t="shared" si="3"/>
        <v>146.53488645723027</v>
      </c>
      <c r="F28" s="52">
        <f t="shared" si="4"/>
        <v>111.42524827771317</v>
      </c>
      <c r="G28" s="73"/>
      <c r="H28" s="333">
        <v>140</v>
      </c>
      <c r="I28" s="3">
        <v>4</v>
      </c>
      <c r="J28" s="33" t="s">
        <v>11</v>
      </c>
      <c r="K28" s="180">
        <f t="shared" si="1"/>
        <v>16</v>
      </c>
      <c r="L28" s="77" t="s">
        <v>3</v>
      </c>
      <c r="M28" s="368">
        <v>7516</v>
      </c>
      <c r="N28" s="166">
        <f t="shared" si="2"/>
        <v>7192</v>
      </c>
      <c r="R28" s="48"/>
      <c r="S28" s="26"/>
      <c r="T28" s="26"/>
      <c r="U28" s="26"/>
      <c r="V28" s="26"/>
    </row>
    <row r="29" spans="1:22" ht="14.25" thickTop="1">
      <c r="A29" s="61">
        <v>9</v>
      </c>
      <c r="B29" s="33" t="s">
        <v>29</v>
      </c>
      <c r="C29" s="199">
        <f t="shared" si="5"/>
        <v>7754</v>
      </c>
      <c r="D29" s="89">
        <f t="shared" si="6"/>
        <v>7247</v>
      </c>
      <c r="E29" s="52">
        <f t="shared" si="3"/>
        <v>93.93095093882495</v>
      </c>
      <c r="F29" s="52">
        <f t="shared" si="4"/>
        <v>106.99599834414239</v>
      </c>
      <c r="G29" s="72"/>
      <c r="H29" s="88">
        <v>137</v>
      </c>
      <c r="I29" s="3">
        <v>15</v>
      </c>
      <c r="J29" s="33" t="s">
        <v>20</v>
      </c>
      <c r="K29" s="114"/>
      <c r="L29" s="114" t="s">
        <v>166</v>
      </c>
      <c r="M29" s="369">
        <v>176555</v>
      </c>
      <c r="N29" s="171">
        <f>SUM(H44)</f>
        <v>172742</v>
      </c>
      <c r="R29" s="48"/>
      <c r="S29" s="26"/>
      <c r="T29" s="26"/>
      <c r="U29" s="26"/>
      <c r="V29" s="26"/>
    </row>
    <row r="30" spans="1:22" ht="14.25" thickBot="1">
      <c r="A30" s="74">
        <v>10</v>
      </c>
      <c r="B30" s="77" t="s">
        <v>3</v>
      </c>
      <c r="C30" s="199">
        <f t="shared" si="5"/>
        <v>7192</v>
      </c>
      <c r="D30" s="89">
        <f>SUM(L13)</f>
        <v>8995</v>
      </c>
      <c r="E30" s="57">
        <f t="shared" si="3"/>
        <v>95.689196381053748</v>
      </c>
      <c r="F30" s="63">
        <f t="shared" si="4"/>
        <v>79.955530850472485</v>
      </c>
      <c r="G30" s="75"/>
      <c r="H30" s="88">
        <v>100</v>
      </c>
      <c r="I30" s="3">
        <v>5</v>
      </c>
      <c r="J30" s="33" t="s">
        <v>12</v>
      </c>
      <c r="R30" s="48"/>
      <c r="S30" s="26"/>
      <c r="T30" s="26"/>
      <c r="U30" s="26"/>
      <c r="V30" s="26"/>
    </row>
    <row r="31" spans="1:22" ht="14.25" thickBot="1">
      <c r="A31" s="65"/>
      <c r="B31" s="66" t="s">
        <v>57</v>
      </c>
      <c r="C31" s="67">
        <f>SUM(H44)</f>
        <v>172742</v>
      </c>
      <c r="D31" s="67">
        <f>SUM(L14)</f>
        <v>177091</v>
      </c>
      <c r="E31" s="70">
        <f>SUM(N29/M29*100)</f>
        <v>97.84033304069554</v>
      </c>
      <c r="F31" s="63">
        <f t="shared" si="4"/>
        <v>97.544200439322154</v>
      </c>
      <c r="G31" s="71"/>
      <c r="H31" s="88">
        <v>84</v>
      </c>
      <c r="I31" s="3">
        <v>20</v>
      </c>
      <c r="J31" s="33" t="s">
        <v>24</v>
      </c>
      <c r="L31" s="32"/>
      <c r="M31" s="26"/>
      <c r="N31" s="26"/>
      <c r="R31" s="48"/>
      <c r="S31" s="26"/>
      <c r="T31" s="26"/>
      <c r="U31" s="26"/>
      <c r="V31" s="26"/>
    </row>
    <row r="32" spans="1:22">
      <c r="H32" s="89">
        <v>64</v>
      </c>
      <c r="I32" s="3">
        <v>39</v>
      </c>
      <c r="J32" s="33" t="s">
        <v>39</v>
      </c>
      <c r="L32" s="32"/>
      <c r="M32" s="26"/>
      <c r="N32" s="26"/>
      <c r="R32" s="48"/>
      <c r="S32" s="26"/>
      <c r="T32" s="26"/>
      <c r="U32" s="26"/>
      <c r="V32" s="26"/>
    </row>
    <row r="33" spans="3:30">
      <c r="C33" s="26"/>
      <c r="E33" s="17"/>
      <c r="H33" s="88">
        <v>12</v>
      </c>
      <c r="I33" s="3">
        <v>23</v>
      </c>
      <c r="J33" s="33" t="s">
        <v>27</v>
      </c>
      <c r="L33" s="32"/>
      <c r="M33" s="26"/>
      <c r="N33" s="26"/>
      <c r="R33" s="48"/>
      <c r="S33" s="26"/>
      <c r="T33" s="26"/>
      <c r="U33" s="26"/>
      <c r="V33" s="26"/>
    </row>
    <row r="34" spans="3:30">
      <c r="H34" s="88">
        <v>9</v>
      </c>
      <c r="I34" s="3">
        <v>18</v>
      </c>
      <c r="J34" s="33" t="s">
        <v>22</v>
      </c>
      <c r="L34" s="32"/>
      <c r="M34" s="26"/>
      <c r="N34" s="26"/>
      <c r="R34" s="48"/>
      <c r="S34" s="26"/>
      <c r="T34" s="26"/>
      <c r="U34" s="26"/>
      <c r="V34" s="26"/>
    </row>
    <row r="35" spans="3:30">
      <c r="C35" s="26"/>
      <c r="E35" s="17"/>
      <c r="H35" s="346">
        <v>1</v>
      </c>
      <c r="I35" s="3">
        <v>7</v>
      </c>
      <c r="J35" s="33" t="s">
        <v>14</v>
      </c>
      <c r="L35" s="32"/>
      <c r="M35" s="26"/>
      <c r="N35" s="26"/>
      <c r="R35" s="48"/>
      <c r="S35" s="26"/>
      <c r="T35" s="26"/>
      <c r="U35" s="26"/>
      <c r="V35" s="26"/>
    </row>
    <row r="36" spans="3:30">
      <c r="H36" s="89">
        <v>0</v>
      </c>
      <c r="I36" s="3">
        <v>6</v>
      </c>
      <c r="J36" s="33" t="s">
        <v>13</v>
      </c>
      <c r="L36" s="32"/>
      <c r="M36" s="26"/>
      <c r="N36" s="26"/>
      <c r="R36" s="48"/>
      <c r="S36" s="26"/>
      <c r="T36" s="26"/>
      <c r="U36" s="26"/>
      <c r="V36" s="26"/>
    </row>
    <row r="37" spans="3:30">
      <c r="H37" s="88">
        <v>0</v>
      </c>
      <c r="I37" s="3">
        <v>8</v>
      </c>
      <c r="J37" s="33" t="s">
        <v>15</v>
      </c>
      <c r="L37" s="32"/>
      <c r="M37" s="26"/>
      <c r="N37" s="26"/>
      <c r="R37" s="48"/>
      <c r="S37" s="26"/>
      <c r="T37" s="26"/>
      <c r="U37" s="26"/>
      <c r="V37" s="26"/>
    </row>
    <row r="38" spans="3:30">
      <c r="H38" s="88">
        <v>0</v>
      </c>
      <c r="I38" s="3">
        <v>19</v>
      </c>
      <c r="J38" s="33" t="s">
        <v>23</v>
      </c>
      <c r="L38" s="32"/>
      <c r="M38" s="26"/>
      <c r="N38" s="26"/>
      <c r="R38" s="48"/>
      <c r="S38" s="26"/>
      <c r="T38" s="26"/>
      <c r="U38" s="26"/>
      <c r="V38" s="26"/>
    </row>
    <row r="39" spans="3:30">
      <c r="H39" s="88">
        <v>0</v>
      </c>
      <c r="I39" s="3">
        <v>22</v>
      </c>
      <c r="J39" s="33" t="s">
        <v>26</v>
      </c>
      <c r="L39" s="32"/>
      <c r="M39" s="26"/>
      <c r="N39" s="26"/>
      <c r="R39" s="48"/>
      <c r="S39" s="26"/>
      <c r="T39" s="26"/>
      <c r="U39" s="26"/>
      <c r="V39" s="26"/>
    </row>
    <row r="40" spans="3:30">
      <c r="H40" s="88">
        <v>0</v>
      </c>
      <c r="I40" s="3">
        <v>28</v>
      </c>
      <c r="J40" s="33" t="s">
        <v>32</v>
      </c>
      <c r="L40" s="32"/>
      <c r="M40" s="26"/>
      <c r="N40" s="26"/>
      <c r="R40" s="48"/>
      <c r="S40" s="26"/>
      <c r="T40" s="26"/>
      <c r="U40" s="26"/>
      <c r="V40" s="26"/>
    </row>
    <row r="41" spans="3:30">
      <c r="H41" s="44">
        <v>0</v>
      </c>
      <c r="I41" s="3">
        <v>29</v>
      </c>
      <c r="J41" s="33" t="s">
        <v>54</v>
      </c>
      <c r="N41" s="26"/>
      <c r="R41" s="48"/>
      <c r="S41" s="26"/>
      <c r="T41" s="26"/>
      <c r="U41" s="26"/>
      <c r="V41" s="26"/>
    </row>
    <row r="42" spans="3:30">
      <c r="H42" s="88">
        <v>0</v>
      </c>
      <c r="I42" s="3">
        <v>30</v>
      </c>
      <c r="J42" s="33" t="s">
        <v>33</v>
      </c>
      <c r="M42" s="48"/>
      <c r="N42" s="26"/>
      <c r="R42" s="48"/>
      <c r="S42" s="26"/>
      <c r="T42" s="26"/>
      <c r="U42" s="26"/>
      <c r="V42" s="26"/>
    </row>
    <row r="43" spans="3:30">
      <c r="H43" s="44">
        <v>0</v>
      </c>
      <c r="I43" s="3">
        <v>35</v>
      </c>
      <c r="J43" s="33" t="s">
        <v>36</v>
      </c>
      <c r="M43" s="48"/>
      <c r="N43" s="26"/>
      <c r="R43" s="48"/>
      <c r="S43" s="30"/>
      <c r="T43" s="30"/>
      <c r="U43" s="30"/>
    </row>
    <row r="44" spans="3:30">
      <c r="H44" s="119">
        <f>SUM(H4:H43)</f>
        <v>172742</v>
      </c>
      <c r="I44" s="3"/>
      <c r="J44" s="3" t="s">
        <v>48</v>
      </c>
      <c r="M44" s="48"/>
      <c r="N44" s="26"/>
      <c r="R44" s="48"/>
    </row>
    <row r="45" spans="3:30">
      <c r="M45" s="48"/>
      <c r="N45" s="26"/>
    </row>
    <row r="46" spans="3:30">
      <c r="M46" s="48"/>
      <c r="N46" s="26"/>
      <c r="R46" s="108"/>
    </row>
    <row r="47" spans="3:30">
      <c r="M47" s="48"/>
      <c r="N47" s="26"/>
      <c r="R47" s="109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</row>
    <row r="48" spans="3:30">
      <c r="H48" s="187" t="s">
        <v>198</v>
      </c>
      <c r="I48" s="3"/>
      <c r="J48" s="188" t="s">
        <v>91</v>
      </c>
      <c r="K48" s="3"/>
      <c r="L48" s="441" t="s">
        <v>190</v>
      </c>
      <c r="M48" s="48"/>
      <c r="N48" s="26"/>
      <c r="R48" s="48"/>
      <c r="S48" s="26"/>
      <c r="T48" s="26"/>
      <c r="U48" s="26"/>
      <c r="V48" s="26"/>
    </row>
    <row r="49" spans="1:22">
      <c r="H49" s="94" t="s">
        <v>99</v>
      </c>
      <c r="I49" s="3"/>
      <c r="J49" s="144" t="s">
        <v>9</v>
      </c>
      <c r="K49" s="3"/>
      <c r="L49" s="441" t="s">
        <v>170</v>
      </c>
      <c r="M49" s="82"/>
      <c r="R49" s="48"/>
      <c r="S49" s="26"/>
      <c r="T49" s="26"/>
      <c r="U49" s="26"/>
      <c r="V49" s="26"/>
    </row>
    <row r="50" spans="1:22">
      <c r="H50" s="43">
        <v>33177</v>
      </c>
      <c r="I50" s="3">
        <v>16</v>
      </c>
      <c r="J50" s="33" t="s">
        <v>3</v>
      </c>
      <c r="K50" s="324">
        <f>SUM(I50)</f>
        <v>16</v>
      </c>
      <c r="L50" s="442">
        <v>31812</v>
      </c>
      <c r="M50" s="45"/>
      <c r="R50" s="48"/>
      <c r="S50" s="26"/>
      <c r="T50" s="26"/>
      <c r="U50" s="26"/>
      <c r="V50" s="26"/>
    </row>
    <row r="51" spans="1:22">
      <c r="H51" s="333">
        <v>12021</v>
      </c>
      <c r="I51" s="3">
        <v>26</v>
      </c>
      <c r="J51" s="33" t="s">
        <v>30</v>
      </c>
      <c r="K51" s="324">
        <f t="shared" ref="K51:K59" si="7">SUM(I51)</f>
        <v>26</v>
      </c>
      <c r="L51" s="443">
        <v>12655</v>
      </c>
      <c r="M51" s="45"/>
      <c r="R51" s="48"/>
      <c r="S51" s="26"/>
      <c r="T51" s="26"/>
      <c r="U51" s="26"/>
      <c r="V51" s="26"/>
    </row>
    <row r="52" spans="1:22" ht="14.25" thickBot="1">
      <c r="H52" s="44">
        <v>6504</v>
      </c>
      <c r="I52" s="3">
        <v>38</v>
      </c>
      <c r="J52" s="33" t="s">
        <v>38</v>
      </c>
      <c r="K52" s="324">
        <f t="shared" si="7"/>
        <v>38</v>
      </c>
      <c r="L52" s="443">
        <v>6383</v>
      </c>
      <c r="M52" s="45"/>
      <c r="R52" s="48"/>
      <c r="S52" s="26"/>
      <c r="T52" s="26"/>
      <c r="U52" s="26"/>
      <c r="V52" s="26"/>
    </row>
    <row r="53" spans="1:22">
      <c r="A53" s="58" t="s">
        <v>46</v>
      </c>
      <c r="B53" s="59" t="s">
        <v>53</v>
      </c>
      <c r="C53" s="59" t="s">
        <v>195</v>
      </c>
      <c r="D53" s="59" t="s">
        <v>187</v>
      </c>
      <c r="E53" s="59" t="s">
        <v>51</v>
      </c>
      <c r="F53" s="59" t="s">
        <v>50</v>
      </c>
      <c r="G53" s="60" t="s">
        <v>52</v>
      </c>
      <c r="H53" s="44">
        <v>3287</v>
      </c>
      <c r="I53" s="3">
        <v>34</v>
      </c>
      <c r="J53" s="33" t="s">
        <v>1</v>
      </c>
      <c r="K53" s="324">
        <f t="shared" si="7"/>
        <v>34</v>
      </c>
      <c r="L53" s="443">
        <v>4802</v>
      </c>
      <c r="M53" s="45"/>
      <c r="R53" s="48"/>
      <c r="S53" s="26"/>
      <c r="T53" s="26"/>
      <c r="U53" s="26"/>
      <c r="V53" s="26"/>
    </row>
    <row r="54" spans="1:22">
      <c r="A54" s="61">
        <v>1</v>
      </c>
      <c r="B54" s="33" t="s">
        <v>3</v>
      </c>
      <c r="C54" s="43">
        <f>SUM(H50)</f>
        <v>33177</v>
      </c>
      <c r="D54" s="97">
        <f>SUM(L50)</f>
        <v>31812</v>
      </c>
      <c r="E54" s="52">
        <f t="shared" ref="E54:E63" si="8">SUM(N67/M67*100)</f>
        <v>81.604191263282175</v>
      </c>
      <c r="F54" s="52">
        <f t="shared" ref="F54:F62" si="9">SUM(C54/D54*100)</f>
        <v>104.29083364768013</v>
      </c>
      <c r="G54" s="62"/>
      <c r="H54" s="88">
        <v>2433</v>
      </c>
      <c r="I54" s="3">
        <v>25</v>
      </c>
      <c r="J54" s="33" t="s">
        <v>29</v>
      </c>
      <c r="K54" s="324">
        <f t="shared" si="7"/>
        <v>25</v>
      </c>
      <c r="L54" s="443">
        <v>1321</v>
      </c>
      <c r="M54" s="45"/>
      <c r="R54" s="48"/>
      <c r="S54" s="26"/>
      <c r="T54" s="26"/>
      <c r="U54" s="26"/>
      <c r="V54" s="26"/>
    </row>
    <row r="55" spans="1:22">
      <c r="A55" s="61">
        <v>2</v>
      </c>
      <c r="B55" s="33" t="s">
        <v>30</v>
      </c>
      <c r="C55" s="43">
        <f t="shared" ref="C55:C63" si="10">SUM(H51)</f>
        <v>12021</v>
      </c>
      <c r="D55" s="97">
        <f t="shared" ref="D55:D63" si="11">SUM(L51)</f>
        <v>12655</v>
      </c>
      <c r="E55" s="52">
        <f t="shared" si="8"/>
        <v>80.483395822174614</v>
      </c>
      <c r="F55" s="52">
        <f t="shared" si="9"/>
        <v>94.990122481232717</v>
      </c>
      <c r="G55" s="62"/>
      <c r="H55" s="44">
        <v>1719</v>
      </c>
      <c r="I55" s="3">
        <v>33</v>
      </c>
      <c r="J55" s="33" t="s">
        <v>0</v>
      </c>
      <c r="K55" s="324">
        <f t="shared" si="7"/>
        <v>33</v>
      </c>
      <c r="L55" s="443">
        <v>6090</v>
      </c>
      <c r="M55" s="45"/>
      <c r="R55" s="48"/>
      <c r="S55" s="26"/>
      <c r="T55" s="26"/>
      <c r="U55" s="26"/>
      <c r="V55" s="26"/>
    </row>
    <row r="56" spans="1:22">
      <c r="A56" s="61">
        <v>3</v>
      </c>
      <c r="B56" s="33" t="s">
        <v>38</v>
      </c>
      <c r="C56" s="43">
        <f t="shared" si="10"/>
        <v>6504</v>
      </c>
      <c r="D56" s="97">
        <f t="shared" si="11"/>
        <v>6383</v>
      </c>
      <c r="E56" s="52">
        <f t="shared" si="8"/>
        <v>83.438101347017323</v>
      </c>
      <c r="F56" s="52">
        <f t="shared" si="9"/>
        <v>101.89566034779884</v>
      </c>
      <c r="G56" s="62"/>
      <c r="H56" s="88">
        <v>1668</v>
      </c>
      <c r="I56" s="3">
        <v>17</v>
      </c>
      <c r="J56" s="33" t="s">
        <v>21</v>
      </c>
      <c r="K56" s="324">
        <f t="shared" si="7"/>
        <v>17</v>
      </c>
      <c r="L56" s="443">
        <v>1320</v>
      </c>
      <c r="M56" s="45"/>
      <c r="R56" s="48"/>
      <c r="S56" s="26"/>
      <c r="T56" s="26"/>
      <c r="U56" s="26"/>
      <c r="V56" s="26"/>
    </row>
    <row r="57" spans="1:22">
      <c r="A57" s="61">
        <v>4</v>
      </c>
      <c r="B57" s="33" t="s">
        <v>1</v>
      </c>
      <c r="C57" s="43">
        <f t="shared" si="10"/>
        <v>3287</v>
      </c>
      <c r="D57" s="97">
        <f t="shared" si="11"/>
        <v>4802</v>
      </c>
      <c r="E57" s="52">
        <f t="shared" si="8"/>
        <v>74.383344648110423</v>
      </c>
      <c r="F57" s="52">
        <f t="shared" si="9"/>
        <v>68.450645564348193</v>
      </c>
      <c r="G57" s="62"/>
      <c r="H57" s="44">
        <v>1630</v>
      </c>
      <c r="I57" s="3">
        <v>39</v>
      </c>
      <c r="J57" s="33" t="s">
        <v>39</v>
      </c>
      <c r="K57" s="324">
        <f t="shared" si="7"/>
        <v>39</v>
      </c>
      <c r="L57" s="443">
        <v>1692</v>
      </c>
      <c r="M57" s="45"/>
      <c r="R57" s="48"/>
      <c r="S57" s="26"/>
      <c r="T57" s="26"/>
      <c r="U57" s="26"/>
      <c r="V57" s="26"/>
    </row>
    <row r="58" spans="1:22">
      <c r="A58" s="61">
        <v>5</v>
      </c>
      <c r="B58" s="33" t="s">
        <v>29</v>
      </c>
      <c r="C58" s="43">
        <f t="shared" si="10"/>
        <v>2433</v>
      </c>
      <c r="D58" s="97">
        <f t="shared" si="11"/>
        <v>1321</v>
      </c>
      <c r="E58" s="52">
        <f t="shared" si="8"/>
        <v>60.432190760059612</v>
      </c>
      <c r="F58" s="52">
        <f t="shared" si="9"/>
        <v>184.17865253595761</v>
      </c>
      <c r="G58" s="72"/>
      <c r="H58" s="44">
        <v>1476</v>
      </c>
      <c r="I58" s="3">
        <v>36</v>
      </c>
      <c r="J58" s="33" t="s">
        <v>5</v>
      </c>
      <c r="K58" s="324">
        <f t="shared" si="7"/>
        <v>36</v>
      </c>
      <c r="L58" s="443">
        <v>635</v>
      </c>
      <c r="M58" s="45"/>
      <c r="R58" s="48"/>
      <c r="S58" s="26"/>
      <c r="T58" s="26"/>
      <c r="U58" s="26"/>
      <c r="V58" s="26"/>
    </row>
    <row r="59" spans="1:22" ht="14.25" thickBot="1">
      <c r="A59" s="61">
        <v>6</v>
      </c>
      <c r="B59" s="33" t="s">
        <v>0</v>
      </c>
      <c r="C59" s="43">
        <f t="shared" si="10"/>
        <v>1719</v>
      </c>
      <c r="D59" s="97">
        <f t="shared" si="11"/>
        <v>6090</v>
      </c>
      <c r="E59" s="52">
        <f t="shared" si="8"/>
        <v>31.862835959221503</v>
      </c>
      <c r="F59" s="52">
        <f t="shared" si="9"/>
        <v>28.226600985221673</v>
      </c>
      <c r="G59" s="62"/>
      <c r="H59" s="449">
        <v>1090</v>
      </c>
      <c r="I59" s="14">
        <v>24</v>
      </c>
      <c r="J59" s="77" t="s">
        <v>28</v>
      </c>
      <c r="K59" s="325">
        <f t="shared" si="7"/>
        <v>24</v>
      </c>
      <c r="L59" s="444">
        <v>997</v>
      </c>
      <c r="M59" s="45"/>
      <c r="R59" s="48"/>
      <c r="S59" s="26"/>
      <c r="T59" s="26"/>
      <c r="U59" s="26"/>
      <c r="V59" s="26"/>
    </row>
    <row r="60" spans="1:22" ht="14.25" thickTop="1">
      <c r="A60" s="61">
        <v>7</v>
      </c>
      <c r="B60" s="33" t="s">
        <v>21</v>
      </c>
      <c r="C60" s="89">
        <f t="shared" si="10"/>
        <v>1668</v>
      </c>
      <c r="D60" s="97">
        <f t="shared" si="11"/>
        <v>1320</v>
      </c>
      <c r="E60" s="52">
        <f t="shared" si="8"/>
        <v>111.05193075898802</v>
      </c>
      <c r="F60" s="52">
        <f t="shared" si="9"/>
        <v>126.36363636363637</v>
      </c>
      <c r="G60" s="62"/>
      <c r="H60" s="446">
        <v>919</v>
      </c>
      <c r="I60" s="219">
        <v>31</v>
      </c>
      <c r="J60" s="376" t="s">
        <v>106</v>
      </c>
      <c r="K60" s="362" t="s">
        <v>8</v>
      </c>
      <c r="L60" s="445">
        <v>71013</v>
      </c>
      <c r="M60" s="48"/>
      <c r="N60" s="90"/>
      <c r="R60" s="48"/>
      <c r="S60" s="90"/>
      <c r="T60" s="90"/>
      <c r="U60" s="90"/>
      <c r="V60" s="90"/>
    </row>
    <row r="61" spans="1:22">
      <c r="A61" s="61">
        <v>8</v>
      </c>
      <c r="B61" s="33" t="s">
        <v>39</v>
      </c>
      <c r="C61" s="43">
        <f t="shared" si="10"/>
        <v>1630</v>
      </c>
      <c r="D61" s="97">
        <f t="shared" si="11"/>
        <v>1692</v>
      </c>
      <c r="E61" s="52">
        <f t="shared" si="8"/>
        <v>89.906232763375613</v>
      </c>
      <c r="F61" s="52">
        <f t="shared" si="9"/>
        <v>96.335697399527191</v>
      </c>
      <c r="G61" s="73"/>
      <c r="H61" s="44">
        <v>787</v>
      </c>
      <c r="I61" s="3">
        <v>14</v>
      </c>
      <c r="J61" s="33" t="s">
        <v>19</v>
      </c>
      <c r="K61" s="50"/>
      <c r="M61" s="48"/>
      <c r="N61" s="26"/>
      <c r="R61" s="48"/>
      <c r="S61" s="26"/>
      <c r="T61" s="26"/>
      <c r="U61" s="26"/>
      <c r="V61" s="26"/>
    </row>
    <row r="62" spans="1:22">
      <c r="A62" s="61">
        <v>9</v>
      </c>
      <c r="B62" s="33" t="s">
        <v>5</v>
      </c>
      <c r="C62" s="43">
        <f t="shared" si="10"/>
        <v>1476</v>
      </c>
      <c r="D62" s="97">
        <f t="shared" si="11"/>
        <v>635</v>
      </c>
      <c r="E62" s="52">
        <f t="shared" si="8"/>
        <v>85.367264314632735</v>
      </c>
      <c r="F62" s="52">
        <f t="shared" si="9"/>
        <v>232.44094488188978</v>
      </c>
      <c r="G62" s="72"/>
      <c r="H62" s="44">
        <v>577</v>
      </c>
      <c r="I62" s="3">
        <v>40</v>
      </c>
      <c r="J62" s="33" t="s">
        <v>2</v>
      </c>
      <c r="K62" s="50"/>
      <c r="M62" s="48"/>
      <c r="N62" s="26"/>
      <c r="R62" s="48"/>
      <c r="S62" s="26"/>
      <c r="T62" s="26"/>
      <c r="U62" s="26"/>
      <c r="V62" s="26"/>
    </row>
    <row r="63" spans="1:22" ht="14.25" thickBot="1">
      <c r="A63" s="74">
        <v>10</v>
      </c>
      <c r="B63" s="77" t="s">
        <v>28</v>
      </c>
      <c r="C63" s="43">
        <f t="shared" si="10"/>
        <v>1090</v>
      </c>
      <c r="D63" s="97">
        <f t="shared" si="11"/>
        <v>997</v>
      </c>
      <c r="E63" s="57">
        <f t="shared" si="8"/>
        <v>80.561714708056172</v>
      </c>
      <c r="F63" s="52">
        <f>SUM(C63/D63*100)</f>
        <v>109.32798395185557</v>
      </c>
      <c r="G63" s="75"/>
      <c r="H63" s="88">
        <v>167</v>
      </c>
      <c r="I63" s="3">
        <v>37</v>
      </c>
      <c r="J63" s="33" t="s">
        <v>37</v>
      </c>
      <c r="K63" s="50"/>
      <c r="M63" s="48"/>
      <c r="N63" s="26"/>
      <c r="R63" s="48"/>
      <c r="S63" s="26"/>
      <c r="T63" s="26"/>
      <c r="U63" s="26"/>
      <c r="V63" s="26"/>
    </row>
    <row r="64" spans="1:22" ht="14.25" thickBot="1">
      <c r="A64" s="65"/>
      <c r="B64" s="66" t="s">
        <v>58</v>
      </c>
      <c r="C64" s="67">
        <f>SUM(H90)</f>
        <v>67925</v>
      </c>
      <c r="D64" s="67">
        <f>SUM(L60)</f>
        <v>71013</v>
      </c>
      <c r="E64" s="70">
        <f>SUM(N77/M77*100)</f>
        <v>75.505780346820799</v>
      </c>
      <c r="F64" s="70">
        <f>SUM(C64/D64*100)</f>
        <v>95.651500429498824</v>
      </c>
      <c r="G64" s="71"/>
      <c r="H64" s="122">
        <v>145</v>
      </c>
      <c r="I64" s="3">
        <v>1</v>
      </c>
      <c r="J64" s="33" t="s">
        <v>4</v>
      </c>
      <c r="K64" s="50"/>
      <c r="M64" s="48"/>
      <c r="N64" s="26"/>
      <c r="R64" s="48"/>
      <c r="S64" s="26"/>
      <c r="T64" s="26"/>
      <c r="U64" s="26"/>
      <c r="V64" s="26"/>
    </row>
    <row r="65" spans="3:22">
      <c r="H65" s="420">
        <v>96</v>
      </c>
      <c r="I65" s="3">
        <v>15</v>
      </c>
      <c r="J65" s="33" t="s">
        <v>20</v>
      </c>
      <c r="M65" s="48"/>
      <c r="N65" s="26"/>
      <c r="R65" s="48"/>
      <c r="S65" s="26"/>
      <c r="T65" s="26"/>
      <c r="U65" s="26"/>
      <c r="V65" s="26"/>
    </row>
    <row r="66" spans="3:22">
      <c r="H66" s="333">
        <v>90</v>
      </c>
      <c r="I66" s="3">
        <v>9</v>
      </c>
      <c r="J66" s="3" t="s">
        <v>162</v>
      </c>
      <c r="L66" s="189" t="s">
        <v>91</v>
      </c>
      <c r="M66" s="340" t="s">
        <v>69</v>
      </c>
      <c r="N66" s="42" t="s">
        <v>75</v>
      </c>
      <c r="R66" s="48"/>
      <c r="S66" s="26"/>
      <c r="T66" s="26"/>
      <c r="U66" s="26"/>
      <c r="V66" s="26"/>
    </row>
    <row r="67" spans="3:22">
      <c r="C67" s="26"/>
      <c r="H67" s="44">
        <v>87</v>
      </c>
      <c r="I67" s="3">
        <v>19</v>
      </c>
      <c r="J67" s="33" t="s">
        <v>23</v>
      </c>
      <c r="K67" s="3">
        <f>SUM(I50)</f>
        <v>16</v>
      </c>
      <c r="L67" s="33" t="s">
        <v>3</v>
      </c>
      <c r="M67" s="327">
        <v>40656</v>
      </c>
      <c r="N67" s="89">
        <f>SUM(H50)</f>
        <v>33177</v>
      </c>
      <c r="R67" s="48"/>
      <c r="S67" s="26"/>
      <c r="T67" s="26"/>
      <c r="U67" s="26"/>
      <c r="V67" s="26"/>
    </row>
    <row r="68" spans="3:22">
      <c r="C68" s="26"/>
      <c r="H68" s="44">
        <v>30</v>
      </c>
      <c r="I68" s="3">
        <v>11</v>
      </c>
      <c r="J68" s="33" t="s">
        <v>17</v>
      </c>
      <c r="K68" s="3">
        <f t="shared" ref="K68:K76" si="12">SUM(I51)</f>
        <v>26</v>
      </c>
      <c r="L68" s="33" t="s">
        <v>30</v>
      </c>
      <c r="M68" s="328">
        <v>14936</v>
      </c>
      <c r="N68" s="89">
        <f t="shared" ref="N68:N76" si="13">SUM(H51)</f>
        <v>12021</v>
      </c>
      <c r="R68" s="48"/>
      <c r="S68" s="26"/>
      <c r="T68" s="26"/>
      <c r="U68" s="26"/>
      <c r="V68" s="26"/>
    </row>
    <row r="69" spans="3:22">
      <c r="H69" s="44">
        <v>20</v>
      </c>
      <c r="I69" s="3">
        <v>13</v>
      </c>
      <c r="J69" s="33" t="s">
        <v>7</v>
      </c>
      <c r="K69" s="3">
        <f t="shared" si="12"/>
        <v>38</v>
      </c>
      <c r="L69" s="33" t="s">
        <v>38</v>
      </c>
      <c r="M69" s="328">
        <v>7795</v>
      </c>
      <c r="N69" s="89">
        <f t="shared" si="13"/>
        <v>6504</v>
      </c>
      <c r="R69" s="48"/>
      <c r="S69" s="26"/>
      <c r="T69" s="26"/>
      <c r="U69" s="26"/>
      <c r="V69" s="26"/>
    </row>
    <row r="70" spans="3:22">
      <c r="H70" s="44">
        <v>2</v>
      </c>
      <c r="I70" s="3">
        <v>23</v>
      </c>
      <c r="J70" s="33" t="s">
        <v>27</v>
      </c>
      <c r="K70" s="3">
        <f t="shared" si="12"/>
        <v>34</v>
      </c>
      <c r="L70" s="33" t="s">
        <v>1</v>
      </c>
      <c r="M70" s="328">
        <v>4419</v>
      </c>
      <c r="N70" s="89">
        <f t="shared" si="13"/>
        <v>3287</v>
      </c>
      <c r="R70" s="48"/>
      <c r="S70" s="26"/>
      <c r="T70" s="26"/>
      <c r="U70" s="26"/>
      <c r="V70" s="26"/>
    </row>
    <row r="71" spans="3:22">
      <c r="H71" s="44">
        <v>0</v>
      </c>
      <c r="I71" s="3">
        <v>2</v>
      </c>
      <c r="J71" s="33" t="s">
        <v>6</v>
      </c>
      <c r="K71" s="3">
        <f t="shared" si="12"/>
        <v>25</v>
      </c>
      <c r="L71" s="33" t="s">
        <v>29</v>
      </c>
      <c r="M71" s="328">
        <v>4026</v>
      </c>
      <c r="N71" s="89">
        <f t="shared" si="13"/>
        <v>2433</v>
      </c>
      <c r="R71" s="48"/>
      <c r="S71" s="26"/>
      <c r="T71" s="26"/>
      <c r="U71" s="26"/>
      <c r="V71" s="26"/>
    </row>
    <row r="72" spans="3:22">
      <c r="H72" s="289">
        <v>0</v>
      </c>
      <c r="I72" s="3">
        <v>3</v>
      </c>
      <c r="J72" s="33" t="s">
        <v>10</v>
      </c>
      <c r="K72" s="3">
        <f t="shared" si="12"/>
        <v>33</v>
      </c>
      <c r="L72" s="33" t="s">
        <v>0</v>
      </c>
      <c r="M72" s="328">
        <v>5395</v>
      </c>
      <c r="N72" s="89">
        <f t="shared" si="13"/>
        <v>1719</v>
      </c>
      <c r="R72" s="48"/>
      <c r="S72" s="26"/>
      <c r="T72" s="26"/>
      <c r="U72" s="26"/>
      <c r="V72" s="26"/>
    </row>
    <row r="73" spans="3:22">
      <c r="H73" s="44">
        <v>0</v>
      </c>
      <c r="I73" s="3">
        <v>4</v>
      </c>
      <c r="J73" s="33" t="s">
        <v>11</v>
      </c>
      <c r="K73" s="3">
        <f t="shared" si="12"/>
        <v>17</v>
      </c>
      <c r="L73" s="33" t="s">
        <v>21</v>
      </c>
      <c r="M73" s="328">
        <v>1502</v>
      </c>
      <c r="N73" s="89">
        <f t="shared" si="13"/>
        <v>1668</v>
      </c>
      <c r="R73" s="48"/>
      <c r="S73" s="26"/>
      <c r="T73" s="26"/>
      <c r="U73" s="26"/>
      <c r="V73" s="26"/>
    </row>
    <row r="74" spans="3:22">
      <c r="H74" s="44">
        <v>0</v>
      </c>
      <c r="I74" s="3">
        <v>5</v>
      </c>
      <c r="J74" s="33" t="s">
        <v>12</v>
      </c>
      <c r="K74" s="3">
        <f t="shared" si="12"/>
        <v>39</v>
      </c>
      <c r="L74" s="33" t="s">
        <v>39</v>
      </c>
      <c r="M74" s="328">
        <v>1813</v>
      </c>
      <c r="N74" s="89">
        <f t="shared" si="13"/>
        <v>1630</v>
      </c>
      <c r="R74" s="48"/>
      <c r="S74" s="26"/>
      <c r="T74" s="26"/>
      <c r="U74" s="26"/>
      <c r="V74" s="26"/>
    </row>
    <row r="75" spans="3:22">
      <c r="H75" s="44">
        <v>0</v>
      </c>
      <c r="I75" s="3">
        <v>6</v>
      </c>
      <c r="J75" s="33" t="s">
        <v>13</v>
      </c>
      <c r="K75" s="3">
        <f t="shared" si="12"/>
        <v>36</v>
      </c>
      <c r="L75" s="33" t="s">
        <v>5</v>
      </c>
      <c r="M75" s="328">
        <v>1729</v>
      </c>
      <c r="N75" s="89">
        <f t="shared" si="13"/>
        <v>1476</v>
      </c>
      <c r="R75" s="48"/>
      <c r="S75" s="26"/>
      <c r="T75" s="26"/>
      <c r="U75" s="26"/>
      <c r="V75" s="26"/>
    </row>
    <row r="76" spans="3:22" ht="14.25" thickBot="1">
      <c r="H76" s="88">
        <v>0</v>
      </c>
      <c r="I76" s="3">
        <v>7</v>
      </c>
      <c r="J76" s="33" t="s">
        <v>14</v>
      </c>
      <c r="K76" s="14">
        <f t="shared" si="12"/>
        <v>24</v>
      </c>
      <c r="L76" s="77" t="s">
        <v>28</v>
      </c>
      <c r="M76" s="329">
        <v>1353</v>
      </c>
      <c r="N76" s="166">
        <f t="shared" si="13"/>
        <v>1090</v>
      </c>
      <c r="R76" s="48"/>
      <c r="S76" s="26"/>
      <c r="T76" s="26"/>
      <c r="U76" s="26"/>
      <c r="V76" s="26"/>
    </row>
    <row r="77" spans="3:22" ht="14.25" thickTop="1">
      <c r="H77" s="44">
        <v>0</v>
      </c>
      <c r="I77" s="3">
        <v>8</v>
      </c>
      <c r="J77" s="33" t="s">
        <v>15</v>
      </c>
      <c r="K77" s="3"/>
      <c r="L77" s="114" t="s">
        <v>62</v>
      </c>
      <c r="M77" s="439">
        <v>89960</v>
      </c>
      <c r="N77" s="171">
        <f>SUM(H90)</f>
        <v>67925</v>
      </c>
      <c r="R77" s="48"/>
      <c r="S77" s="26"/>
      <c r="T77" s="26"/>
      <c r="U77" s="26"/>
      <c r="V77" s="26"/>
    </row>
    <row r="78" spans="3:22">
      <c r="H78" s="43">
        <v>0</v>
      </c>
      <c r="I78" s="3">
        <v>10</v>
      </c>
      <c r="J78" s="33" t="s">
        <v>16</v>
      </c>
      <c r="R78" s="48"/>
      <c r="S78" s="26"/>
      <c r="T78" s="26"/>
      <c r="U78" s="26"/>
      <c r="V78" s="26"/>
    </row>
    <row r="79" spans="3:22">
      <c r="H79" s="44">
        <v>0</v>
      </c>
      <c r="I79" s="3">
        <v>12</v>
      </c>
      <c r="J79" s="33" t="s">
        <v>18</v>
      </c>
      <c r="R79" s="48"/>
      <c r="S79" s="26"/>
      <c r="T79" s="26"/>
      <c r="U79" s="26"/>
      <c r="V79" s="26"/>
    </row>
    <row r="80" spans="3:22">
      <c r="H80" s="346">
        <v>0</v>
      </c>
      <c r="I80" s="3">
        <v>18</v>
      </c>
      <c r="J80" s="33" t="s">
        <v>22</v>
      </c>
      <c r="R80" s="48"/>
      <c r="S80" s="26"/>
      <c r="T80" s="26"/>
      <c r="U80" s="26"/>
      <c r="V80" s="26"/>
    </row>
    <row r="81" spans="8:22">
      <c r="H81" s="43">
        <v>0</v>
      </c>
      <c r="I81" s="3">
        <v>20</v>
      </c>
      <c r="J81" s="33" t="s">
        <v>24</v>
      </c>
      <c r="R81" s="48"/>
      <c r="S81" s="26"/>
      <c r="T81" s="26"/>
      <c r="U81" s="26"/>
      <c r="V81" s="26"/>
    </row>
    <row r="82" spans="8:22">
      <c r="H82" s="88">
        <v>0</v>
      </c>
      <c r="I82" s="3">
        <v>21</v>
      </c>
      <c r="J82" s="33" t="s">
        <v>72</v>
      </c>
      <c r="R82" s="48"/>
      <c r="S82" s="26"/>
      <c r="T82" s="26"/>
      <c r="U82" s="26"/>
      <c r="V82" s="26"/>
    </row>
    <row r="83" spans="8:22">
      <c r="H83" s="44">
        <v>0</v>
      </c>
      <c r="I83" s="3">
        <v>22</v>
      </c>
      <c r="J83" s="33" t="s">
        <v>26</v>
      </c>
      <c r="R83" s="48"/>
      <c r="S83" s="26"/>
      <c r="T83" s="26"/>
      <c r="U83" s="26"/>
      <c r="V83" s="26"/>
    </row>
    <row r="84" spans="8:22">
      <c r="H84" s="88">
        <v>0</v>
      </c>
      <c r="I84" s="3">
        <v>27</v>
      </c>
      <c r="J84" s="33" t="s">
        <v>31</v>
      </c>
      <c r="R84" s="48"/>
      <c r="S84" s="26"/>
      <c r="T84" s="26"/>
      <c r="U84" s="26"/>
      <c r="V84" s="26"/>
    </row>
    <row r="85" spans="8:22">
      <c r="H85" s="88">
        <v>0</v>
      </c>
      <c r="I85" s="3">
        <v>28</v>
      </c>
      <c r="J85" s="33" t="s">
        <v>32</v>
      </c>
      <c r="R85" s="48"/>
      <c r="S85" s="26"/>
      <c r="T85" s="26"/>
      <c r="U85" s="26"/>
      <c r="V85" s="26"/>
    </row>
    <row r="86" spans="8:22">
      <c r="H86" s="88">
        <v>0</v>
      </c>
      <c r="I86" s="3">
        <v>29</v>
      </c>
      <c r="J86" s="33" t="s">
        <v>54</v>
      </c>
      <c r="R86" s="48"/>
      <c r="S86" s="26"/>
      <c r="T86" s="26"/>
      <c r="U86" s="26"/>
      <c r="V86" s="26"/>
    </row>
    <row r="87" spans="8:22">
      <c r="H87" s="44">
        <v>0</v>
      </c>
      <c r="I87" s="3">
        <v>30</v>
      </c>
      <c r="J87" s="33" t="s">
        <v>33</v>
      </c>
      <c r="R87" s="48"/>
      <c r="S87" s="26"/>
      <c r="T87" s="26"/>
      <c r="U87" s="26"/>
      <c r="V87" s="26"/>
    </row>
    <row r="88" spans="8:22">
      <c r="H88" s="88">
        <v>0</v>
      </c>
      <c r="I88" s="3">
        <v>32</v>
      </c>
      <c r="J88" s="33" t="s">
        <v>35</v>
      </c>
      <c r="R88" s="48"/>
      <c r="S88" s="30"/>
      <c r="T88" s="30"/>
    </row>
    <row r="89" spans="8:22">
      <c r="H89" s="44">
        <v>0</v>
      </c>
      <c r="I89" s="3">
        <v>35</v>
      </c>
      <c r="J89" s="33" t="s">
        <v>36</v>
      </c>
      <c r="R89" s="48"/>
    </row>
    <row r="90" spans="8:22">
      <c r="H90" s="117">
        <f>SUM(H50:H89)</f>
        <v>67925</v>
      </c>
      <c r="I90" s="3"/>
      <c r="J90" s="3" t="s">
        <v>48</v>
      </c>
    </row>
  </sheetData>
  <sortState ref="H49:J89">
    <sortCondition descending="1" ref="H49:H89"/>
  </sortState>
  <phoneticPr fontId="2"/>
  <pageMargins left="0.98425196850393704" right="0" top="0.39370078740157483" bottom="0.39370078740157483" header="0.51181102362204722" footer="0.51181102362204722"/>
  <pageSetup paperSize="9" scale="95" orientation="portrait" r:id="rId1"/>
  <headerFooter alignWithMargins="0">
    <oddFooter>&amp;C
&amp;14-7-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14340-8B1B-4A3D-936D-A321353451DD}">
  <sheetPr>
    <tabColor indexed="53"/>
  </sheetPr>
  <dimension ref="A1:AD90"/>
  <sheetViews>
    <sheetView zoomScaleNormal="100" workbookViewId="0">
      <selection activeCell="N10" sqref="N10"/>
    </sheetView>
  </sheetViews>
  <sheetFormatPr defaultRowHeight="13.5" customHeight="1"/>
  <cols>
    <col min="1" max="1" width="6.125" customWidth="1"/>
    <col min="2" max="2" width="19.25" customWidth="1"/>
    <col min="3" max="4" width="13.25" customWidth="1"/>
    <col min="5" max="6" width="11.875" customWidth="1"/>
    <col min="7" max="7" width="19.875" customWidth="1"/>
    <col min="8" max="8" width="14.5" customWidth="1"/>
    <col min="9" max="9" width="5.125" customWidth="1"/>
    <col min="10" max="10" width="17.625" customWidth="1"/>
    <col min="11" max="11" width="5" customWidth="1"/>
    <col min="12" max="12" width="17.875" customWidth="1"/>
    <col min="13" max="13" width="15.375" customWidth="1"/>
    <col min="14" max="14" width="14.25" customWidth="1"/>
    <col min="15" max="15" width="10.5" customWidth="1"/>
    <col min="17" max="17" width="7.75" customWidth="1"/>
    <col min="18" max="18" width="14" customWidth="1"/>
    <col min="19" max="30" width="7.625" customWidth="1"/>
  </cols>
  <sheetData>
    <row r="1" spans="8:30" ht="13.5" customHeight="1">
      <c r="H1" s="160" t="s">
        <v>70</v>
      </c>
      <c r="I1" t="s">
        <v>49</v>
      </c>
      <c r="J1" s="46"/>
      <c r="L1" s="47"/>
      <c r="N1" s="47"/>
      <c r="O1" s="48"/>
      <c r="R1" s="108"/>
    </row>
    <row r="2" spans="8:30" ht="13.5" customHeight="1">
      <c r="H2" s="290" t="s">
        <v>200</v>
      </c>
      <c r="I2" s="3"/>
      <c r="J2" s="182" t="s">
        <v>70</v>
      </c>
      <c r="K2" s="81"/>
      <c r="L2" s="316" t="s">
        <v>191</v>
      </c>
      <c r="N2" s="48"/>
      <c r="O2" s="1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8:30" ht="13.5" customHeight="1">
      <c r="H3" s="23" t="s">
        <v>99</v>
      </c>
      <c r="I3" s="3"/>
      <c r="J3" s="144" t="s">
        <v>9</v>
      </c>
      <c r="K3" s="81"/>
      <c r="L3" s="317" t="s">
        <v>99</v>
      </c>
      <c r="N3" s="48"/>
      <c r="O3" s="1"/>
      <c r="R3" s="48"/>
      <c r="S3" s="26"/>
      <c r="T3" s="26"/>
      <c r="U3" s="26"/>
      <c r="V3" s="26"/>
    </row>
    <row r="4" spans="8:30" ht="13.5" customHeight="1">
      <c r="H4" s="89">
        <v>55426</v>
      </c>
      <c r="I4" s="3">
        <v>33</v>
      </c>
      <c r="J4" s="160" t="s">
        <v>0</v>
      </c>
      <c r="K4" s="120">
        <f>SUM(I4)</f>
        <v>33</v>
      </c>
      <c r="L4" s="309">
        <v>44409</v>
      </c>
      <c r="M4" s="95"/>
      <c r="N4" s="416"/>
      <c r="O4" s="1"/>
      <c r="R4" s="48"/>
      <c r="S4" s="26"/>
      <c r="T4" s="26"/>
      <c r="U4" s="26"/>
      <c r="V4" s="26"/>
    </row>
    <row r="5" spans="8:30" ht="13.5" customHeight="1">
      <c r="H5" s="88">
        <v>9585</v>
      </c>
      <c r="I5" s="3">
        <v>34</v>
      </c>
      <c r="J5" s="160" t="s">
        <v>1</v>
      </c>
      <c r="K5" s="120">
        <f t="shared" ref="K5:K13" si="0">SUM(I5)</f>
        <v>34</v>
      </c>
      <c r="L5" s="310">
        <v>9044</v>
      </c>
      <c r="M5" s="95"/>
      <c r="N5" s="416"/>
      <c r="O5" s="1"/>
      <c r="R5" s="48"/>
      <c r="S5" s="26"/>
      <c r="T5" s="26"/>
      <c r="U5" s="26"/>
      <c r="V5" s="26"/>
    </row>
    <row r="6" spans="8:30" ht="13.5" customHeight="1">
      <c r="H6" s="88">
        <v>8018</v>
      </c>
      <c r="I6" s="3">
        <v>13</v>
      </c>
      <c r="J6" s="160" t="s">
        <v>7</v>
      </c>
      <c r="K6" s="120">
        <f t="shared" si="0"/>
        <v>13</v>
      </c>
      <c r="L6" s="310">
        <v>8586</v>
      </c>
      <c r="M6" s="95"/>
      <c r="N6" s="416"/>
      <c r="O6" s="1"/>
      <c r="R6" s="48"/>
      <c r="S6" s="26"/>
      <c r="T6" s="26"/>
      <c r="U6" s="26"/>
      <c r="V6" s="26"/>
    </row>
    <row r="7" spans="8:30" ht="13.5" customHeight="1">
      <c r="H7" s="289">
        <v>4964</v>
      </c>
      <c r="I7" s="3">
        <v>24</v>
      </c>
      <c r="J7" s="160" t="s">
        <v>28</v>
      </c>
      <c r="K7" s="120">
        <f t="shared" si="0"/>
        <v>24</v>
      </c>
      <c r="L7" s="310">
        <v>4672</v>
      </c>
      <c r="M7" s="95"/>
      <c r="N7" s="416"/>
      <c r="O7" s="1"/>
      <c r="R7" s="48"/>
      <c r="S7" s="26"/>
      <c r="T7" s="26"/>
      <c r="U7" s="26"/>
      <c r="V7" s="26"/>
    </row>
    <row r="8" spans="8:30" ht="13.5" customHeight="1">
      <c r="H8" s="88">
        <v>3733</v>
      </c>
      <c r="I8" s="3">
        <v>9</v>
      </c>
      <c r="J8" s="3" t="s">
        <v>161</v>
      </c>
      <c r="K8" s="120">
        <f t="shared" si="0"/>
        <v>9</v>
      </c>
      <c r="L8" s="310">
        <v>10477</v>
      </c>
      <c r="M8" s="95"/>
      <c r="N8" s="416"/>
      <c r="O8" s="1"/>
      <c r="R8" s="48"/>
      <c r="S8" s="26"/>
      <c r="T8" s="26"/>
      <c r="U8" s="26"/>
      <c r="V8" s="26"/>
    </row>
    <row r="9" spans="8:30" ht="13.5" customHeight="1">
      <c r="H9" s="88">
        <v>3121</v>
      </c>
      <c r="I9" s="3">
        <v>25</v>
      </c>
      <c r="J9" s="160" t="s">
        <v>29</v>
      </c>
      <c r="K9" s="120">
        <f t="shared" si="0"/>
        <v>25</v>
      </c>
      <c r="L9" s="310">
        <v>3181</v>
      </c>
      <c r="M9" s="95"/>
      <c r="O9" s="1"/>
      <c r="R9" s="48"/>
      <c r="S9" s="26"/>
      <c r="T9" s="26"/>
      <c r="U9" s="26"/>
      <c r="V9" s="26"/>
    </row>
    <row r="10" spans="8:30" ht="13.5" customHeight="1">
      <c r="H10" s="88">
        <v>2454</v>
      </c>
      <c r="I10" s="3">
        <v>20</v>
      </c>
      <c r="J10" s="160" t="s">
        <v>24</v>
      </c>
      <c r="K10" s="120">
        <f t="shared" si="0"/>
        <v>20</v>
      </c>
      <c r="L10" s="310">
        <v>1600</v>
      </c>
      <c r="M10" s="95"/>
      <c r="O10" s="1"/>
      <c r="R10" s="48"/>
      <c r="S10" s="26"/>
      <c r="T10" s="26"/>
      <c r="U10" s="26"/>
      <c r="V10" s="26"/>
    </row>
    <row r="11" spans="8:30" ht="13.5" customHeight="1">
      <c r="H11" s="88">
        <v>1420</v>
      </c>
      <c r="I11" s="3">
        <v>12</v>
      </c>
      <c r="J11" s="160" t="s">
        <v>18</v>
      </c>
      <c r="K11" s="120">
        <f t="shared" si="0"/>
        <v>12</v>
      </c>
      <c r="L11" s="310">
        <v>984</v>
      </c>
      <c r="M11" s="95"/>
      <c r="O11" s="1"/>
      <c r="R11" s="48"/>
      <c r="S11" s="26"/>
      <c r="T11" s="26"/>
      <c r="U11" s="26"/>
      <c r="V11" s="26"/>
    </row>
    <row r="12" spans="8:30" ht="13.5" customHeight="1">
      <c r="H12" s="88">
        <v>928</v>
      </c>
      <c r="I12" s="3">
        <v>16</v>
      </c>
      <c r="J12" s="160" t="s">
        <v>3</v>
      </c>
      <c r="K12" s="120">
        <f t="shared" si="0"/>
        <v>16</v>
      </c>
      <c r="L12" s="310">
        <v>996</v>
      </c>
      <c r="M12" s="95"/>
      <c r="R12" s="48"/>
      <c r="S12" s="26"/>
      <c r="T12" s="26"/>
      <c r="U12" s="90"/>
      <c r="V12" s="26"/>
    </row>
    <row r="13" spans="8:30" ht="13.5" customHeight="1" thickBot="1">
      <c r="H13" s="166">
        <v>869</v>
      </c>
      <c r="I13" s="14">
        <v>18</v>
      </c>
      <c r="J13" s="162" t="s">
        <v>22</v>
      </c>
      <c r="K13" s="181">
        <f t="shared" si="0"/>
        <v>18</v>
      </c>
      <c r="L13" s="318">
        <v>360</v>
      </c>
      <c r="M13" s="95"/>
      <c r="N13" s="96"/>
      <c r="R13" s="48"/>
      <c r="S13" s="26"/>
      <c r="T13" s="26"/>
      <c r="U13" s="26"/>
      <c r="V13" s="26"/>
    </row>
    <row r="14" spans="8:30" ht="13.5" customHeight="1" thickTop="1">
      <c r="H14" s="372">
        <v>731</v>
      </c>
      <c r="I14" s="219">
        <v>22</v>
      </c>
      <c r="J14" s="220" t="s">
        <v>26</v>
      </c>
      <c r="K14" s="81" t="s">
        <v>8</v>
      </c>
      <c r="L14" s="319">
        <v>91063</v>
      </c>
      <c r="N14" s="48"/>
      <c r="R14" s="48"/>
      <c r="S14" s="26"/>
      <c r="T14" s="26"/>
      <c r="U14" s="26"/>
      <c r="V14" s="26"/>
    </row>
    <row r="15" spans="8:30" ht="13.5" customHeight="1">
      <c r="H15" s="88">
        <v>695</v>
      </c>
      <c r="I15" s="3">
        <v>40</v>
      </c>
      <c r="J15" s="160" t="s">
        <v>2</v>
      </c>
      <c r="K15" s="50"/>
      <c r="L15" s="26"/>
      <c r="N15" s="32"/>
      <c r="R15" s="48"/>
      <c r="S15" s="26"/>
      <c r="T15" s="26"/>
      <c r="U15" s="26"/>
      <c r="V15" s="26"/>
    </row>
    <row r="16" spans="8:30" ht="13.5" customHeight="1">
      <c r="H16" s="88">
        <v>650</v>
      </c>
      <c r="I16" s="3">
        <v>6</v>
      </c>
      <c r="J16" s="160" t="s">
        <v>13</v>
      </c>
      <c r="K16" s="50"/>
      <c r="R16" s="48"/>
      <c r="S16" s="26"/>
      <c r="T16" s="26"/>
      <c r="U16" s="26"/>
      <c r="V16" s="26"/>
    </row>
    <row r="17" spans="1:22" ht="13.5" customHeight="1">
      <c r="H17" s="88">
        <v>581</v>
      </c>
      <c r="I17" s="3">
        <v>36</v>
      </c>
      <c r="J17" s="160" t="s">
        <v>5</v>
      </c>
      <c r="K17" s="45"/>
      <c r="L17" s="26"/>
      <c r="R17" s="48"/>
      <c r="S17" s="26"/>
      <c r="T17" s="26"/>
      <c r="U17" s="26"/>
      <c r="V17" s="26"/>
    </row>
    <row r="18" spans="1:22" ht="13.5" customHeight="1">
      <c r="H18" s="122">
        <v>544</v>
      </c>
      <c r="I18" s="3">
        <v>21</v>
      </c>
      <c r="J18" s="160" t="s">
        <v>25</v>
      </c>
      <c r="K18" s="45"/>
      <c r="L18" s="26"/>
      <c r="R18" s="48"/>
      <c r="S18" s="26"/>
      <c r="T18" s="26"/>
      <c r="U18" s="26"/>
      <c r="V18" s="26"/>
    </row>
    <row r="19" spans="1:22" ht="13.5" customHeight="1">
      <c r="H19" s="89">
        <v>465</v>
      </c>
      <c r="I19" s="3">
        <v>17</v>
      </c>
      <c r="J19" s="160" t="s">
        <v>21</v>
      </c>
      <c r="L19" s="32" t="s">
        <v>70</v>
      </c>
      <c r="M19" s="93" t="s">
        <v>63</v>
      </c>
      <c r="N19" s="42" t="s">
        <v>75</v>
      </c>
      <c r="R19" s="48"/>
      <c r="S19" s="26"/>
      <c r="T19" s="26"/>
      <c r="U19" s="26"/>
      <c r="V19" s="26"/>
    </row>
    <row r="20" spans="1:22" ht="13.5" customHeight="1" thickBot="1">
      <c r="H20" s="88">
        <v>327</v>
      </c>
      <c r="I20" s="3">
        <v>31</v>
      </c>
      <c r="J20" s="3" t="s">
        <v>64</v>
      </c>
      <c r="K20" s="120">
        <f>SUM(I4)</f>
        <v>33</v>
      </c>
      <c r="L20" s="160" t="s">
        <v>0</v>
      </c>
      <c r="M20" s="320">
        <v>55613</v>
      </c>
      <c r="N20" s="89">
        <f>SUM(H4)</f>
        <v>55426</v>
      </c>
      <c r="R20" s="48"/>
      <c r="S20" s="26"/>
      <c r="T20" s="26"/>
      <c r="U20" s="26"/>
      <c r="V20" s="26"/>
    </row>
    <row r="21" spans="1:22" ht="13.5" customHeight="1">
      <c r="A21" s="58" t="s">
        <v>46</v>
      </c>
      <c r="B21" s="59" t="s">
        <v>47</v>
      </c>
      <c r="C21" s="59" t="s">
        <v>195</v>
      </c>
      <c r="D21" s="59" t="s">
        <v>187</v>
      </c>
      <c r="E21" s="59" t="s">
        <v>41</v>
      </c>
      <c r="F21" s="59" t="s">
        <v>50</v>
      </c>
      <c r="G21" s="60" t="s">
        <v>52</v>
      </c>
      <c r="H21" s="88">
        <v>288</v>
      </c>
      <c r="I21" s="3">
        <v>5</v>
      </c>
      <c r="J21" s="160" t="s">
        <v>12</v>
      </c>
      <c r="K21" s="120">
        <f t="shared" ref="K21:K29" si="1">SUM(I5)</f>
        <v>34</v>
      </c>
      <c r="L21" s="160" t="s">
        <v>1</v>
      </c>
      <c r="M21" s="321">
        <v>10869</v>
      </c>
      <c r="N21" s="89">
        <f t="shared" ref="N21:N29" si="2">SUM(H5)</f>
        <v>9585</v>
      </c>
      <c r="R21" s="48"/>
      <c r="S21" s="26"/>
      <c r="T21" s="26"/>
      <c r="U21" s="26"/>
      <c r="V21" s="26"/>
    </row>
    <row r="22" spans="1:22" ht="13.5" customHeight="1">
      <c r="A22" s="61">
        <v>1</v>
      </c>
      <c r="B22" s="160" t="s">
        <v>0</v>
      </c>
      <c r="C22" s="43">
        <f>SUM(H4)</f>
        <v>55426</v>
      </c>
      <c r="D22" s="97">
        <f>SUM(L4)</f>
        <v>44409</v>
      </c>
      <c r="E22" s="55">
        <f t="shared" ref="E22:E31" si="3">SUM(N20/M20*100)</f>
        <v>99.663747684893821</v>
      </c>
      <c r="F22" s="52">
        <f t="shared" ref="F22:F32" si="4">SUM(C22/D22*100)</f>
        <v>124.80803440743993</v>
      </c>
      <c r="G22" s="62"/>
      <c r="H22" s="88">
        <v>238</v>
      </c>
      <c r="I22" s="3">
        <v>14</v>
      </c>
      <c r="J22" s="160" t="s">
        <v>19</v>
      </c>
      <c r="K22" s="120">
        <f t="shared" si="1"/>
        <v>13</v>
      </c>
      <c r="L22" s="160" t="s">
        <v>7</v>
      </c>
      <c r="M22" s="321">
        <v>9043</v>
      </c>
      <c r="N22" s="89">
        <f t="shared" si="2"/>
        <v>8018</v>
      </c>
      <c r="R22" s="48"/>
      <c r="S22" s="26"/>
      <c r="T22" s="26"/>
      <c r="U22" s="26"/>
      <c r="V22" s="26"/>
    </row>
    <row r="23" spans="1:22" ht="13.5" customHeight="1">
      <c r="A23" s="61">
        <v>2</v>
      </c>
      <c r="B23" s="160" t="s">
        <v>1</v>
      </c>
      <c r="C23" s="43">
        <f t="shared" ref="C23:C31" si="5">SUM(H5)</f>
        <v>9585</v>
      </c>
      <c r="D23" s="97">
        <f t="shared" ref="D23:D31" si="6">SUM(L5)</f>
        <v>9044</v>
      </c>
      <c r="E23" s="55">
        <f t="shared" si="3"/>
        <v>88.186585702456526</v>
      </c>
      <c r="F23" s="52">
        <f t="shared" si="4"/>
        <v>105.98186643078284</v>
      </c>
      <c r="G23" s="62"/>
      <c r="H23" s="88">
        <v>214</v>
      </c>
      <c r="I23" s="3">
        <v>26</v>
      </c>
      <c r="J23" s="160" t="s">
        <v>30</v>
      </c>
      <c r="K23" s="120">
        <f t="shared" si="1"/>
        <v>24</v>
      </c>
      <c r="L23" s="160" t="s">
        <v>28</v>
      </c>
      <c r="M23" s="321">
        <v>5657</v>
      </c>
      <c r="N23" s="89">
        <f t="shared" si="2"/>
        <v>4964</v>
      </c>
      <c r="R23" s="48"/>
      <c r="S23" s="26"/>
      <c r="T23" s="26"/>
      <c r="U23" s="26"/>
      <c r="V23" s="26"/>
    </row>
    <row r="24" spans="1:22" ht="13.5" customHeight="1">
      <c r="A24" s="61">
        <v>3</v>
      </c>
      <c r="B24" s="160" t="s">
        <v>7</v>
      </c>
      <c r="C24" s="43">
        <f t="shared" si="5"/>
        <v>8018</v>
      </c>
      <c r="D24" s="97">
        <f t="shared" si="6"/>
        <v>8586</v>
      </c>
      <c r="E24" s="55">
        <f t="shared" si="3"/>
        <v>88.665265951564749</v>
      </c>
      <c r="F24" s="52">
        <f t="shared" si="4"/>
        <v>93.38457954810157</v>
      </c>
      <c r="G24" s="62"/>
      <c r="H24" s="88">
        <v>170</v>
      </c>
      <c r="I24" s="3">
        <v>38</v>
      </c>
      <c r="J24" s="160" t="s">
        <v>38</v>
      </c>
      <c r="K24" s="120">
        <f t="shared" si="1"/>
        <v>9</v>
      </c>
      <c r="L24" s="3" t="s">
        <v>161</v>
      </c>
      <c r="M24" s="321">
        <v>10195</v>
      </c>
      <c r="N24" s="89">
        <f t="shared" si="2"/>
        <v>3733</v>
      </c>
      <c r="R24" s="48"/>
      <c r="S24" s="26"/>
      <c r="T24" s="26"/>
      <c r="U24" s="26"/>
      <c r="V24" s="26"/>
    </row>
    <row r="25" spans="1:22" ht="13.5" customHeight="1">
      <c r="A25" s="61">
        <v>4</v>
      </c>
      <c r="B25" s="160" t="s">
        <v>28</v>
      </c>
      <c r="C25" s="43">
        <f t="shared" si="5"/>
        <v>4964</v>
      </c>
      <c r="D25" s="97">
        <f t="shared" si="6"/>
        <v>4672</v>
      </c>
      <c r="E25" s="55">
        <f t="shared" si="3"/>
        <v>87.749690648753756</v>
      </c>
      <c r="F25" s="52">
        <f t="shared" si="4"/>
        <v>106.25</v>
      </c>
      <c r="G25" s="62"/>
      <c r="H25" s="289">
        <v>119</v>
      </c>
      <c r="I25" s="3">
        <v>1</v>
      </c>
      <c r="J25" s="160" t="s">
        <v>4</v>
      </c>
      <c r="K25" s="120">
        <f t="shared" si="1"/>
        <v>25</v>
      </c>
      <c r="L25" s="160" t="s">
        <v>29</v>
      </c>
      <c r="M25" s="321">
        <v>3909</v>
      </c>
      <c r="N25" s="89">
        <f t="shared" si="2"/>
        <v>3121</v>
      </c>
      <c r="R25" s="48"/>
      <c r="S25" s="26"/>
      <c r="T25" s="26"/>
      <c r="U25" s="26"/>
      <c r="V25" s="26"/>
    </row>
    <row r="26" spans="1:22" ht="13.5" customHeight="1">
      <c r="A26" s="61">
        <v>5</v>
      </c>
      <c r="B26" s="3" t="s">
        <v>161</v>
      </c>
      <c r="C26" s="43">
        <f t="shared" si="5"/>
        <v>3733</v>
      </c>
      <c r="D26" s="97">
        <f t="shared" si="6"/>
        <v>10477</v>
      </c>
      <c r="E26" s="55">
        <f t="shared" si="3"/>
        <v>36.615988229524277</v>
      </c>
      <c r="F26" s="52">
        <f t="shared" si="4"/>
        <v>35.630428557793259</v>
      </c>
      <c r="G26" s="72"/>
      <c r="H26" s="88">
        <v>113</v>
      </c>
      <c r="I26" s="3">
        <v>39</v>
      </c>
      <c r="J26" s="160" t="s">
        <v>39</v>
      </c>
      <c r="K26" s="120">
        <f t="shared" si="1"/>
        <v>20</v>
      </c>
      <c r="L26" s="160" t="s">
        <v>24</v>
      </c>
      <c r="M26" s="321">
        <v>2052</v>
      </c>
      <c r="N26" s="89">
        <f t="shared" si="2"/>
        <v>2454</v>
      </c>
      <c r="R26" s="48"/>
      <c r="S26" s="26"/>
      <c r="T26" s="26"/>
      <c r="U26" s="26"/>
      <c r="V26" s="26"/>
    </row>
    <row r="27" spans="1:22" ht="13.5" customHeight="1">
      <c r="A27" s="61">
        <v>6</v>
      </c>
      <c r="B27" s="160" t="s">
        <v>29</v>
      </c>
      <c r="C27" s="43">
        <f t="shared" si="5"/>
        <v>3121</v>
      </c>
      <c r="D27" s="97">
        <f t="shared" si="6"/>
        <v>3181</v>
      </c>
      <c r="E27" s="55">
        <f t="shared" si="3"/>
        <v>79.841391660271171</v>
      </c>
      <c r="F27" s="52">
        <f t="shared" si="4"/>
        <v>98.113800691606414</v>
      </c>
      <c r="G27" s="76"/>
      <c r="H27" s="88">
        <v>58</v>
      </c>
      <c r="I27" s="3">
        <v>10</v>
      </c>
      <c r="J27" s="160" t="s">
        <v>16</v>
      </c>
      <c r="K27" s="120">
        <f t="shared" si="1"/>
        <v>12</v>
      </c>
      <c r="L27" s="160" t="s">
        <v>18</v>
      </c>
      <c r="M27" s="321">
        <v>2440</v>
      </c>
      <c r="N27" s="89">
        <f t="shared" si="2"/>
        <v>1420</v>
      </c>
      <c r="R27" s="48"/>
      <c r="S27" s="26"/>
      <c r="T27" s="26"/>
      <c r="U27" s="26"/>
      <c r="V27" s="26"/>
    </row>
    <row r="28" spans="1:22" ht="13.5" customHeight="1">
      <c r="A28" s="61">
        <v>7</v>
      </c>
      <c r="B28" s="160" t="s">
        <v>24</v>
      </c>
      <c r="C28" s="43">
        <f t="shared" si="5"/>
        <v>2454</v>
      </c>
      <c r="D28" s="97">
        <f t="shared" si="6"/>
        <v>1600</v>
      </c>
      <c r="E28" s="55">
        <f t="shared" si="3"/>
        <v>119.5906432748538</v>
      </c>
      <c r="F28" s="52">
        <f t="shared" si="4"/>
        <v>153.375</v>
      </c>
      <c r="G28" s="62"/>
      <c r="H28" s="88">
        <v>35</v>
      </c>
      <c r="I28" s="3">
        <v>11</v>
      </c>
      <c r="J28" s="160" t="s">
        <v>17</v>
      </c>
      <c r="K28" s="120">
        <f t="shared" si="1"/>
        <v>16</v>
      </c>
      <c r="L28" s="160" t="s">
        <v>3</v>
      </c>
      <c r="M28" s="321">
        <v>1238</v>
      </c>
      <c r="N28" s="89">
        <f t="shared" si="2"/>
        <v>928</v>
      </c>
      <c r="R28" s="48"/>
      <c r="S28" s="26"/>
      <c r="T28" s="26"/>
      <c r="U28" s="26"/>
      <c r="V28" s="26"/>
    </row>
    <row r="29" spans="1:22" ht="13.5" customHeight="1" thickBot="1">
      <c r="A29" s="61">
        <v>8</v>
      </c>
      <c r="B29" s="160" t="s">
        <v>18</v>
      </c>
      <c r="C29" s="43">
        <f t="shared" si="5"/>
        <v>1420</v>
      </c>
      <c r="D29" s="97">
        <f t="shared" si="6"/>
        <v>984</v>
      </c>
      <c r="E29" s="55">
        <f t="shared" si="3"/>
        <v>58.196721311475407</v>
      </c>
      <c r="F29" s="52">
        <f t="shared" si="4"/>
        <v>144.3089430894309</v>
      </c>
      <c r="G29" s="73"/>
      <c r="H29" s="289">
        <v>15</v>
      </c>
      <c r="I29" s="3">
        <v>27</v>
      </c>
      <c r="J29" s="160" t="s">
        <v>31</v>
      </c>
      <c r="K29" s="181">
        <f t="shared" si="1"/>
        <v>18</v>
      </c>
      <c r="L29" s="162" t="s">
        <v>22</v>
      </c>
      <c r="M29" s="322">
        <v>267</v>
      </c>
      <c r="N29" s="89">
        <f t="shared" si="2"/>
        <v>869</v>
      </c>
      <c r="R29" s="48"/>
      <c r="S29" s="26"/>
      <c r="T29" s="26"/>
      <c r="U29" s="26"/>
      <c r="V29" s="26"/>
    </row>
    <row r="30" spans="1:22" ht="13.5" customHeight="1" thickTop="1">
      <c r="A30" s="61">
        <v>9</v>
      </c>
      <c r="B30" s="160" t="s">
        <v>3</v>
      </c>
      <c r="C30" s="43">
        <f t="shared" si="5"/>
        <v>928</v>
      </c>
      <c r="D30" s="97">
        <f t="shared" si="6"/>
        <v>996</v>
      </c>
      <c r="E30" s="55">
        <f t="shared" si="3"/>
        <v>74.959612277867521</v>
      </c>
      <c r="F30" s="52">
        <f t="shared" si="4"/>
        <v>93.172690763052216</v>
      </c>
      <c r="G30" s="72"/>
      <c r="H30" s="88">
        <v>10</v>
      </c>
      <c r="I30" s="3">
        <v>23</v>
      </c>
      <c r="J30" s="160" t="s">
        <v>27</v>
      </c>
      <c r="K30" s="114"/>
      <c r="L30" s="332" t="s">
        <v>107</v>
      </c>
      <c r="M30" s="323">
        <v>108919</v>
      </c>
      <c r="N30" s="89">
        <f>SUM(H44)</f>
        <v>95782</v>
      </c>
      <c r="R30" s="48"/>
      <c r="S30" s="26"/>
      <c r="T30" s="26"/>
      <c r="U30" s="26"/>
      <c r="V30" s="26"/>
    </row>
    <row r="31" spans="1:22" ht="13.5" customHeight="1" thickBot="1">
      <c r="A31" s="74">
        <v>10</v>
      </c>
      <c r="B31" s="162" t="s">
        <v>22</v>
      </c>
      <c r="C31" s="43">
        <f t="shared" si="5"/>
        <v>869</v>
      </c>
      <c r="D31" s="97">
        <f t="shared" si="6"/>
        <v>360</v>
      </c>
      <c r="E31" s="55">
        <f t="shared" si="3"/>
        <v>325.46816479400752</v>
      </c>
      <c r="F31" s="63">
        <f t="shared" si="4"/>
        <v>241.38888888888889</v>
      </c>
      <c r="G31" s="75"/>
      <c r="H31" s="289">
        <v>5</v>
      </c>
      <c r="I31" s="3">
        <v>15</v>
      </c>
      <c r="J31" s="160" t="s">
        <v>20</v>
      </c>
      <c r="K31" s="45"/>
      <c r="L31" s="215"/>
      <c r="R31" s="48"/>
      <c r="S31" s="26"/>
      <c r="T31" s="26"/>
      <c r="U31" s="26"/>
      <c r="V31" s="26"/>
    </row>
    <row r="32" spans="1:22" ht="13.5" customHeight="1" thickBot="1">
      <c r="A32" s="65"/>
      <c r="B32" s="66" t="s">
        <v>57</v>
      </c>
      <c r="C32" s="67">
        <f>SUM(H44)</f>
        <v>95782</v>
      </c>
      <c r="D32" s="67">
        <f>SUM(L14)</f>
        <v>91063</v>
      </c>
      <c r="E32" s="68">
        <f>SUM(N30/M30*100)</f>
        <v>87.938743469918009</v>
      </c>
      <c r="F32" s="63">
        <f t="shared" si="4"/>
        <v>105.18212665956534</v>
      </c>
      <c r="G32" s="71"/>
      <c r="H32" s="89">
        <v>5</v>
      </c>
      <c r="I32" s="3">
        <v>32</v>
      </c>
      <c r="J32" s="160" t="s">
        <v>35</v>
      </c>
      <c r="K32" s="45"/>
      <c r="L32" s="29"/>
      <c r="R32" s="48"/>
      <c r="S32" s="26"/>
      <c r="T32" s="26"/>
      <c r="U32" s="26"/>
      <c r="V32" s="26"/>
    </row>
    <row r="33" spans="3:30" ht="13.5" customHeight="1">
      <c r="H33" s="289">
        <v>1</v>
      </c>
      <c r="I33" s="3">
        <v>7</v>
      </c>
      <c r="J33" s="160" t="s">
        <v>14</v>
      </c>
      <c r="K33" s="45"/>
      <c r="L33" s="29"/>
      <c r="R33" s="48"/>
      <c r="S33" s="26"/>
      <c r="T33" s="26"/>
      <c r="U33" s="26"/>
      <c r="V33" s="26"/>
    </row>
    <row r="34" spans="3:30" ht="13.5" customHeight="1">
      <c r="C34" s="10"/>
      <c r="D34" s="10"/>
      <c r="H34" s="122">
        <v>0</v>
      </c>
      <c r="I34" s="3">
        <v>2</v>
      </c>
      <c r="J34" s="160" t="s">
        <v>6</v>
      </c>
      <c r="K34" s="45"/>
      <c r="L34" s="29"/>
      <c r="R34" s="48"/>
      <c r="S34" s="26"/>
      <c r="T34" s="26"/>
      <c r="U34" s="26"/>
      <c r="V34" s="26"/>
    </row>
    <row r="35" spans="3:30" ht="13.5" customHeight="1">
      <c r="H35" s="420">
        <v>0</v>
      </c>
      <c r="I35" s="3">
        <v>3</v>
      </c>
      <c r="J35" s="160" t="s">
        <v>10</v>
      </c>
      <c r="K35" s="45"/>
      <c r="L35" s="29"/>
      <c r="R35" s="48"/>
      <c r="S35" s="26"/>
      <c r="T35" s="26"/>
      <c r="U35" s="26"/>
      <c r="V35" s="26"/>
    </row>
    <row r="36" spans="3:30" ht="13.5" customHeight="1">
      <c r="H36" s="88">
        <v>0</v>
      </c>
      <c r="I36" s="3">
        <v>4</v>
      </c>
      <c r="J36" s="160" t="s">
        <v>11</v>
      </c>
      <c r="K36" s="45"/>
      <c r="L36" s="29"/>
      <c r="R36" s="48"/>
      <c r="S36" s="26"/>
      <c r="T36" s="26"/>
      <c r="U36" s="26"/>
      <c r="V36" s="26"/>
    </row>
    <row r="37" spans="3:30" ht="13.5" customHeight="1">
      <c r="H37" s="88">
        <v>0</v>
      </c>
      <c r="I37" s="3">
        <v>8</v>
      </c>
      <c r="J37" s="160" t="s">
        <v>15</v>
      </c>
      <c r="K37" s="45"/>
      <c r="L37" s="26"/>
      <c r="R37" s="48"/>
      <c r="S37" s="26"/>
      <c r="T37" s="26"/>
      <c r="U37" s="26"/>
      <c r="V37" s="90"/>
    </row>
    <row r="38" spans="3:30" ht="13.5" customHeight="1">
      <c r="H38" s="88">
        <v>0</v>
      </c>
      <c r="I38" s="3">
        <v>19</v>
      </c>
      <c r="J38" s="160" t="s">
        <v>23</v>
      </c>
      <c r="K38" s="45"/>
      <c r="L38" s="26"/>
      <c r="R38" s="48"/>
      <c r="S38" s="26"/>
      <c r="T38" s="26"/>
      <c r="U38" s="26"/>
      <c r="V38" s="26"/>
    </row>
    <row r="39" spans="3:30" ht="13.5" customHeight="1">
      <c r="H39" s="88">
        <v>0</v>
      </c>
      <c r="I39" s="3">
        <v>28</v>
      </c>
      <c r="J39" s="160" t="s">
        <v>32</v>
      </c>
      <c r="K39" s="45"/>
      <c r="L39" s="26"/>
      <c r="R39" s="48"/>
      <c r="S39" s="26"/>
      <c r="T39" s="26"/>
      <c r="U39" s="26"/>
      <c r="V39" s="26"/>
    </row>
    <row r="40" spans="3:30" ht="13.5" customHeight="1">
      <c r="H40" s="88">
        <v>0</v>
      </c>
      <c r="I40" s="3">
        <v>29</v>
      </c>
      <c r="J40" s="160" t="s">
        <v>54</v>
      </c>
      <c r="K40" s="45"/>
      <c r="L40" s="26"/>
      <c r="R40" s="48"/>
      <c r="S40" s="26"/>
      <c r="T40" s="26"/>
      <c r="U40" s="26"/>
      <c r="V40" s="26"/>
    </row>
    <row r="41" spans="3:30" ht="13.5" customHeight="1">
      <c r="H41" s="289">
        <v>0</v>
      </c>
      <c r="I41" s="3">
        <v>30</v>
      </c>
      <c r="J41" s="160" t="s">
        <v>33</v>
      </c>
      <c r="K41" s="45"/>
      <c r="L41" s="26"/>
      <c r="R41" s="48"/>
      <c r="S41" s="26"/>
      <c r="T41" s="26"/>
      <c r="U41" s="26"/>
      <c r="V41" s="26"/>
    </row>
    <row r="42" spans="3:30" ht="13.5" customHeight="1">
      <c r="H42" s="88">
        <v>0</v>
      </c>
      <c r="I42" s="3">
        <v>35</v>
      </c>
      <c r="J42" s="160" t="s">
        <v>36</v>
      </c>
      <c r="K42" s="45"/>
      <c r="L42" s="26"/>
      <c r="R42" s="48"/>
      <c r="S42" s="26"/>
      <c r="T42" s="26"/>
      <c r="U42" s="26"/>
      <c r="V42" s="26"/>
    </row>
    <row r="43" spans="3:30" ht="13.5" customHeight="1">
      <c r="H43" s="88">
        <v>0</v>
      </c>
      <c r="I43" s="3">
        <v>37</v>
      </c>
      <c r="J43" s="160" t="s">
        <v>37</v>
      </c>
      <c r="K43" s="45"/>
      <c r="L43" s="26"/>
      <c r="R43" s="48"/>
      <c r="S43" s="30"/>
      <c r="T43" s="30"/>
      <c r="U43" s="30"/>
      <c r="V43" s="30"/>
    </row>
    <row r="44" spans="3:30" ht="13.5" customHeight="1">
      <c r="H44" s="117">
        <f>SUM(H4:H43)</f>
        <v>95782</v>
      </c>
      <c r="I44" s="3"/>
      <c r="J44" s="160" t="s">
        <v>48</v>
      </c>
      <c r="K44" s="54"/>
      <c r="R44" s="48"/>
    </row>
    <row r="45" spans="3:30" ht="13.5" customHeight="1">
      <c r="R45" s="108"/>
    </row>
    <row r="46" spans="3:30" ht="13.5" customHeight="1">
      <c r="R46" s="47"/>
      <c r="S46" s="105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</row>
    <row r="47" spans="3:30" ht="13.5" customHeight="1">
      <c r="I47" t="s">
        <v>49</v>
      </c>
      <c r="J47" s="46"/>
      <c r="L47" s="47"/>
      <c r="N47" s="47"/>
      <c r="R47" s="48"/>
      <c r="S47" s="26"/>
      <c r="T47" s="26"/>
      <c r="U47" s="26"/>
      <c r="V47" s="26"/>
    </row>
    <row r="48" spans="3:30" ht="13.5" customHeight="1">
      <c r="H48" s="183" t="s">
        <v>198</v>
      </c>
      <c r="I48" s="3"/>
      <c r="J48" s="178" t="s">
        <v>104</v>
      </c>
      <c r="K48" s="81"/>
      <c r="L48" s="296" t="s">
        <v>191</v>
      </c>
      <c r="N48" s="48"/>
      <c r="R48" s="48"/>
      <c r="S48" s="26"/>
      <c r="T48" s="26"/>
      <c r="U48" s="26"/>
      <c r="V48" s="26"/>
    </row>
    <row r="49" spans="1:22" ht="13.5" customHeight="1">
      <c r="H49" s="7" t="s">
        <v>99</v>
      </c>
      <c r="I49" s="3"/>
      <c r="J49" s="144" t="s">
        <v>9</v>
      </c>
      <c r="K49" s="98"/>
      <c r="L49" s="94" t="s">
        <v>99</v>
      </c>
      <c r="N49" s="48"/>
      <c r="R49" s="48"/>
      <c r="S49" s="26"/>
      <c r="T49" s="26"/>
      <c r="U49" s="26"/>
      <c r="V49" s="26"/>
    </row>
    <row r="50" spans="1:22" ht="13.5" customHeight="1">
      <c r="H50" s="89">
        <v>191949</v>
      </c>
      <c r="I50" s="160">
        <v>17</v>
      </c>
      <c r="J50" s="160" t="s">
        <v>21</v>
      </c>
      <c r="K50" s="123">
        <f>SUM(I50)</f>
        <v>17</v>
      </c>
      <c r="L50" s="297">
        <v>343811</v>
      </c>
      <c r="M50" s="79"/>
      <c r="N50" s="48"/>
      <c r="O50" s="26"/>
      <c r="R50" s="48"/>
      <c r="S50" s="26"/>
      <c r="T50" s="26"/>
      <c r="U50" s="26"/>
      <c r="V50" s="26"/>
    </row>
    <row r="51" spans="1:22" ht="13.5" customHeight="1">
      <c r="H51" s="289">
        <v>86728</v>
      </c>
      <c r="I51" s="160">
        <v>36</v>
      </c>
      <c r="J51" s="160" t="s">
        <v>5</v>
      </c>
      <c r="K51" s="123">
        <f t="shared" ref="K51:K59" si="7">SUM(I51)</f>
        <v>36</v>
      </c>
      <c r="L51" s="297">
        <v>85785</v>
      </c>
      <c r="M51" s="79"/>
      <c r="N51" s="48"/>
      <c r="O51" s="26"/>
      <c r="R51" s="48"/>
      <c r="S51" s="26"/>
      <c r="T51" s="26"/>
      <c r="U51" s="26"/>
      <c r="V51" s="26"/>
    </row>
    <row r="52" spans="1:22" ht="13.5" customHeight="1">
      <c r="H52" s="88">
        <v>29558</v>
      </c>
      <c r="I52" s="160">
        <v>16</v>
      </c>
      <c r="J52" s="160" t="s">
        <v>3</v>
      </c>
      <c r="K52" s="123">
        <f t="shared" si="7"/>
        <v>16</v>
      </c>
      <c r="L52" s="297">
        <v>24666</v>
      </c>
      <c r="M52" s="79"/>
      <c r="N52" s="48"/>
      <c r="O52" s="26"/>
      <c r="R52" s="48"/>
      <c r="S52" s="26"/>
      <c r="T52" s="26"/>
      <c r="U52" s="26"/>
      <c r="V52" s="26"/>
    </row>
    <row r="53" spans="1:22" ht="13.5" customHeight="1" thickBot="1">
      <c r="H53" s="88">
        <v>21928</v>
      </c>
      <c r="I53" s="160">
        <v>40</v>
      </c>
      <c r="J53" s="160" t="s">
        <v>2</v>
      </c>
      <c r="K53" s="123">
        <f t="shared" si="7"/>
        <v>40</v>
      </c>
      <c r="L53" s="297">
        <v>25896</v>
      </c>
      <c r="M53" s="79"/>
      <c r="N53" s="48"/>
      <c r="R53" s="48"/>
      <c r="S53" s="26"/>
      <c r="T53" s="26"/>
      <c r="U53" s="26"/>
      <c r="V53" s="26"/>
    </row>
    <row r="54" spans="1:22" ht="13.5" customHeight="1">
      <c r="A54" s="58" t="s">
        <v>46</v>
      </c>
      <c r="B54" s="59" t="s">
        <v>47</v>
      </c>
      <c r="C54" s="59" t="s">
        <v>195</v>
      </c>
      <c r="D54" s="59" t="s">
        <v>187</v>
      </c>
      <c r="E54" s="59" t="s">
        <v>41</v>
      </c>
      <c r="F54" s="59" t="s">
        <v>50</v>
      </c>
      <c r="G54" s="60" t="s">
        <v>52</v>
      </c>
      <c r="H54" s="289">
        <v>14859</v>
      </c>
      <c r="I54" s="160">
        <v>26</v>
      </c>
      <c r="J54" s="160" t="s">
        <v>30</v>
      </c>
      <c r="K54" s="123">
        <f t="shared" si="7"/>
        <v>26</v>
      </c>
      <c r="L54" s="297">
        <v>16135</v>
      </c>
      <c r="M54" s="79"/>
      <c r="N54" s="48"/>
      <c r="R54" s="48"/>
      <c r="S54" s="26"/>
      <c r="T54" s="26"/>
      <c r="U54" s="26"/>
      <c r="V54" s="26"/>
    </row>
    <row r="55" spans="1:22" ht="13.5" customHeight="1">
      <c r="A55" s="61">
        <v>1</v>
      </c>
      <c r="B55" s="160" t="s">
        <v>21</v>
      </c>
      <c r="C55" s="43">
        <f>SUM(H50)</f>
        <v>191949</v>
      </c>
      <c r="D55" s="5">
        <f t="shared" ref="D55:D64" si="8">SUM(L50)</f>
        <v>343811</v>
      </c>
      <c r="E55" s="52">
        <f>SUM(N66/M66*100)</f>
        <v>99.263086040522509</v>
      </c>
      <c r="F55" s="52">
        <f t="shared" ref="F55:F65" si="9">SUM(C55/D55*100)</f>
        <v>55.829801838800975</v>
      </c>
      <c r="G55" s="62"/>
      <c r="H55" s="289">
        <v>12171</v>
      </c>
      <c r="I55" s="160">
        <v>24</v>
      </c>
      <c r="J55" s="160" t="s">
        <v>28</v>
      </c>
      <c r="K55" s="123">
        <f t="shared" si="7"/>
        <v>24</v>
      </c>
      <c r="L55" s="297">
        <v>12419</v>
      </c>
      <c r="M55" s="79"/>
      <c r="N55" s="48"/>
      <c r="R55" s="48"/>
      <c r="S55" s="26"/>
      <c r="T55" s="26"/>
      <c r="U55" s="26"/>
      <c r="V55" s="26"/>
    </row>
    <row r="56" spans="1:22" ht="13.5" customHeight="1">
      <c r="A56" s="61">
        <v>2</v>
      </c>
      <c r="B56" s="160" t="s">
        <v>5</v>
      </c>
      <c r="C56" s="43">
        <f t="shared" ref="C56:C64" si="10">SUM(H51)</f>
        <v>86728</v>
      </c>
      <c r="D56" s="5">
        <f t="shared" si="8"/>
        <v>85785</v>
      </c>
      <c r="E56" s="52">
        <f t="shared" ref="E56:E65" si="11">SUM(N67/M67*100)</f>
        <v>98.556785381485952</v>
      </c>
      <c r="F56" s="52">
        <f t="shared" si="9"/>
        <v>101.09925977735034</v>
      </c>
      <c r="G56" s="62"/>
      <c r="H56" s="88">
        <v>11282</v>
      </c>
      <c r="I56" s="160">
        <v>38</v>
      </c>
      <c r="J56" s="160" t="s">
        <v>38</v>
      </c>
      <c r="K56" s="123">
        <f t="shared" si="7"/>
        <v>38</v>
      </c>
      <c r="L56" s="297">
        <v>13026</v>
      </c>
      <c r="M56" s="79"/>
      <c r="N56" s="48"/>
      <c r="R56" s="48"/>
      <c r="S56" s="26"/>
      <c r="T56" s="26"/>
      <c r="U56" s="26"/>
      <c r="V56" s="26"/>
    </row>
    <row r="57" spans="1:22" ht="13.5" customHeight="1">
      <c r="A57" s="61">
        <v>3</v>
      </c>
      <c r="B57" s="160" t="s">
        <v>3</v>
      </c>
      <c r="C57" s="43">
        <f t="shared" si="10"/>
        <v>29558</v>
      </c>
      <c r="D57" s="5">
        <f t="shared" si="8"/>
        <v>24666</v>
      </c>
      <c r="E57" s="52">
        <f t="shared" si="11"/>
        <v>85.46726810085589</v>
      </c>
      <c r="F57" s="52">
        <f t="shared" si="9"/>
        <v>119.83296845860698</v>
      </c>
      <c r="G57" s="62"/>
      <c r="H57" s="88">
        <v>9873</v>
      </c>
      <c r="I57" s="160">
        <v>25</v>
      </c>
      <c r="J57" s="160" t="s">
        <v>29</v>
      </c>
      <c r="K57" s="123">
        <f t="shared" si="7"/>
        <v>25</v>
      </c>
      <c r="L57" s="297">
        <v>9958</v>
      </c>
      <c r="M57" s="79"/>
      <c r="N57" s="48"/>
      <c r="R57" s="48"/>
      <c r="S57" s="26"/>
      <c r="T57" s="26"/>
      <c r="U57" s="26"/>
      <c r="V57" s="26"/>
    </row>
    <row r="58" spans="1:22" ht="13.5" customHeight="1">
      <c r="A58" s="61">
        <v>4</v>
      </c>
      <c r="B58" s="160" t="s">
        <v>2</v>
      </c>
      <c r="C58" s="43">
        <f t="shared" si="10"/>
        <v>21928</v>
      </c>
      <c r="D58" s="5">
        <f t="shared" si="8"/>
        <v>25896</v>
      </c>
      <c r="E58" s="52">
        <f t="shared" si="11"/>
        <v>86.665085763971234</v>
      </c>
      <c r="F58" s="52">
        <f t="shared" si="9"/>
        <v>84.67717021933889</v>
      </c>
      <c r="G58" s="62"/>
      <c r="H58" s="373">
        <v>9271</v>
      </c>
      <c r="I58" s="162">
        <v>37</v>
      </c>
      <c r="J58" s="162" t="s">
        <v>37</v>
      </c>
      <c r="K58" s="123">
        <f t="shared" si="7"/>
        <v>37</v>
      </c>
      <c r="L58" s="295">
        <v>10135</v>
      </c>
      <c r="M58" s="79"/>
      <c r="N58" s="48"/>
      <c r="R58" s="48"/>
      <c r="S58" s="26"/>
      <c r="T58" s="26"/>
      <c r="U58" s="26"/>
      <c r="V58" s="26"/>
    </row>
    <row r="59" spans="1:22" ht="13.5" customHeight="1" thickBot="1">
      <c r="A59" s="61">
        <v>5</v>
      </c>
      <c r="B59" s="160" t="s">
        <v>30</v>
      </c>
      <c r="C59" s="43">
        <f t="shared" si="10"/>
        <v>14859</v>
      </c>
      <c r="D59" s="5">
        <f t="shared" si="8"/>
        <v>16135</v>
      </c>
      <c r="E59" s="52">
        <f t="shared" si="11"/>
        <v>82.071251035625508</v>
      </c>
      <c r="F59" s="52">
        <f t="shared" si="9"/>
        <v>92.091726061357292</v>
      </c>
      <c r="G59" s="72"/>
      <c r="H59" s="373">
        <v>7703</v>
      </c>
      <c r="I59" s="162">
        <v>33</v>
      </c>
      <c r="J59" s="162" t="s">
        <v>0</v>
      </c>
      <c r="K59" s="123">
        <f t="shared" si="7"/>
        <v>33</v>
      </c>
      <c r="L59" s="295">
        <v>10211</v>
      </c>
      <c r="M59" s="79"/>
      <c r="N59" s="48"/>
      <c r="R59" s="48"/>
      <c r="S59" s="26"/>
      <c r="T59" s="26"/>
      <c r="U59" s="26"/>
      <c r="V59" s="26"/>
    </row>
    <row r="60" spans="1:22" ht="13.5" customHeight="1">
      <c r="A60" s="61">
        <v>6</v>
      </c>
      <c r="B60" s="160" t="s">
        <v>28</v>
      </c>
      <c r="C60" s="43">
        <f t="shared" si="10"/>
        <v>12171</v>
      </c>
      <c r="D60" s="5">
        <f t="shared" si="8"/>
        <v>12419</v>
      </c>
      <c r="E60" s="52">
        <f t="shared" si="11"/>
        <v>87.535960874568474</v>
      </c>
      <c r="F60" s="52">
        <f t="shared" si="9"/>
        <v>98.003059827683387</v>
      </c>
      <c r="G60" s="62"/>
      <c r="H60" s="417">
        <v>5687</v>
      </c>
      <c r="I60" s="220">
        <v>15</v>
      </c>
      <c r="J60" s="220" t="s">
        <v>20</v>
      </c>
      <c r="K60" s="81" t="s">
        <v>8</v>
      </c>
      <c r="L60" s="405">
        <v>565986</v>
      </c>
      <c r="R60" s="48"/>
      <c r="S60" s="26"/>
      <c r="T60" s="26"/>
      <c r="U60" s="26"/>
      <c r="V60" s="26"/>
    </row>
    <row r="61" spans="1:22" ht="13.5" customHeight="1">
      <c r="A61" s="61">
        <v>7</v>
      </c>
      <c r="B61" s="160" t="s">
        <v>38</v>
      </c>
      <c r="C61" s="43">
        <f t="shared" si="10"/>
        <v>11282</v>
      </c>
      <c r="D61" s="5">
        <f t="shared" si="8"/>
        <v>13026</v>
      </c>
      <c r="E61" s="52">
        <f t="shared" si="11"/>
        <v>114.25967186550537</v>
      </c>
      <c r="F61" s="52">
        <f t="shared" si="9"/>
        <v>86.611392599416547</v>
      </c>
      <c r="G61" s="62"/>
      <c r="H61" s="88">
        <v>4874</v>
      </c>
      <c r="I61" s="160">
        <v>34</v>
      </c>
      <c r="J61" s="160" t="s">
        <v>1</v>
      </c>
      <c r="K61" s="50"/>
      <c r="L61" s="26"/>
      <c r="N61" s="32"/>
      <c r="R61" s="48"/>
      <c r="S61" s="26"/>
      <c r="T61" s="26"/>
      <c r="U61" s="26"/>
      <c r="V61" s="26"/>
    </row>
    <row r="62" spans="1:22" ht="13.5" customHeight="1">
      <c r="A62" s="61">
        <v>8</v>
      </c>
      <c r="B62" s="160" t="s">
        <v>29</v>
      </c>
      <c r="C62" s="43">
        <f t="shared" si="10"/>
        <v>9873</v>
      </c>
      <c r="D62" s="5">
        <f t="shared" si="8"/>
        <v>9958</v>
      </c>
      <c r="E62" s="52">
        <f t="shared" si="11"/>
        <v>88.372717508055857</v>
      </c>
      <c r="F62" s="52">
        <f t="shared" si="9"/>
        <v>99.146414942759591</v>
      </c>
      <c r="G62" s="73"/>
      <c r="H62" s="88">
        <v>1361</v>
      </c>
      <c r="I62" s="160">
        <v>30</v>
      </c>
      <c r="J62" s="160" t="s">
        <v>98</v>
      </c>
      <c r="K62" s="50"/>
      <c r="R62" s="48"/>
      <c r="S62" s="26"/>
      <c r="T62" s="26"/>
      <c r="U62" s="26"/>
      <c r="V62" s="26"/>
    </row>
    <row r="63" spans="1:22" ht="13.5" customHeight="1">
      <c r="A63" s="61">
        <v>9</v>
      </c>
      <c r="B63" s="162" t="s">
        <v>37</v>
      </c>
      <c r="C63" s="43">
        <f t="shared" si="10"/>
        <v>9271</v>
      </c>
      <c r="D63" s="5">
        <f t="shared" si="8"/>
        <v>10135</v>
      </c>
      <c r="E63" s="52">
        <f t="shared" si="11"/>
        <v>72.696620403042417</v>
      </c>
      <c r="F63" s="52">
        <f t="shared" si="9"/>
        <v>91.475086334484459</v>
      </c>
      <c r="G63" s="72"/>
      <c r="H63" s="88">
        <v>1010</v>
      </c>
      <c r="I63" s="160">
        <v>21</v>
      </c>
      <c r="J63" s="160" t="s">
        <v>25</v>
      </c>
      <c r="K63" s="45"/>
      <c r="L63" s="26"/>
      <c r="R63" s="48"/>
      <c r="S63" s="26"/>
      <c r="T63" s="26"/>
      <c r="U63" s="26"/>
      <c r="V63" s="26"/>
    </row>
    <row r="64" spans="1:22" ht="13.5" customHeight="1" thickBot="1">
      <c r="A64" s="74">
        <v>10</v>
      </c>
      <c r="B64" s="162" t="s">
        <v>0</v>
      </c>
      <c r="C64" s="43">
        <f t="shared" si="10"/>
        <v>7703</v>
      </c>
      <c r="D64" s="5">
        <f t="shared" si="8"/>
        <v>10211</v>
      </c>
      <c r="E64" s="57">
        <f t="shared" si="11"/>
        <v>54.503643953866835</v>
      </c>
      <c r="F64" s="52">
        <f t="shared" si="9"/>
        <v>75.438252864557825</v>
      </c>
      <c r="G64" s="75"/>
      <c r="H64" s="122">
        <v>699</v>
      </c>
      <c r="I64" s="160">
        <v>14</v>
      </c>
      <c r="J64" s="160" t="s">
        <v>19</v>
      </c>
      <c r="K64" s="45"/>
      <c r="L64" s="26"/>
      <c r="R64" s="48"/>
      <c r="S64" s="26"/>
      <c r="T64" s="26"/>
      <c r="U64" s="26"/>
      <c r="V64" s="26"/>
    </row>
    <row r="65" spans="1:22" ht="13.5" customHeight="1" thickBot="1">
      <c r="A65" s="65"/>
      <c r="B65" s="66" t="s">
        <v>57</v>
      </c>
      <c r="C65" s="67">
        <f>SUM(H90)</f>
        <v>411290</v>
      </c>
      <c r="D65" s="67">
        <f>SUM(L60)</f>
        <v>565986</v>
      </c>
      <c r="E65" s="70">
        <f t="shared" si="11"/>
        <v>93.451849428209826</v>
      </c>
      <c r="F65" s="70">
        <f t="shared" si="9"/>
        <v>72.667875177124515</v>
      </c>
      <c r="G65" s="71"/>
      <c r="H65" s="89">
        <v>682</v>
      </c>
      <c r="I65" s="160">
        <v>29</v>
      </c>
      <c r="J65" s="160" t="s">
        <v>54</v>
      </c>
      <c r="L65" s="190" t="s">
        <v>104</v>
      </c>
      <c r="M65" s="141" t="s">
        <v>63</v>
      </c>
      <c r="N65" t="s">
        <v>75</v>
      </c>
      <c r="R65" s="48"/>
      <c r="S65" s="26"/>
      <c r="T65" s="26"/>
      <c r="U65" s="26"/>
      <c r="V65" s="26"/>
    </row>
    <row r="66" spans="1:22" ht="13.5" customHeight="1">
      <c r="H66" s="289">
        <v>602</v>
      </c>
      <c r="I66" s="160">
        <v>35</v>
      </c>
      <c r="J66" s="160" t="s">
        <v>36</v>
      </c>
      <c r="K66" s="116">
        <f>SUM(I50)</f>
        <v>17</v>
      </c>
      <c r="L66" s="160" t="s">
        <v>21</v>
      </c>
      <c r="M66" s="308">
        <v>193374</v>
      </c>
      <c r="N66" s="89">
        <f>SUM(H50)</f>
        <v>191949</v>
      </c>
      <c r="R66" s="48"/>
      <c r="S66" s="26"/>
      <c r="T66" s="26"/>
      <c r="U66" s="26"/>
      <c r="V66" s="26"/>
    </row>
    <row r="67" spans="1:22" ht="13.5" customHeight="1">
      <c r="H67" s="88">
        <v>221</v>
      </c>
      <c r="I67" s="160">
        <v>11</v>
      </c>
      <c r="J67" s="160" t="s">
        <v>17</v>
      </c>
      <c r="K67" s="116">
        <f t="shared" ref="K67:K75" si="12">SUM(I51)</f>
        <v>36</v>
      </c>
      <c r="L67" s="160" t="s">
        <v>5</v>
      </c>
      <c r="M67" s="306">
        <v>87998</v>
      </c>
      <c r="N67" s="89">
        <f t="shared" ref="N67:N75" si="13">SUM(H51)</f>
        <v>86728</v>
      </c>
      <c r="R67" s="48"/>
      <c r="S67" s="26"/>
      <c r="T67" s="26"/>
      <c r="U67" s="26"/>
      <c r="V67" s="26"/>
    </row>
    <row r="68" spans="1:22" ht="13.5" customHeight="1">
      <c r="C68" s="26"/>
      <c r="H68" s="289">
        <v>198</v>
      </c>
      <c r="I68" s="160">
        <v>9</v>
      </c>
      <c r="J68" s="3" t="s">
        <v>161</v>
      </c>
      <c r="K68" s="116">
        <f t="shared" si="12"/>
        <v>16</v>
      </c>
      <c r="L68" s="160" t="s">
        <v>3</v>
      </c>
      <c r="M68" s="306">
        <v>34584</v>
      </c>
      <c r="N68" s="89">
        <f t="shared" si="13"/>
        <v>29558</v>
      </c>
      <c r="R68" s="48"/>
      <c r="S68" s="26"/>
      <c r="T68" s="26"/>
      <c r="U68" s="26"/>
      <c r="V68" s="26"/>
    </row>
    <row r="69" spans="1:22" ht="13.5" customHeight="1">
      <c r="H69" s="88">
        <v>177</v>
      </c>
      <c r="I69" s="160">
        <v>13</v>
      </c>
      <c r="J69" s="160" t="s">
        <v>7</v>
      </c>
      <c r="K69" s="116">
        <f t="shared" si="12"/>
        <v>40</v>
      </c>
      <c r="L69" s="160" t="s">
        <v>2</v>
      </c>
      <c r="M69" s="306">
        <v>25302</v>
      </c>
      <c r="N69" s="89">
        <f t="shared" si="13"/>
        <v>21928</v>
      </c>
      <c r="R69" s="48"/>
      <c r="S69" s="26"/>
      <c r="T69" s="26"/>
      <c r="U69" s="26"/>
      <c r="V69" s="26"/>
    </row>
    <row r="70" spans="1:22" ht="13.5" customHeight="1">
      <c r="H70" s="88">
        <v>167</v>
      </c>
      <c r="I70" s="160">
        <v>22</v>
      </c>
      <c r="J70" s="160" t="s">
        <v>26</v>
      </c>
      <c r="K70" s="116">
        <f t="shared" si="12"/>
        <v>26</v>
      </c>
      <c r="L70" s="160" t="s">
        <v>30</v>
      </c>
      <c r="M70" s="306">
        <v>18105</v>
      </c>
      <c r="N70" s="89">
        <f t="shared" si="13"/>
        <v>14859</v>
      </c>
      <c r="R70" s="48"/>
      <c r="S70" s="26"/>
      <c r="T70" s="26"/>
      <c r="U70" s="26"/>
      <c r="V70" s="26"/>
    </row>
    <row r="71" spans="1:22" ht="13.5" customHeight="1">
      <c r="H71" s="88">
        <v>124</v>
      </c>
      <c r="I71" s="160">
        <v>27</v>
      </c>
      <c r="J71" s="160" t="s">
        <v>31</v>
      </c>
      <c r="K71" s="116">
        <f t="shared" si="12"/>
        <v>24</v>
      </c>
      <c r="L71" s="160" t="s">
        <v>28</v>
      </c>
      <c r="M71" s="306">
        <v>13904</v>
      </c>
      <c r="N71" s="89">
        <f t="shared" si="13"/>
        <v>12171</v>
      </c>
      <c r="R71" s="48"/>
      <c r="S71" s="26"/>
      <c r="T71" s="26"/>
      <c r="U71" s="26"/>
      <c r="V71" s="26"/>
    </row>
    <row r="72" spans="1:22" ht="13.5" customHeight="1">
      <c r="H72" s="88">
        <v>60</v>
      </c>
      <c r="I72" s="160">
        <v>1</v>
      </c>
      <c r="J72" s="160" t="s">
        <v>4</v>
      </c>
      <c r="K72" s="116">
        <f t="shared" si="12"/>
        <v>38</v>
      </c>
      <c r="L72" s="160" t="s">
        <v>38</v>
      </c>
      <c r="M72" s="306">
        <v>9874</v>
      </c>
      <c r="N72" s="89">
        <f t="shared" si="13"/>
        <v>11282</v>
      </c>
      <c r="R72" s="48"/>
      <c r="S72" s="26"/>
      <c r="T72" s="26"/>
      <c r="U72" s="26"/>
      <c r="V72" s="26"/>
    </row>
    <row r="73" spans="1:22" ht="13.5" customHeight="1">
      <c r="H73" s="88">
        <v>40</v>
      </c>
      <c r="I73" s="160">
        <v>28</v>
      </c>
      <c r="J73" s="160" t="s">
        <v>32</v>
      </c>
      <c r="K73" s="116">
        <f t="shared" si="12"/>
        <v>25</v>
      </c>
      <c r="L73" s="160" t="s">
        <v>29</v>
      </c>
      <c r="M73" s="306">
        <v>11172</v>
      </c>
      <c r="N73" s="89">
        <f t="shared" si="13"/>
        <v>9873</v>
      </c>
      <c r="R73" s="48"/>
      <c r="S73" s="26"/>
      <c r="T73" s="26"/>
      <c r="U73" s="26"/>
      <c r="V73" s="26"/>
    </row>
    <row r="74" spans="1:22" ht="13.5" customHeight="1">
      <c r="H74" s="88">
        <v>29</v>
      </c>
      <c r="I74" s="160">
        <v>23</v>
      </c>
      <c r="J74" s="160" t="s">
        <v>27</v>
      </c>
      <c r="K74" s="116">
        <f t="shared" si="12"/>
        <v>37</v>
      </c>
      <c r="L74" s="162" t="s">
        <v>37</v>
      </c>
      <c r="M74" s="307">
        <v>12753</v>
      </c>
      <c r="N74" s="89">
        <f t="shared" si="13"/>
        <v>9271</v>
      </c>
      <c r="R74" s="48"/>
      <c r="S74" s="26"/>
      <c r="T74" s="26"/>
      <c r="U74" s="26"/>
      <c r="V74" s="26"/>
    </row>
    <row r="75" spans="1:22" ht="13.5" customHeight="1" thickBot="1">
      <c r="H75" s="88">
        <v>18</v>
      </c>
      <c r="I75" s="160">
        <v>4</v>
      </c>
      <c r="J75" s="160" t="s">
        <v>11</v>
      </c>
      <c r="K75" s="116">
        <f t="shared" si="12"/>
        <v>33</v>
      </c>
      <c r="L75" s="162" t="s">
        <v>0</v>
      </c>
      <c r="M75" s="307">
        <v>14133</v>
      </c>
      <c r="N75" s="166">
        <f t="shared" si="13"/>
        <v>7703</v>
      </c>
      <c r="R75" s="48"/>
      <c r="S75" s="26"/>
      <c r="T75" s="26"/>
      <c r="U75" s="26"/>
      <c r="V75" s="26"/>
    </row>
    <row r="76" spans="1:22" ht="13.5" customHeight="1" thickTop="1">
      <c r="H76" s="88">
        <v>17</v>
      </c>
      <c r="I76" s="160">
        <v>39</v>
      </c>
      <c r="J76" s="160" t="s">
        <v>39</v>
      </c>
      <c r="K76" s="3"/>
      <c r="L76" s="332" t="s">
        <v>107</v>
      </c>
      <c r="M76" s="337">
        <v>440109</v>
      </c>
      <c r="N76" s="171">
        <f>SUM(H90)</f>
        <v>411290</v>
      </c>
      <c r="R76" s="48"/>
      <c r="S76" s="26"/>
      <c r="T76" s="26"/>
      <c r="U76" s="26"/>
      <c r="V76" s="26"/>
    </row>
    <row r="77" spans="1:22" ht="13.5" customHeight="1">
      <c r="H77" s="88">
        <v>2</v>
      </c>
      <c r="I77" s="160">
        <v>18</v>
      </c>
      <c r="J77" s="160" t="s">
        <v>22</v>
      </c>
      <c r="K77" s="45"/>
      <c r="L77" s="29"/>
      <c r="R77" s="48"/>
      <c r="S77" s="26"/>
      <c r="T77" s="26"/>
      <c r="U77" s="26"/>
      <c r="V77" s="26"/>
    </row>
    <row r="78" spans="1:22" ht="13.5" customHeight="1">
      <c r="H78" s="89">
        <v>0</v>
      </c>
      <c r="I78" s="160">
        <v>2</v>
      </c>
      <c r="J78" s="160" t="s">
        <v>6</v>
      </c>
      <c r="K78" s="45"/>
      <c r="L78" s="29"/>
      <c r="R78" s="48"/>
      <c r="S78" s="26"/>
      <c r="T78" s="26"/>
      <c r="U78" s="26"/>
      <c r="V78" s="26"/>
    </row>
    <row r="79" spans="1:22" ht="13.5" customHeight="1">
      <c r="H79" s="88">
        <v>0</v>
      </c>
      <c r="I79" s="160">
        <v>3</v>
      </c>
      <c r="J79" s="160" t="s">
        <v>10</v>
      </c>
      <c r="K79" s="45"/>
      <c r="L79" s="29"/>
      <c r="R79" s="48"/>
      <c r="S79" s="26"/>
      <c r="T79" s="26"/>
      <c r="U79" s="26"/>
      <c r="V79" s="26"/>
    </row>
    <row r="80" spans="1:22" ht="13.5" customHeight="1">
      <c r="H80" s="122">
        <v>0</v>
      </c>
      <c r="I80" s="160">
        <v>5</v>
      </c>
      <c r="J80" s="160" t="s">
        <v>12</v>
      </c>
      <c r="K80" s="45"/>
      <c r="L80" s="29"/>
      <c r="R80" s="48"/>
      <c r="S80" s="26"/>
      <c r="T80" s="26"/>
      <c r="U80" s="26"/>
      <c r="V80" s="26"/>
    </row>
    <row r="81" spans="8:22" ht="13.5" customHeight="1">
      <c r="H81" s="89">
        <v>0</v>
      </c>
      <c r="I81" s="160">
        <v>6</v>
      </c>
      <c r="J81" s="160" t="s">
        <v>13</v>
      </c>
      <c r="K81" s="45"/>
      <c r="L81" s="29"/>
      <c r="R81" s="48"/>
      <c r="S81" s="26"/>
      <c r="T81" s="26"/>
      <c r="U81" s="26"/>
      <c r="V81" s="26"/>
    </row>
    <row r="82" spans="8:22" ht="13.5" customHeight="1">
      <c r="H82" s="88">
        <v>0</v>
      </c>
      <c r="I82" s="160">
        <v>7</v>
      </c>
      <c r="J82" s="160" t="s">
        <v>14</v>
      </c>
      <c r="K82" s="45"/>
      <c r="L82" s="29"/>
      <c r="R82" s="48"/>
      <c r="S82" s="26"/>
      <c r="T82" s="26"/>
      <c r="U82" s="26"/>
      <c r="V82" s="26"/>
    </row>
    <row r="83" spans="8:22" ht="13.5" customHeight="1">
      <c r="H83" s="88">
        <v>0</v>
      </c>
      <c r="I83" s="160">
        <v>8</v>
      </c>
      <c r="J83" s="160" t="s">
        <v>15</v>
      </c>
      <c r="K83" s="45"/>
      <c r="L83" s="29"/>
      <c r="R83" s="48"/>
      <c r="S83" s="26"/>
      <c r="T83" s="26"/>
      <c r="U83" s="26"/>
      <c r="V83" s="26"/>
    </row>
    <row r="84" spans="8:22" ht="13.5" customHeight="1">
      <c r="H84" s="193">
        <v>0</v>
      </c>
      <c r="I84" s="160">
        <v>10</v>
      </c>
      <c r="J84" s="160" t="s">
        <v>16</v>
      </c>
      <c r="K84" s="45"/>
      <c r="L84" s="29"/>
      <c r="R84" s="48"/>
      <c r="S84" s="26"/>
      <c r="T84" s="26"/>
      <c r="U84" s="26"/>
      <c r="V84" s="26"/>
    </row>
    <row r="85" spans="8:22" ht="13.5" customHeight="1">
      <c r="H85" s="88">
        <v>0</v>
      </c>
      <c r="I85" s="160">
        <v>12</v>
      </c>
      <c r="J85" s="160" t="s">
        <v>18</v>
      </c>
      <c r="K85" s="45"/>
      <c r="L85" s="29"/>
      <c r="R85" s="48"/>
      <c r="S85" s="26"/>
      <c r="T85" s="26"/>
      <c r="U85" s="26"/>
      <c r="V85" s="26"/>
    </row>
    <row r="86" spans="8:22" ht="13.5" customHeight="1">
      <c r="H86" s="88">
        <v>0</v>
      </c>
      <c r="I86" s="160">
        <v>19</v>
      </c>
      <c r="J86" s="160" t="s">
        <v>23</v>
      </c>
      <c r="K86" s="45"/>
      <c r="L86" s="29"/>
      <c r="R86" s="48"/>
      <c r="S86" s="26"/>
      <c r="T86" s="26"/>
      <c r="U86" s="26"/>
      <c r="V86" s="26"/>
    </row>
    <row r="87" spans="8:22" ht="13.5" customHeight="1">
      <c r="H87" s="88">
        <v>0</v>
      </c>
      <c r="I87" s="160">
        <v>20</v>
      </c>
      <c r="J87" s="160" t="s">
        <v>24</v>
      </c>
      <c r="K87" s="45"/>
      <c r="L87" s="26"/>
      <c r="R87" s="48"/>
      <c r="S87" s="30"/>
      <c r="T87" s="30"/>
      <c r="U87" s="30"/>
    </row>
    <row r="88" spans="8:22" ht="13.5" customHeight="1">
      <c r="H88" s="88">
        <v>0</v>
      </c>
      <c r="I88" s="160">
        <v>31</v>
      </c>
      <c r="J88" s="160" t="s">
        <v>34</v>
      </c>
      <c r="K88" s="45"/>
      <c r="L88" s="26"/>
    </row>
    <row r="89" spans="8:22" ht="13.5" customHeight="1">
      <c r="H89" s="289">
        <v>0</v>
      </c>
      <c r="I89" s="160">
        <v>32</v>
      </c>
      <c r="J89" s="160" t="s">
        <v>35</v>
      </c>
      <c r="K89" s="45"/>
      <c r="L89" s="26"/>
    </row>
    <row r="90" spans="8:22" ht="13.5" customHeight="1">
      <c r="H90" s="117">
        <f>SUM(H50:H89)</f>
        <v>411290</v>
      </c>
      <c r="I90" s="3"/>
      <c r="J90" s="6" t="s">
        <v>48</v>
      </c>
      <c r="K90" s="54"/>
    </row>
  </sheetData>
  <sortState ref="H49:J89">
    <sortCondition descending="1" ref="H49:H89"/>
  </sortState>
  <phoneticPr fontId="2"/>
  <pageMargins left="0.78740157480314965" right="0.19685039370078741" top="0.39370078740157483" bottom="0.39370078740157483" header="0.51181102362204722" footer="0.51181102362204722"/>
  <pageSetup paperSize="9" scale="95" orientation="portrait" r:id="rId1"/>
  <headerFooter alignWithMargins="0">
    <oddFooter>&amp;C
&amp;14-8-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66B5-3D3E-478F-9DD4-3A1B022C4ED5}">
  <sheetPr>
    <tabColor rgb="FFCC99FF"/>
  </sheetPr>
  <dimension ref="A1:U109"/>
  <sheetViews>
    <sheetView zoomScaleNormal="100" workbookViewId="0">
      <selection activeCell="G63" sqref="G63"/>
    </sheetView>
  </sheetViews>
  <sheetFormatPr defaultRowHeight="13.5"/>
  <cols>
    <col min="1" max="1" width="6.125" customWidth="1"/>
    <col min="2" max="2" width="19.375" customWidth="1"/>
    <col min="3" max="4" width="13.25" customWidth="1"/>
    <col min="5" max="6" width="11.875" customWidth="1"/>
    <col min="7" max="7" width="17.875" customWidth="1"/>
    <col min="8" max="8" width="3.75" customWidth="1"/>
    <col min="9" max="9" width="18.5" style="29" customWidth="1"/>
    <col min="10" max="10" width="12.875" customWidth="1"/>
    <col min="11" max="11" width="5.5" customWidth="1"/>
    <col min="12" max="12" width="4.25" customWidth="1"/>
    <col min="13" max="13" width="17.25" customWidth="1"/>
    <col min="14" max="14" width="17.625" customWidth="1"/>
    <col min="15" max="15" width="3.75" style="25" customWidth="1"/>
    <col min="16" max="16" width="18" customWidth="1"/>
    <col min="17" max="17" width="13.875" customWidth="1"/>
    <col min="18" max="18" width="11.5" customWidth="1"/>
    <col min="19" max="19" width="14" customWidth="1"/>
  </cols>
  <sheetData>
    <row r="1" spans="1:19" ht="22.5" customHeight="1">
      <c r="A1" s="481" t="s">
        <v>208</v>
      </c>
      <c r="B1" s="482"/>
      <c r="C1" s="482"/>
      <c r="D1" s="482"/>
      <c r="E1" s="482"/>
      <c r="F1" s="482"/>
      <c r="G1" s="482"/>
      <c r="I1" s="380"/>
      <c r="J1" s="391"/>
      <c r="M1" s="16"/>
      <c r="N1" t="s">
        <v>195</v>
      </c>
      <c r="O1" s="398"/>
      <c r="Q1" s="279" t="s">
        <v>187</v>
      </c>
    </row>
    <row r="2" spans="1:19" ht="13.5" customHeight="1">
      <c r="H2" s="3"/>
      <c r="I2" s="144" t="s">
        <v>9</v>
      </c>
      <c r="J2" s="8" t="s">
        <v>68</v>
      </c>
      <c r="K2" s="3" t="s">
        <v>44</v>
      </c>
      <c r="L2" s="3"/>
      <c r="M2" s="8" t="s">
        <v>9</v>
      </c>
      <c r="N2" s="399"/>
      <c r="O2" s="89"/>
      <c r="P2" s="3"/>
      <c r="Q2" s="399"/>
      <c r="R2" s="396"/>
      <c r="S2" s="397"/>
    </row>
    <row r="3" spans="1:19" ht="13.5" customHeight="1">
      <c r="H3" s="3">
        <v>17</v>
      </c>
      <c r="I3" s="160" t="s">
        <v>21</v>
      </c>
      <c r="J3" s="136">
        <v>241201</v>
      </c>
      <c r="K3" s="195">
        <v>1</v>
      </c>
      <c r="L3" s="3">
        <f>SUM(H3)</f>
        <v>17</v>
      </c>
      <c r="M3" s="160" t="s">
        <v>21</v>
      </c>
      <c r="N3" s="13">
        <f>SUM(J3)</f>
        <v>241201</v>
      </c>
      <c r="O3" s="3">
        <f>SUM(H3)</f>
        <v>17</v>
      </c>
      <c r="P3" s="160" t="s">
        <v>21</v>
      </c>
      <c r="Q3" s="433">
        <v>448835</v>
      </c>
      <c r="R3" s="396"/>
      <c r="S3" s="397"/>
    </row>
    <row r="4" spans="1:19" ht="13.5" customHeight="1">
      <c r="G4" s="17"/>
      <c r="H4" s="3">
        <v>26</v>
      </c>
      <c r="I4" s="160" t="s">
        <v>30</v>
      </c>
      <c r="J4" s="13">
        <v>126334</v>
      </c>
      <c r="K4" s="195">
        <v>2</v>
      </c>
      <c r="L4" s="3">
        <f t="shared" ref="L4:L12" si="0">SUM(H4)</f>
        <v>26</v>
      </c>
      <c r="M4" s="160" t="s">
        <v>30</v>
      </c>
      <c r="N4" s="13">
        <f t="shared" ref="N4:N12" si="1">SUM(J4)</f>
        <v>126334</v>
      </c>
      <c r="O4" s="3">
        <f t="shared" ref="O4:O12" si="2">SUM(H4)</f>
        <v>26</v>
      </c>
      <c r="P4" s="160" t="s">
        <v>30</v>
      </c>
      <c r="Q4" s="434">
        <v>137772</v>
      </c>
      <c r="R4" s="396"/>
      <c r="S4" s="397"/>
    </row>
    <row r="5" spans="1:19" ht="13.5" customHeight="1">
      <c r="H5" s="3">
        <v>36</v>
      </c>
      <c r="I5" s="160" t="s">
        <v>5</v>
      </c>
      <c r="J5" s="87">
        <v>109131</v>
      </c>
      <c r="K5" s="195">
        <v>3</v>
      </c>
      <c r="L5" s="3">
        <f t="shared" si="0"/>
        <v>36</v>
      </c>
      <c r="M5" s="160" t="s">
        <v>5</v>
      </c>
      <c r="N5" s="13">
        <f t="shared" si="1"/>
        <v>109131</v>
      </c>
      <c r="O5" s="3">
        <f t="shared" si="2"/>
        <v>36</v>
      </c>
      <c r="P5" s="160" t="s">
        <v>5</v>
      </c>
      <c r="Q5" s="434">
        <v>120666</v>
      </c>
    </row>
    <row r="6" spans="1:19" ht="13.5" customHeight="1">
      <c r="H6" s="3">
        <v>33</v>
      </c>
      <c r="I6" s="160" t="s">
        <v>0</v>
      </c>
      <c r="J6" s="13">
        <v>102781</v>
      </c>
      <c r="K6" s="195">
        <v>4</v>
      </c>
      <c r="L6" s="3">
        <f t="shared" si="0"/>
        <v>33</v>
      </c>
      <c r="M6" s="160" t="s">
        <v>0</v>
      </c>
      <c r="N6" s="13">
        <f t="shared" si="1"/>
        <v>102781</v>
      </c>
      <c r="O6" s="3">
        <f t="shared" si="2"/>
        <v>33</v>
      </c>
      <c r="P6" s="160" t="s">
        <v>0</v>
      </c>
      <c r="Q6" s="434">
        <v>98638</v>
      </c>
    </row>
    <row r="7" spans="1:19" ht="13.5" customHeight="1">
      <c r="H7" s="3">
        <v>16</v>
      </c>
      <c r="I7" s="160" t="s">
        <v>3</v>
      </c>
      <c r="J7" s="13">
        <v>91453</v>
      </c>
      <c r="K7" s="195">
        <v>5</v>
      </c>
      <c r="L7" s="3">
        <f t="shared" si="0"/>
        <v>16</v>
      </c>
      <c r="M7" s="160" t="s">
        <v>3</v>
      </c>
      <c r="N7" s="13">
        <f t="shared" si="1"/>
        <v>91453</v>
      </c>
      <c r="O7" s="3">
        <f t="shared" si="2"/>
        <v>16</v>
      </c>
      <c r="P7" s="160" t="s">
        <v>3</v>
      </c>
      <c r="Q7" s="434">
        <v>60097</v>
      </c>
    </row>
    <row r="8" spans="1:19" ht="13.5" customHeight="1">
      <c r="H8" s="33">
        <v>40</v>
      </c>
      <c r="I8" s="160" t="s">
        <v>2</v>
      </c>
      <c r="J8" s="217">
        <v>87045</v>
      </c>
      <c r="K8" s="195">
        <v>6</v>
      </c>
      <c r="L8" s="3">
        <f t="shared" si="0"/>
        <v>40</v>
      </c>
      <c r="M8" s="160" t="s">
        <v>2</v>
      </c>
      <c r="N8" s="13">
        <f t="shared" si="1"/>
        <v>87045</v>
      </c>
      <c r="O8" s="3">
        <f t="shared" si="2"/>
        <v>40</v>
      </c>
      <c r="P8" s="160" t="s">
        <v>2</v>
      </c>
      <c r="Q8" s="434">
        <v>76818</v>
      </c>
    </row>
    <row r="9" spans="1:19" ht="13.5" customHeight="1">
      <c r="H9" s="14">
        <v>31</v>
      </c>
      <c r="I9" s="162" t="s">
        <v>64</v>
      </c>
      <c r="J9" s="136">
        <v>70708</v>
      </c>
      <c r="K9" s="195">
        <v>7</v>
      </c>
      <c r="L9" s="3">
        <f t="shared" si="0"/>
        <v>31</v>
      </c>
      <c r="M9" s="162" t="s">
        <v>64</v>
      </c>
      <c r="N9" s="13">
        <f t="shared" si="1"/>
        <v>70708</v>
      </c>
      <c r="O9" s="3">
        <f t="shared" si="2"/>
        <v>31</v>
      </c>
      <c r="P9" s="162" t="s">
        <v>64</v>
      </c>
      <c r="Q9" s="434">
        <v>73696</v>
      </c>
    </row>
    <row r="10" spans="1:19" ht="13.5" customHeight="1">
      <c r="H10" s="3">
        <v>34</v>
      </c>
      <c r="I10" s="160" t="s">
        <v>1</v>
      </c>
      <c r="J10" s="13">
        <v>57157</v>
      </c>
      <c r="K10" s="195">
        <v>8</v>
      </c>
      <c r="L10" s="3">
        <f t="shared" si="0"/>
        <v>34</v>
      </c>
      <c r="M10" s="160" t="s">
        <v>1</v>
      </c>
      <c r="N10" s="13">
        <f t="shared" si="1"/>
        <v>57157</v>
      </c>
      <c r="O10" s="3">
        <f t="shared" si="2"/>
        <v>34</v>
      </c>
      <c r="P10" s="160" t="s">
        <v>1</v>
      </c>
      <c r="Q10" s="434">
        <v>55933</v>
      </c>
    </row>
    <row r="11" spans="1:19" ht="13.5" customHeight="1">
      <c r="H11" s="14">
        <v>13</v>
      </c>
      <c r="I11" s="162" t="s">
        <v>7</v>
      </c>
      <c r="J11" s="13">
        <v>49397</v>
      </c>
      <c r="K11" s="195">
        <v>9</v>
      </c>
      <c r="L11" s="3">
        <f t="shared" si="0"/>
        <v>13</v>
      </c>
      <c r="M11" s="162" t="s">
        <v>7</v>
      </c>
      <c r="N11" s="13">
        <f t="shared" si="1"/>
        <v>49397</v>
      </c>
      <c r="O11" s="3">
        <f t="shared" si="2"/>
        <v>13</v>
      </c>
      <c r="P11" s="162" t="s">
        <v>7</v>
      </c>
      <c r="Q11" s="434">
        <v>51048</v>
      </c>
    </row>
    <row r="12" spans="1:19" ht="13.5" customHeight="1" thickBot="1">
      <c r="H12" s="271">
        <v>25</v>
      </c>
      <c r="I12" s="374" t="s">
        <v>29</v>
      </c>
      <c r="J12" s="456">
        <v>44925</v>
      </c>
      <c r="K12" s="194">
        <v>10</v>
      </c>
      <c r="L12" s="3">
        <f t="shared" si="0"/>
        <v>25</v>
      </c>
      <c r="M12" s="374" t="s">
        <v>29</v>
      </c>
      <c r="N12" s="113">
        <f t="shared" si="1"/>
        <v>44925</v>
      </c>
      <c r="O12" s="14">
        <f t="shared" si="2"/>
        <v>25</v>
      </c>
      <c r="P12" s="374" t="s">
        <v>29</v>
      </c>
      <c r="Q12" s="435">
        <v>40576</v>
      </c>
    </row>
    <row r="13" spans="1:19" ht="13.5" customHeight="1" thickTop="1" thickBot="1">
      <c r="H13" s="121">
        <v>38</v>
      </c>
      <c r="I13" s="174" t="s">
        <v>38</v>
      </c>
      <c r="J13" s="412">
        <v>39961</v>
      </c>
      <c r="K13" s="103"/>
      <c r="L13" s="78"/>
      <c r="M13" s="163"/>
      <c r="N13" s="336">
        <f>SUM(J43)</f>
        <v>1299988</v>
      </c>
      <c r="O13" s="3"/>
      <c r="P13" s="270" t="s">
        <v>8</v>
      </c>
      <c r="Q13" s="436">
        <v>1487317</v>
      </c>
    </row>
    <row r="14" spans="1:19" ht="13.5" customHeight="1">
      <c r="B14" s="19"/>
      <c r="H14" s="3">
        <v>24</v>
      </c>
      <c r="I14" s="160" t="s">
        <v>28</v>
      </c>
      <c r="J14" s="87">
        <v>39367</v>
      </c>
      <c r="K14" s="103"/>
      <c r="L14" s="26"/>
      <c r="N14" t="s">
        <v>59</v>
      </c>
      <c r="O14"/>
    </row>
    <row r="15" spans="1:19" ht="13.5" customHeight="1">
      <c r="H15" s="3">
        <v>2</v>
      </c>
      <c r="I15" s="160" t="s">
        <v>6</v>
      </c>
      <c r="J15" s="13">
        <v>38334</v>
      </c>
      <c r="K15" s="103"/>
      <c r="L15" s="26"/>
      <c r="M15" t="s">
        <v>196</v>
      </c>
      <c r="N15" s="15"/>
      <c r="O15"/>
      <c r="P15" t="s">
        <v>197</v>
      </c>
      <c r="Q15" s="85" t="s">
        <v>173</v>
      </c>
    </row>
    <row r="16" spans="1:19" ht="13.5" customHeight="1">
      <c r="C16" s="15"/>
      <c r="E16" s="17"/>
      <c r="H16" s="3">
        <v>3</v>
      </c>
      <c r="I16" s="160" t="s">
        <v>10</v>
      </c>
      <c r="J16" s="13">
        <v>34584</v>
      </c>
      <c r="K16" s="103"/>
      <c r="L16" s="3">
        <f>SUM(L3)</f>
        <v>17</v>
      </c>
      <c r="M16" s="13">
        <f>SUM(N3)</f>
        <v>241201</v>
      </c>
      <c r="N16" s="160" t="s">
        <v>21</v>
      </c>
      <c r="O16" s="3">
        <f>SUM(O3)</f>
        <v>17</v>
      </c>
      <c r="P16" s="13">
        <f>SUM(M16)</f>
        <v>241201</v>
      </c>
      <c r="Q16" s="275">
        <v>231473</v>
      </c>
      <c r="R16" s="79"/>
    </row>
    <row r="17" spans="2:20" ht="13.5" customHeight="1">
      <c r="C17" s="15"/>
      <c r="E17" s="17"/>
      <c r="H17" s="3">
        <v>37</v>
      </c>
      <c r="I17" s="160" t="s">
        <v>37</v>
      </c>
      <c r="J17" s="13">
        <v>33334</v>
      </c>
      <c r="K17" s="103"/>
      <c r="L17" s="3">
        <f t="shared" ref="L17:L25" si="3">SUM(L4)</f>
        <v>26</v>
      </c>
      <c r="M17" s="13">
        <f t="shared" ref="M17:M25" si="4">SUM(N4)</f>
        <v>126334</v>
      </c>
      <c r="N17" s="160" t="s">
        <v>30</v>
      </c>
      <c r="O17" s="3">
        <f t="shared" ref="O17:O25" si="5">SUM(O4)</f>
        <v>26</v>
      </c>
      <c r="P17" s="13">
        <f t="shared" ref="P17:P25" si="6">SUM(M17)</f>
        <v>126334</v>
      </c>
      <c r="Q17" s="276">
        <v>125614</v>
      </c>
      <c r="R17" s="79"/>
      <c r="S17" s="42"/>
    </row>
    <row r="18" spans="2:20" ht="13.5" customHeight="1">
      <c r="C18" s="15"/>
      <c r="E18" s="17"/>
      <c r="H18" s="3">
        <v>1</v>
      </c>
      <c r="I18" s="160" t="s">
        <v>4</v>
      </c>
      <c r="J18" s="217">
        <v>21844</v>
      </c>
      <c r="K18" s="103"/>
      <c r="L18" s="3">
        <f t="shared" si="3"/>
        <v>36</v>
      </c>
      <c r="M18" s="13">
        <f t="shared" si="4"/>
        <v>109131</v>
      </c>
      <c r="N18" s="160" t="s">
        <v>5</v>
      </c>
      <c r="O18" s="3">
        <f t="shared" si="5"/>
        <v>36</v>
      </c>
      <c r="P18" s="13">
        <f t="shared" si="6"/>
        <v>109131</v>
      </c>
      <c r="Q18" s="276">
        <v>113762</v>
      </c>
      <c r="R18" s="79"/>
      <c r="S18" s="111"/>
    </row>
    <row r="19" spans="2:20" ht="13.5" customHeight="1">
      <c r="C19" s="15"/>
      <c r="E19" s="17"/>
      <c r="H19" s="3">
        <v>9</v>
      </c>
      <c r="I19" s="3" t="s">
        <v>161</v>
      </c>
      <c r="J19" s="13">
        <v>16692</v>
      </c>
      <c r="L19" s="3">
        <f t="shared" si="3"/>
        <v>33</v>
      </c>
      <c r="M19" s="13">
        <f t="shared" si="4"/>
        <v>102781</v>
      </c>
      <c r="N19" s="160" t="s">
        <v>0</v>
      </c>
      <c r="O19" s="3">
        <f t="shared" si="5"/>
        <v>33</v>
      </c>
      <c r="P19" s="13">
        <f t="shared" si="6"/>
        <v>102781</v>
      </c>
      <c r="Q19" s="276">
        <v>96131</v>
      </c>
      <c r="R19" s="79"/>
      <c r="S19" s="124"/>
    </row>
    <row r="20" spans="2:20" ht="13.5" customHeight="1">
      <c r="B20" s="18"/>
      <c r="C20" s="15"/>
      <c r="E20" s="17"/>
      <c r="H20" s="3">
        <v>11</v>
      </c>
      <c r="I20" s="160" t="s">
        <v>17</v>
      </c>
      <c r="J20" s="217">
        <v>12976</v>
      </c>
      <c r="L20" s="3">
        <f t="shared" si="3"/>
        <v>16</v>
      </c>
      <c r="M20" s="13">
        <f t="shared" si="4"/>
        <v>91453</v>
      </c>
      <c r="N20" s="160" t="s">
        <v>3</v>
      </c>
      <c r="O20" s="3">
        <f t="shared" si="5"/>
        <v>16</v>
      </c>
      <c r="P20" s="13">
        <f t="shared" si="6"/>
        <v>91453</v>
      </c>
      <c r="Q20" s="276">
        <v>71314</v>
      </c>
      <c r="R20" s="79"/>
      <c r="S20" s="124"/>
    </row>
    <row r="21" spans="2:20" ht="13.5" customHeight="1">
      <c r="B21" s="18"/>
      <c r="C21" s="15"/>
      <c r="E21" s="17"/>
      <c r="H21" s="3">
        <v>14</v>
      </c>
      <c r="I21" s="160" t="s">
        <v>19</v>
      </c>
      <c r="J21" s="13">
        <v>10874</v>
      </c>
      <c r="L21" s="3">
        <f t="shared" si="3"/>
        <v>40</v>
      </c>
      <c r="M21" s="13">
        <f t="shared" si="4"/>
        <v>87045</v>
      </c>
      <c r="N21" s="160" t="s">
        <v>2</v>
      </c>
      <c r="O21" s="3">
        <f t="shared" si="5"/>
        <v>40</v>
      </c>
      <c r="P21" s="13">
        <f t="shared" si="6"/>
        <v>87045</v>
      </c>
      <c r="Q21" s="276">
        <v>87174</v>
      </c>
      <c r="R21" s="79"/>
      <c r="S21" s="28"/>
    </row>
    <row r="22" spans="2:20" ht="13.5" customHeight="1">
      <c r="C22" s="15"/>
      <c r="E22" s="17"/>
      <c r="H22" s="3">
        <v>22</v>
      </c>
      <c r="I22" s="160" t="s">
        <v>26</v>
      </c>
      <c r="J22" s="217">
        <v>10413</v>
      </c>
      <c r="K22" s="15"/>
      <c r="L22" s="3">
        <f t="shared" si="3"/>
        <v>31</v>
      </c>
      <c r="M22" s="13">
        <f t="shared" si="4"/>
        <v>70708</v>
      </c>
      <c r="N22" s="162" t="s">
        <v>64</v>
      </c>
      <c r="O22" s="3">
        <f t="shared" si="5"/>
        <v>31</v>
      </c>
      <c r="P22" s="13">
        <f t="shared" si="6"/>
        <v>70708</v>
      </c>
      <c r="Q22" s="276">
        <v>68728</v>
      </c>
      <c r="R22" s="79"/>
    </row>
    <row r="23" spans="2:20" ht="13.5" customHeight="1">
      <c r="B23" s="18"/>
      <c r="C23" s="15"/>
      <c r="E23" s="17"/>
      <c r="H23" s="3">
        <v>21</v>
      </c>
      <c r="I23" s="3" t="s">
        <v>155</v>
      </c>
      <c r="J23" s="13">
        <v>9953</v>
      </c>
      <c r="K23" s="15"/>
      <c r="L23" s="3">
        <f t="shared" si="3"/>
        <v>34</v>
      </c>
      <c r="M23" s="13">
        <f t="shared" si="4"/>
        <v>57157</v>
      </c>
      <c r="N23" s="160" t="s">
        <v>1</v>
      </c>
      <c r="O23" s="3">
        <f t="shared" si="5"/>
        <v>34</v>
      </c>
      <c r="P23" s="13">
        <f t="shared" si="6"/>
        <v>57157</v>
      </c>
      <c r="Q23" s="276">
        <v>56863</v>
      </c>
      <c r="R23" s="79"/>
      <c r="S23" s="42"/>
    </row>
    <row r="24" spans="2:20" ht="13.5" customHeight="1">
      <c r="C24" s="15"/>
      <c r="E24" s="17"/>
      <c r="H24" s="3">
        <v>15</v>
      </c>
      <c r="I24" s="160" t="s">
        <v>20</v>
      </c>
      <c r="J24" s="136">
        <v>9107</v>
      </c>
      <c r="K24" s="15"/>
      <c r="L24" s="3">
        <f t="shared" si="3"/>
        <v>13</v>
      </c>
      <c r="M24" s="13">
        <f t="shared" si="4"/>
        <v>49397</v>
      </c>
      <c r="N24" s="162" t="s">
        <v>7</v>
      </c>
      <c r="O24" s="3">
        <f t="shared" si="5"/>
        <v>13</v>
      </c>
      <c r="P24" s="13">
        <f t="shared" si="6"/>
        <v>49397</v>
      </c>
      <c r="Q24" s="276">
        <v>44788</v>
      </c>
      <c r="R24" s="79"/>
      <c r="S24" s="111"/>
    </row>
    <row r="25" spans="2:20" ht="13.5" customHeight="1" thickBot="1">
      <c r="C25" s="15"/>
      <c r="E25" s="17"/>
      <c r="H25" s="3">
        <v>27</v>
      </c>
      <c r="I25" s="160" t="s">
        <v>31</v>
      </c>
      <c r="J25" s="13">
        <v>7333</v>
      </c>
      <c r="K25" s="15"/>
      <c r="L25" s="14">
        <f t="shared" si="3"/>
        <v>25</v>
      </c>
      <c r="M25" s="113">
        <f t="shared" si="4"/>
        <v>44925</v>
      </c>
      <c r="N25" s="374" t="s">
        <v>29</v>
      </c>
      <c r="O25" s="14">
        <f t="shared" si="5"/>
        <v>25</v>
      </c>
      <c r="P25" s="113">
        <f t="shared" si="6"/>
        <v>44925</v>
      </c>
      <c r="Q25" s="277">
        <v>46287</v>
      </c>
      <c r="R25" s="126" t="s">
        <v>73</v>
      </c>
      <c r="S25" s="28"/>
      <c r="T25" s="28"/>
    </row>
    <row r="26" spans="2:20" ht="13.5" customHeight="1" thickTop="1">
      <c r="H26" s="3">
        <v>20</v>
      </c>
      <c r="I26" s="160" t="s">
        <v>24</v>
      </c>
      <c r="J26" s="13">
        <v>6641</v>
      </c>
      <c r="K26" s="15"/>
      <c r="L26" s="114"/>
      <c r="M26" s="161">
        <f>SUM(J43-(M16+M17+M18+M19+M20+M21+M22+M23+M24+M25))</f>
        <v>319856</v>
      </c>
      <c r="N26" s="218" t="s">
        <v>45</v>
      </c>
      <c r="O26" s="115"/>
      <c r="P26" s="161">
        <f>SUM(M26)</f>
        <v>319856</v>
      </c>
      <c r="Q26" s="161"/>
      <c r="R26" s="175">
        <v>1257450</v>
      </c>
      <c r="T26" s="28"/>
    </row>
    <row r="27" spans="2:20" ht="13.5" customHeight="1">
      <c r="H27" s="3">
        <v>30</v>
      </c>
      <c r="I27" s="160" t="s">
        <v>33</v>
      </c>
      <c r="J27" s="13">
        <v>6456</v>
      </c>
      <c r="K27" s="15"/>
      <c r="M27" t="s">
        <v>188</v>
      </c>
      <c r="O27" s="110"/>
      <c r="P27" s="28" t="s">
        <v>189</v>
      </c>
    </row>
    <row r="28" spans="2:20" ht="13.5" customHeight="1">
      <c r="H28" s="3">
        <v>12</v>
      </c>
      <c r="I28" s="160" t="s">
        <v>18</v>
      </c>
      <c r="J28" s="13">
        <v>4836</v>
      </c>
      <c r="K28" s="15"/>
      <c r="M28" s="86">
        <f t="shared" ref="M28:M37" si="7">SUM(Q3)</f>
        <v>448835</v>
      </c>
      <c r="N28" s="160" t="s">
        <v>21</v>
      </c>
      <c r="O28" s="3">
        <f>SUM(L3)</f>
        <v>17</v>
      </c>
      <c r="P28" s="86">
        <f t="shared" ref="P28:P37" si="8">SUM(Q3)</f>
        <v>448835</v>
      </c>
    </row>
    <row r="29" spans="2:20" ht="13.5" customHeight="1">
      <c r="H29" s="3">
        <v>29</v>
      </c>
      <c r="I29" s="160" t="s">
        <v>54</v>
      </c>
      <c r="J29" s="13">
        <v>3360</v>
      </c>
      <c r="K29" s="15"/>
      <c r="M29" s="86">
        <f t="shared" si="7"/>
        <v>137772</v>
      </c>
      <c r="N29" s="160" t="s">
        <v>30</v>
      </c>
      <c r="O29" s="3">
        <f t="shared" ref="O29:O37" si="9">SUM(L4)</f>
        <v>26</v>
      </c>
      <c r="P29" s="86">
        <f t="shared" si="8"/>
        <v>137772</v>
      </c>
    </row>
    <row r="30" spans="2:20" ht="13.5" customHeight="1">
      <c r="H30" s="3">
        <v>35</v>
      </c>
      <c r="I30" s="160" t="s">
        <v>36</v>
      </c>
      <c r="J30" s="217">
        <v>3133</v>
      </c>
      <c r="K30" s="15"/>
      <c r="M30" s="86">
        <f t="shared" si="7"/>
        <v>120666</v>
      </c>
      <c r="N30" s="160" t="s">
        <v>5</v>
      </c>
      <c r="O30" s="3">
        <f t="shared" si="9"/>
        <v>36</v>
      </c>
      <c r="P30" s="86">
        <f t="shared" si="8"/>
        <v>120666</v>
      </c>
    </row>
    <row r="31" spans="2:20" ht="13.5" customHeight="1">
      <c r="H31" s="3">
        <v>10</v>
      </c>
      <c r="I31" s="160" t="s">
        <v>16</v>
      </c>
      <c r="J31" s="13">
        <v>2367</v>
      </c>
      <c r="K31" s="15"/>
      <c r="M31" s="86">
        <f t="shared" si="7"/>
        <v>98638</v>
      </c>
      <c r="N31" s="160" t="s">
        <v>0</v>
      </c>
      <c r="O31" s="3">
        <f t="shared" si="9"/>
        <v>33</v>
      </c>
      <c r="P31" s="86">
        <f t="shared" si="8"/>
        <v>98638</v>
      </c>
    </row>
    <row r="32" spans="2:20" ht="13.5" customHeight="1">
      <c r="H32" s="3">
        <v>39</v>
      </c>
      <c r="I32" s="160" t="s">
        <v>39</v>
      </c>
      <c r="J32" s="217">
        <v>1948</v>
      </c>
      <c r="K32" s="15"/>
      <c r="M32" s="86">
        <f t="shared" si="7"/>
        <v>60097</v>
      </c>
      <c r="N32" s="160" t="s">
        <v>3</v>
      </c>
      <c r="O32" s="3">
        <f t="shared" si="9"/>
        <v>16</v>
      </c>
      <c r="P32" s="86">
        <f t="shared" si="8"/>
        <v>60097</v>
      </c>
      <c r="S32" s="10"/>
    </row>
    <row r="33" spans="8:21" ht="13.5" customHeight="1">
      <c r="H33" s="3">
        <v>23</v>
      </c>
      <c r="I33" s="160" t="s">
        <v>27</v>
      </c>
      <c r="J33" s="136">
        <v>1388</v>
      </c>
      <c r="K33" s="15"/>
      <c r="M33" s="86">
        <f t="shared" si="7"/>
        <v>76818</v>
      </c>
      <c r="N33" s="160" t="s">
        <v>2</v>
      </c>
      <c r="O33" s="3">
        <f t="shared" si="9"/>
        <v>40</v>
      </c>
      <c r="P33" s="86">
        <f t="shared" si="8"/>
        <v>76818</v>
      </c>
      <c r="S33" s="28"/>
      <c r="T33" s="28"/>
    </row>
    <row r="34" spans="8:21" ht="13.5" customHeight="1">
      <c r="H34" s="3">
        <v>6</v>
      </c>
      <c r="I34" s="160" t="s">
        <v>13</v>
      </c>
      <c r="J34" s="217">
        <v>1211</v>
      </c>
      <c r="K34" s="15"/>
      <c r="M34" s="86">
        <f t="shared" si="7"/>
        <v>73696</v>
      </c>
      <c r="N34" s="162" t="s">
        <v>64</v>
      </c>
      <c r="O34" s="3">
        <f t="shared" si="9"/>
        <v>31</v>
      </c>
      <c r="P34" s="86">
        <f t="shared" si="8"/>
        <v>73696</v>
      </c>
      <c r="S34" s="28"/>
      <c r="T34" s="28"/>
    </row>
    <row r="35" spans="8:21" ht="13.5" customHeight="1">
      <c r="H35" s="3">
        <v>4</v>
      </c>
      <c r="I35" s="160" t="s">
        <v>11</v>
      </c>
      <c r="J35" s="13">
        <v>1166</v>
      </c>
      <c r="K35" s="15"/>
      <c r="M35" s="86">
        <f t="shared" si="7"/>
        <v>55933</v>
      </c>
      <c r="N35" s="160" t="s">
        <v>1</v>
      </c>
      <c r="O35" s="3">
        <f t="shared" si="9"/>
        <v>34</v>
      </c>
      <c r="P35" s="86">
        <f t="shared" si="8"/>
        <v>55933</v>
      </c>
      <c r="S35" s="28"/>
    </row>
    <row r="36" spans="8:21" ht="13.5" customHeight="1">
      <c r="H36" s="3">
        <v>32</v>
      </c>
      <c r="I36" s="160" t="s">
        <v>35</v>
      </c>
      <c r="J36" s="13">
        <v>1105</v>
      </c>
      <c r="K36" s="15"/>
      <c r="M36" s="86">
        <f t="shared" si="7"/>
        <v>51048</v>
      </c>
      <c r="N36" s="162" t="s">
        <v>7</v>
      </c>
      <c r="O36" s="3">
        <f t="shared" si="9"/>
        <v>13</v>
      </c>
      <c r="P36" s="86">
        <f t="shared" si="8"/>
        <v>51048</v>
      </c>
      <c r="S36" s="28"/>
    </row>
    <row r="37" spans="8:21" ht="13.5" customHeight="1" thickBot="1">
      <c r="H37" s="3">
        <v>18</v>
      </c>
      <c r="I37" s="160" t="s">
        <v>22</v>
      </c>
      <c r="J37" s="407">
        <v>536</v>
      </c>
      <c r="K37" s="15"/>
      <c r="M37" s="112">
        <f t="shared" si="7"/>
        <v>40576</v>
      </c>
      <c r="N37" s="374" t="s">
        <v>29</v>
      </c>
      <c r="O37" s="14">
        <f t="shared" si="9"/>
        <v>25</v>
      </c>
      <c r="P37" s="112">
        <f t="shared" si="8"/>
        <v>40576</v>
      </c>
      <c r="S37" s="28"/>
    </row>
    <row r="38" spans="8:21" ht="13.5" customHeight="1" thickTop="1">
      <c r="H38" s="3">
        <v>5</v>
      </c>
      <c r="I38" s="160" t="s">
        <v>12</v>
      </c>
      <c r="J38" s="217">
        <v>498</v>
      </c>
      <c r="K38" s="15"/>
      <c r="M38" s="342">
        <f>SUM(Q13-(Q3+Q4+Q5+Q6+Q7+Q8+Q9+Q10+Q11+Q12))</f>
        <v>323238</v>
      </c>
      <c r="N38" s="406" t="s">
        <v>176</v>
      </c>
      <c r="O38" s="343"/>
      <c r="P38" s="344">
        <f>SUM(M38)</f>
        <v>323238</v>
      </c>
      <c r="U38" s="28"/>
    </row>
    <row r="39" spans="8:21" ht="13.5" customHeight="1">
      <c r="H39" s="3">
        <v>28</v>
      </c>
      <c r="I39" s="160" t="s">
        <v>32</v>
      </c>
      <c r="J39" s="13">
        <v>187</v>
      </c>
      <c r="K39" s="15"/>
      <c r="P39" s="28"/>
    </row>
    <row r="40" spans="8:21" ht="13.5" customHeight="1">
      <c r="H40" s="3">
        <v>19</v>
      </c>
      <c r="I40" s="160" t="s">
        <v>23</v>
      </c>
      <c r="J40" s="217">
        <v>133</v>
      </c>
      <c r="K40" s="15"/>
    </row>
    <row r="41" spans="8:21" ht="13.5" customHeight="1">
      <c r="H41" s="3">
        <v>7</v>
      </c>
      <c r="I41" s="160" t="s">
        <v>14</v>
      </c>
      <c r="J41" s="13">
        <v>119</v>
      </c>
      <c r="K41" s="15"/>
    </row>
    <row r="42" spans="8:21" ht="13.5" customHeight="1" thickBot="1">
      <c r="H42" s="14">
        <v>8</v>
      </c>
      <c r="I42" s="162" t="s">
        <v>15</v>
      </c>
      <c r="J42" s="113">
        <v>0</v>
      </c>
      <c r="K42" s="15"/>
    </row>
    <row r="43" spans="8:21" ht="13.5" customHeight="1" thickTop="1">
      <c r="H43" s="114"/>
      <c r="I43" s="291" t="s">
        <v>8</v>
      </c>
      <c r="J43" s="292">
        <f>SUM(J3:J42)</f>
        <v>1299988</v>
      </c>
    </row>
    <row r="44" spans="8:21" ht="13.5" customHeight="1"/>
    <row r="45" spans="8:21" ht="13.5" customHeight="1"/>
    <row r="46" spans="8:21" ht="13.5" customHeight="1"/>
    <row r="47" spans="8:21" ht="13.5" customHeight="1"/>
    <row r="48" spans="8:21" ht="13.5" customHeight="1"/>
    <row r="49" spans="1:19" ht="13.5" customHeight="1">
      <c r="I49" s="42"/>
      <c r="J49" s="159"/>
    </row>
    <row r="50" spans="1:19" ht="13.5" customHeight="1">
      <c r="I50" s="42"/>
      <c r="J50" s="159"/>
    </row>
    <row r="51" spans="1:19" ht="13.5" customHeight="1" thickBot="1">
      <c r="I51" s="42"/>
      <c r="J51" s="222"/>
      <c r="M51" s="42"/>
      <c r="N51" s="159"/>
    </row>
    <row r="52" spans="1:19" ht="13.5" customHeight="1">
      <c r="A52" s="33" t="s">
        <v>46</v>
      </c>
      <c r="B52" s="22" t="s">
        <v>9</v>
      </c>
      <c r="C52" s="59" t="s">
        <v>195</v>
      </c>
      <c r="D52" s="59" t="s">
        <v>187</v>
      </c>
      <c r="E52" s="24" t="s">
        <v>43</v>
      </c>
      <c r="F52" s="23" t="s">
        <v>42</v>
      </c>
      <c r="G52" s="8" t="s">
        <v>171</v>
      </c>
      <c r="I52" s="42"/>
      <c r="J52" s="159"/>
      <c r="N52" s="30"/>
      <c r="S52" s="382"/>
    </row>
    <row r="53" spans="1:19" ht="13.5" customHeight="1">
      <c r="A53" s="9">
        <v>1</v>
      </c>
      <c r="B53" s="160" t="s">
        <v>21</v>
      </c>
      <c r="C53" s="408">
        <f>SUM(J3)</f>
        <v>241201</v>
      </c>
      <c r="D53" s="87">
        <f t="shared" ref="D53:D63" si="10">SUM(Q3)</f>
        <v>448835</v>
      </c>
      <c r="E53" s="80">
        <f t="shared" ref="E53:E62" si="11">SUM(P16/Q16*100)</f>
        <v>104.20264998509545</v>
      </c>
      <c r="F53" s="20">
        <f t="shared" ref="F53:F63" si="12">SUM(C53/D53*100)</f>
        <v>53.739347421658287</v>
      </c>
      <c r="G53" s="21"/>
      <c r="I53" s="42"/>
      <c r="J53" s="159"/>
    </row>
    <row r="54" spans="1:19" ht="13.5" customHeight="1">
      <c r="A54" s="9">
        <v>2</v>
      </c>
      <c r="B54" s="160" t="s">
        <v>30</v>
      </c>
      <c r="C54" s="408">
        <f t="shared" ref="C54:C62" si="13">SUM(J4)</f>
        <v>126334</v>
      </c>
      <c r="D54" s="87">
        <f t="shared" si="10"/>
        <v>137772</v>
      </c>
      <c r="E54" s="80">
        <f t="shared" si="11"/>
        <v>100.57318451764931</v>
      </c>
      <c r="F54" s="393">
        <f t="shared" si="12"/>
        <v>91.69787765293384</v>
      </c>
      <c r="G54" s="21"/>
      <c r="M54" s="381"/>
      <c r="N54" s="17"/>
    </row>
    <row r="55" spans="1:19" ht="13.5" customHeight="1">
      <c r="A55" s="9">
        <v>3</v>
      </c>
      <c r="B55" s="160" t="s">
        <v>5</v>
      </c>
      <c r="C55" s="408">
        <f t="shared" si="13"/>
        <v>109131</v>
      </c>
      <c r="D55" s="87">
        <f t="shared" si="10"/>
        <v>120666</v>
      </c>
      <c r="E55" s="80">
        <f t="shared" si="11"/>
        <v>95.929220653645331</v>
      </c>
      <c r="F55" s="20">
        <f t="shared" si="12"/>
        <v>90.440554920192923</v>
      </c>
      <c r="G55" s="21"/>
      <c r="I55" s="483"/>
      <c r="J55" s="484"/>
    </row>
    <row r="56" spans="1:19" ht="13.5" customHeight="1">
      <c r="A56" s="9">
        <v>4</v>
      </c>
      <c r="B56" s="160" t="s">
        <v>0</v>
      </c>
      <c r="C56" s="408">
        <f t="shared" si="13"/>
        <v>102781</v>
      </c>
      <c r="D56" s="87">
        <f t="shared" si="10"/>
        <v>98638</v>
      </c>
      <c r="E56" s="80">
        <f t="shared" si="11"/>
        <v>106.917643632127</v>
      </c>
      <c r="F56" s="20">
        <f t="shared" si="12"/>
        <v>104.20020681684544</v>
      </c>
      <c r="G56" s="21"/>
      <c r="I56" s="483"/>
      <c r="J56" s="484"/>
    </row>
    <row r="57" spans="1:19" ht="13.5" customHeight="1">
      <c r="A57" s="9">
        <v>5</v>
      </c>
      <c r="B57" s="160" t="s">
        <v>3</v>
      </c>
      <c r="C57" s="408">
        <f t="shared" si="13"/>
        <v>91453</v>
      </c>
      <c r="D57" s="87">
        <f t="shared" si="10"/>
        <v>60097</v>
      </c>
      <c r="E57" s="80">
        <f t="shared" si="11"/>
        <v>128.2398967944583</v>
      </c>
      <c r="F57" s="20">
        <f t="shared" si="12"/>
        <v>152.17564936685693</v>
      </c>
      <c r="G57" s="21"/>
      <c r="I57" s="159"/>
      <c r="P57" s="28"/>
    </row>
    <row r="58" spans="1:19" ht="13.5" customHeight="1">
      <c r="A58" s="9">
        <v>6</v>
      </c>
      <c r="B58" s="160" t="s">
        <v>2</v>
      </c>
      <c r="C58" s="408">
        <f t="shared" si="13"/>
        <v>87045</v>
      </c>
      <c r="D58" s="87">
        <f t="shared" si="10"/>
        <v>76818</v>
      </c>
      <c r="E58" s="80">
        <f t="shared" si="11"/>
        <v>99.852020097735561</v>
      </c>
      <c r="F58" s="20">
        <f t="shared" si="12"/>
        <v>113.3132859486058</v>
      </c>
      <c r="G58" s="21"/>
    </row>
    <row r="59" spans="1:19" ht="13.5" customHeight="1">
      <c r="A59" s="9">
        <v>7</v>
      </c>
      <c r="B59" s="162" t="s">
        <v>64</v>
      </c>
      <c r="C59" s="408">
        <f t="shared" si="13"/>
        <v>70708</v>
      </c>
      <c r="D59" s="87">
        <f t="shared" si="10"/>
        <v>73696</v>
      </c>
      <c r="E59" s="80">
        <f t="shared" si="11"/>
        <v>102.8809218950064</v>
      </c>
      <c r="F59" s="20">
        <f t="shared" si="12"/>
        <v>95.94550586191923</v>
      </c>
      <c r="G59" s="21"/>
    </row>
    <row r="60" spans="1:19" ht="13.5" customHeight="1">
      <c r="A60" s="9">
        <v>8</v>
      </c>
      <c r="B60" s="160" t="s">
        <v>1</v>
      </c>
      <c r="C60" s="408">
        <f t="shared" si="13"/>
        <v>57157</v>
      </c>
      <c r="D60" s="87">
        <f t="shared" si="10"/>
        <v>55933</v>
      </c>
      <c r="E60" s="80">
        <f t="shared" si="11"/>
        <v>100.51703216502823</v>
      </c>
      <c r="F60" s="20">
        <f t="shared" si="12"/>
        <v>102.18833246920423</v>
      </c>
      <c r="G60" s="21"/>
    </row>
    <row r="61" spans="1:19" ht="13.5" customHeight="1">
      <c r="A61" s="9">
        <v>9</v>
      </c>
      <c r="B61" s="162" t="s">
        <v>7</v>
      </c>
      <c r="C61" s="408">
        <f t="shared" si="13"/>
        <v>49397</v>
      </c>
      <c r="D61" s="87">
        <f t="shared" si="10"/>
        <v>51048</v>
      </c>
      <c r="E61" s="80">
        <f t="shared" si="11"/>
        <v>110.29070286683933</v>
      </c>
      <c r="F61" s="20">
        <f t="shared" si="12"/>
        <v>96.765789061275669</v>
      </c>
      <c r="G61" s="21"/>
    </row>
    <row r="62" spans="1:19" ht="13.5" customHeight="1" thickBot="1">
      <c r="A62" s="127">
        <v>10</v>
      </c>
      <c r="B62" s="374" t="s">
        <v>29</v>
      </c>
      <c r="C62" s="408">
        <f t="shared" si="13"/>
        <v>44925</v>
      </c>
      <c r="D62" s="128">
        <f t="shared" si="10"/>
        <v>40576</v>
      </c>
      <c r="E62" s="129">
        <f t="shared" si="11"/>
        <v>97.057489143820078</v>
      </c>
      <c r="F62" s="130">
        <f t="shared" si="12"/>
        <v>110.71815851735016</v>
      </c>
      <c r="G62" s="131"/>
    </row>
    <row r="63" spans="1:19" ht="13.5" customHeight="1" thickTop="1">
      <c r="A63" s="114"/>
      <c r="B63" s="132" t="s">
        <v>74</v>
      </c>
      <c r="C63" s="133">
        <f>SUM(J43)</f>
        <v>1299988</v>
      </c>
      <c r="D63" s="133">
        <f t="shared" si="10"/>
        <v>1487317</v>
      </c>
      <c r="E63" s="134">
        <f>SUM(C63/R26*100)</f>
        <v>103.38287804684083</v>
      </c>
      <c r="F63" s="135">
        <f t="shared" si="12"/>
        <v>87.40490426721405</v>
      </c>
      <c r="G63" s="140">
        <v>72.099999999999994</v>
      </c>
    </row>
    <row r="64" spans="1:19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</sheetData>
  <sortState ref="H3:J42">
    <sortCondition descending="1" ref="J3:J42"/>
  </sortState>
  <mergeCells count="3">
    <mergeCell ref="A1:G1"/>
    <mergeCell ref="I55:I56"/>
    <mergeCell ref="J55:J56"/>
  </mergeCells>
  <phoneticPr fontId="2"/>
  <pageMargins left="0.78740157480314965" right="0.39370078740157483" top="0.19685039370078741" bottom="0" header="0.51181102362204722" footer="0.51181102362204722"/>
  <pageSetup paperSize="9" scale="98" orientation="portrait" r:id="rId1"/>
  <headerFooter alignWithMargins="0">
    <oddFooter>&amp;C
&amp;14-9-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17</vt:i4>
      </vt:variant>
    </vt:vector>
  </HeadingPairs>
  <TitlesOfParts>
    <vt:vector size="35" baseType="lpstr">
      <vt:lpstr>貨物動向目次</vt:lpstr>
      <vt:lpstr>1・面積、会員数</vt:lpstr>
      <vt:lpstr>2・使用状況 </vt:lpstr>
      <vt:lpstr>3・推移  </vt:lpstr>
      <vt:lpstr>4・入庫高</vt:lpstr>
      <vt:lpstr>5・東部・富士</vt:lpstr>
      <vt:lpstr>6・清水・静岡</vt:lpstr>
      <vt:lpstr>7・駿遠・西部</vt:lpstr>
      <vt:lpstr>8・保管高</vt:lpstr>
      <vt:lpstr>9・東部・富士</vt:lpstr>
      <vt:lpstr>10・清水・静岡</vt:lpstr>
      <vt:lpstr>11・駿遠・西部</vt:lpstr>
      <vt:lpstr>12・東部推移 </vt:lpstr>
      <vt:lpstr>13・富士推移</vt:lpstr>
      <vt:lpstr>14・清水推移</vt:lpstr>
      <vt:lpstr>15・静岡推移 </vt:lpstr>
      <vt:lpstr>16・駿遠推移</vt:lpstr>
      <vt:lpstr>17・西部推移 </vt:lpstr>
      <vt:lpstr>'1・面積、会員数'!Print_Area</vt:lpstr>
      <vt:lpstr>'10・清水・静岡'!Print_Area</vt:lpstr>
      <vt:lpstr>'11・駿遠・西部'!Print_Area</vt:lpstr>
      <vt:lpstr>'12・東部推移 '!Print_Area</vt:lpstr>
      <vt:lpstr>'13・富士推移'!Print_Area</vt:lpstr>
      <vt:lpstr>'14・清水推移'!Print_Area</vt:lpstr>
      <vt:lpstr>'15・静岡推移 '!Print_Area</vt:lpstr>
      <vt:lpstr>'16・駿遠推移'!Print_Area</vt:lpstr>
      <vt:lpstr>'17・西部推移 '!Print_Area</vt:lpstr>
      <vt:lpstr>'2・使用状況 '!Print_Area</vt:lpstr>
      <vt:lpstr>'3・推移  '!Print_Area</vt:lpstr>
      <vt:lpstr>'4・入庫高'!Print_Area</vt:lpstr>
      <vt:lpstr>'5・東部・富士'!Print_Area</vt:lpstr>
      <vt:lpstr>'6・清水・静岡'!Print_Area</vt:lpstr>
      <vt:lpstr>'7・駿遠・西部'!Print_Area</vt:lpstr>
      <vt:lpstr>'8・保管高'!Print_Area</vt:lpstr>
      <vt:lpstr>'9・東部・富士'!Print_Area</vt:lpstr>
    </vt:vector>
  </TitlesOfParts>
  <Company>静岡県倉庫協会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静岡県倉庫協会</dc:creator>
  <cp:lastModifiedBy>r-tsukauchi</cp:lastModifiedBy>
  <cp:lastPrinted>2026-07-03T01:59:20Z</cp:lastPrinted>
  <dcterms:created xsi:type="dcterms:W3CDTF">2004-08-12T01:21:30Z</dcterms:created>
  <dcterms:modified xsi:type="dcterms:W3CDTF">2026-07-06T07:11:13Z</dcterms:modified>
</cp:coreProperties>
</file>