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ml.chartshapes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charts/chart30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ml.chartshapes+xml"/>
  <Override PartName="/xl/charts/chart32.xml" ContentType="application/vnd.openxmlformats-officedocument.drawingml.chart+xml"/>
  <Override PartName="/xl/drawings/drawing27.xml" ContentType="application/vnd.openxmlformats-officedocument.drawingml.chartshapes+xml"/>
  <Override PartName="/xl/charts/chart3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ml.chartshapes+xml"/>
  <Override PartName="/xl/charts/chart35.xml" ContentType="application/vnd.openxmlformats-officedocument.drawingml.chart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ml.chartshapes+xml"/>
  <Override PartName="/xl/charts/chart38.xml" ContentType="application/vnd.openxmlformats-officedocument.drawingml.chart+xml"/>
  <Override PartName="/xl/drawings/drawing35.xml" ContentType="application/vnd.openxmlformats-officedocument.drawingml.chartshapes+xml"/>
  <Override PartName="/xl/charts/chart3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ml.chartshapes+xml"/>
  <Override PartName="/xl/charts/chart41.xml" ContentType="application/vnd.openxmlformats-officedocument.drawingml.chart+xml"/>
  <Override PartName="/xl/drawings/drawing39.xml" ContentType="application/vnd.openxmlformats-officedocument.drawingml.chartshapes+xml"/>
  <Override PartName="/xl/charts/chart42.xml" ContentType="application/vnd.openxmlformats-officedocument.drawingml.chart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倉庫協会\webdocs\http\pdf\"/>
    </mc:Choice>
  </mc:AlternateContent>
  <xr:revisionPtr revIDLastSave="0" documentId="8_{9EB92A37-24F8-44BC-A669-3B6C5B1CD5F7}" xr6:coauthVersionLast="36" xr6:coauthVersionMax="36" xr10:uidLastSave="{00000000-0000-0000-0000-000000000000}"/>
  <bookViews>
    <workbookView xWindow="0" yWindow="0" windowWidth="28800" windowHeight="11985" tabRatio="597" xr2:uid="{00000000-000D-0000-FFFF-FFFF00000000}"/>
  </bookViews>
  <sheets>
    <sheet name="貨物動向目次" sheetId="52" r:id="rId1"/>
    <sheet name="1・面積、会員数" sheetId="61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62" r:id="rId8"/>
    <sheet name="8・保管高" sheetId="57" r:id="rId9"/>
    <sheet name="9・東部・富士" sheetId="58" r:id="rId10"/>
    <sheet name="10・清水・静岡" sheetId="59" r:id="rId11"/>
    <sheet name="11・駿遠・西部" sheetId="60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" sheetId="56" r:id="rId17"/>
    <sheet name="17・西部推移 " sheetId="51" r:id="rId18"/>
  </sheets>
  <definedNames>
    <definedName name="_xlnm.Print_Area" localSheetId="1">'1・面積、会員数'!$A$1:$M$38</definedName>
    <definedName name="_xlnm.Print_Area" localSheetId="10">'10・清水・静岡'!$A$1:$G$64</definedName>
    <definedName name="_xlnm.Print_Area" localSheetId="11">'11・駿遠・西部'!$A$1:$G$65</definedName>
    <definedName name="_xlnm.Print_Area" localSheetId="12">'12・東部推移 '!$A$1:$O$70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'16・駿遠推移'!$A$1:$O$92</definedName>
    <definedName name="_xlnm.Print_Area" localSheetId="17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8">'8・保管高'!$A$1:$G$64</definedName>
    <definedName name="_xlnm.Print_Area" localSheetId="9">'9・東部・富士'!$A$1:$G$64</definedName>
  </definedNames>
  <calcPr calcId="191029"/>
</workbook>
</file>

<file path=xl/calcChain.xml><?xml version="1.0" encoding="utf-8"?>
<calcChain xmlns="http://schemas.openxmlformats.org/spreadsheetml/2006/main">
  <c r="H90" i="59" l="1"/>
  <c r="N77" i="59" s="1"/>
  <c r="E64" i="59" s="1"/>
  <c r="H44" i="59"/>
  <c r="N29" i="59" s="1"/>
  <c r="E31" i="59" s="1"/>
  <c r="N87" i="51"/>
  <c r="O87" i="51" s="1"/>
  <c r="N86" i="51"/>
  <c r="O86" i="51" s="1"/>
  <c r="N85" i="51"/>
  <c r="O85" i="51" s="1"/>
  <c r="N84" i="51"/>
  <c r="N57" i="51"/>
  <c r="O57" i="51" s="1"/>
  <c r="N56" i="51"/>
  <c r="O56" i="51" s="1"/>
  <c r="N55" i="51"/>
  <c r="O55" i="51" s="1"/>
  <c r="N54" i="51"/>
  <c r="N28" i="51"/>
  <c r="O28" i="51" s="1"/>
  <c r="N27" i="51"/>
  <c r="N26" i="51"/>
  <c r="O27" i="51" s="1"/>
  <c r="N25" i="51"/>
  <c r="N87" i="56"/>
  <c r="N86" i="56"/>
  <c r="O86" i="56" s="1"/>
  <c r="N85" i="56"/>
  <c r="O85" i="56" s="1"/>
  <c r="N84" i="56"/>
  <c r="N57" i="56"/>
  <c r="O57" i="56" s="1"/>
  <c r="N56" i="56"/>
  <c r="N55" i="56"/>
  <c r="O56" i="56" s="1"/>
  <c r="N54" i="56"/>
  <c r="N28" i="56"/>
  <c r="O28" i="56" s="1"/>
  <c r="N27" i="56"/>
  <c r="O27" i="56" s="1"/>
  <c r="O26" i="56"/>
  <c r="N26" i="56"/>
  <c r="N25" i="56"/>
  <c r="N87" i="49"/>
  <c r="O87" i="49" s="1"/>
  <c r="N86" i="49"/>
  <c r="O86" i="49" s="1"/>
  <c r="N85" i="49"/>
  <c r="O85" i="49" s="1"/>
  <c r="N84" i="49"/>
  <c r="N57" i="49"/>
  <c r="O57" i="49" s="1"/>
  <c r="N56" i="49"/>
  <c r="O56" i="49" s="1"/>
  <c r="N55" i="49"/>
  <c r="N54" i="49"/>
  <c r="N28" i="49"/>
  <c r="N27" i="49"/>
  <c r="O28" i="49" s="1"/>
  <c r="O26" i="49"/>
  <c r="N26" i="49"/>
  <c r="N25" i="49"/>
  <c r="N87" i="48"/>
  <c r="O87" i="48" s="1"/>
  <c r="N86" i="48"/>
  <c r="O86" i="48" s="1"/>
  <c r="N85" i="48"/>
  <c r="O85" i="48" s="1"/>
  <c r="N84" i="48"/>
  <c r="O57" i="48"/>
  <c r="N57" i="48"/>
  <c r="N56" i="48"/>
  <c r="O56" i="48" s="1"/>
  <c r="N55" i="48"/>
  <c r="O55" i="48" s="1"/>
  <c r="N54" i="48"/>
  <c r="N25" i="48"/>
  <c r="N28" i="48"/>
  <c r="O28" i="48" s="1"/>
  <c r="N27" i="48"/>
  <c r="O27" i="48" s="1"/>
  <c r="N26" i="48"/>
  <c r="N74" i="47"/>
  <c r="O74" i="47" s="1"/>
  <c r="N73" i="47"/>
  <c r="O73" i="47" s="1"/>
  <c r="N72" i="47"/>
  <c r="O72" i="47" s="1"/>
  <c r="N71" i="47"/>
  <c r="N46" i="47"/>
  <c r="O46" i="47" s="1"/>
  <c r="N45" i="47"/>
  <c r="N44" i="47"/>
  <c r="O44" i="47" s="1"/>
  <c r="N43" i="47"/>
  <c r="O22" i="47"/>
  <c r="N22" i="47"/>
  <c r="N21" i="47"/>
  <c r="O21" i="47" s="1"/>
  <c r="N20" i="47"/>
  <c r="O20" i="47" s="1"/>
  <c r="N19" i="47"/>
  <c r="N69" i="46"/>
  <c r="O69" i="46" s="1"/>
  <c r="N68" i="46"/>
  <c r="O68" i="46" s="1"/>
  <c r="N67" i="46"/>
  <c r="O67" i="46" s="1"/>
  <c r="N66" i="46"/>
  <c r="N45" i="46"/>
  <c r="O45" i="46" s="1"/>
  <c r="N44" i="46"/>
  <c r="O44" i="46" s="1"/>
  <c r="N43" i="46"/>
  <c r="O43" i="46" s="1"/>
  <c r="N42" i="46"/>
  <c r="O20" i="46"/>
  <c r="N20" i="46"/>
  <c r="N19" i="46"/>
  <c r="N18" i="46"/>
  <c r="O19" i="46" s="1"/>
  <c r="N17" i="46"/>
  <c r="N89" i="54"/>
  <c r="O89" i="54" s="1"/>
  <c r="N88" i="54"/>
  <c r="O88" i="54" s="1"/>
  <c r="N87" i="54"/>
  <c r="O87" i="54" s="1"/>
  <c r="N86" i="54"/>
  <c r="N90" i="54"/>
  <c r="O90" i="54" s="1"/>
  <c r="N59" i="54"/>
  <c r="O59" i="54" s="1"/>
  <c r="N58" i="54"/>
  <c r="O58" i="54" s="1"/>
  <c r="N57" i="54"/>
  <c r="O57" i="54" s="1"/>
  <c r="N56" i="54"/>
  <c r="N29" i="54"/>
  <c r="N28" i="54"/>
  <c r="O29" i="54" s="1"/>
  <c r="N27" i="54"/>
  <c r="O28" i="54" s="1"/>
  <c r="N26" i="54"/>
  <c r="D27" i="59"/>
  <c r="D28" i="59"/>
  <c r="D29" i="59"/>
  <c r="D30" i="59"/>
  <c r="C22" i="62"/>
  <c r="C23" i="62"/>
  <c r="C24" i="62"/>
  <c r="C25" i="62"/>
  <c r="C26" i="62"/>
  <c r="C27" i="62"/>
  <c r="C28" i="62"/>
  <c r="C29" i="62"/>
  <c r="C30" i="62"/>
  <c r="C31" i="62"/>
  <c r="K50" i="60"/>
  <c r="K51" i="60"/>
  <c r="K52" i="60"/>
  <c r="K53" i="60"/>
  <c r="K54" i="60"/>
  <c r="K55" i="60"/>
  <c r="K56" i="60"/>
  <c r="K57" i="60"/>
  <c r="K58" i="60"/>
  <c r="K59" i="60"/>
  <c r="K66" i="60"/>
  <c r="N3" i="57"/>
  <c r="M16" i="57" s="1"/>
  <c r="P16" i="57" s="1"/>
  <c r="N4" i="57"/>
  <c r="M17" i="57" s="1"/>
  <c r="N5" i="57"/>
  <c r="M18" i="57" s="1"/>
  <c r="P18" i="57" s="1"/>
  <c r="N6" i="57"/>
  <c r="M19" i="57" s="1"/>
  <c r="P19" i="57" s="1"/>
  <c r="N7" i="57"/>
  <c r="M20" i="57" s="1"/>
  <c r="P20" i="57" s="1"/>
  <c r="N8" i="57"/>
  <c r="M21" i="57" s="1"/>
  <c r="P21" i="57" s="1"/>
  <c r="N9" i="57"/>
  <c r="M22" i="57" s="1"/>
  <c r="P22" i="57" s="1"/>
  <c r="N10" i="57"/>
  <c r="M23" i="57" s="1"/>
  <c r="P23" i="57" s="1"/>
  <c r="N11" i="57"/>
  <c r="M24" i="57" s="1"/>
  <c r="P24" i="57" s="1"/>
  <c r="N12" i="57"/>
  <c r="M25" i="57" s="1"/>
  <c r="N4" i="7"/>
  <c r="N5" i="7"/>
  <c r="N6" i="7"/>
  <c r="N7" i="7"/>
  <c r="N8" i="7"/>
  <c r="N9" i="7"/>
  <c r="N10" i="7"/>
  <c r="N11" i="7"/>
  <c r="N12" i="7"/>
  <c r="N3" i="7"/>
  <c r="H89" i="58"/>
  <c r="N73" i="58" s="1"/>
  <c r="E64" i="58" s="1"/>
  <c r="H44" i="15"/>
  <c r="H44" i="60"/>
  <c r="N30" i="60" s="1"/>
  <c r="E32" i="60" s="1"/>
  <c r="H90" i="62"/>
  <c r="N76" i="62" s="1"/>
  <c r="E65" i="62" s="1"/>
  <c r="N75" i="62"/>
  <c r="E64" i="62" s="1"/>
  <c r="K75" i="62"/>
  <c r="N74" i="62"/>
  <c r="E63" i="62" s="1"/>
  <c r="K74" i="62"/>
  <c r="N73" i="62"/>
  <c r="E62" i="62" s="1"/>
  <c r="K73" i="62"/>
  <c r="N72" i="62"/>
  <c r="E61" i="62" s="1"/>
  <c r="K72" i="62"/>
  <c r="N71" i="62"/>
  <c r="E60" i="62" s="1"/>
  <c r="K71" i="62"/>
  <c r="N70" i="62"/>
  <c r="E59" i="62" s="1"/>
  <c r="K70" i="62"/>
  <c r="N69" i="62"/>
  <c r="E58" i="62" s="1"/>
  <c r="K69" i="62"/>
  <c r="N68" i="62"/>
  <c r="E57" i="62" s="1"/>
  <c r="K68" i="62"/>
  <c r="N67" i="62"/>
  <c r="E56" i="62" s="1"/>
  <c r="K67" i="62"/>
  <c r="N66" i="62"/>
  <c r="E55" i="62" s="1"/>
  <c r="K66" i="62"/>
  <c r="D65" i="62"/>
  <c r="D64" i="62"/>
  <c r="C64" i="62"/>
  <c r="D63" i="62"/>
  <c r="C63" i="62"/>
  <c r="D62" i="62"/>
  <c r="C62" i="62"/>
  <c r="D61" i="62"/>
  <c r="C61" i="62"/>
  <c r="D60" i="62"/>
  <c r="C60" i="62"/>
  <c r="K59" i="62"/>
  <c r="D59" i="62"/>
  <c r="C59" i="62"/>
  <c r="K58" i="62"/>
  <c r="D58" i="62"/>
  <c r="C58" i="62"/>
  <c r="K57" i="62"/>
  <c r="D57" i="62"/>
  <c r="C57" i="62"/>
  <c r="K56" i="62"/>
  <c r="D56" i="62"/>
  <c r="C56" i="62"/>
  <c r="K55" i="62"/>
  <c r="D55" i="62"/>
  <c r="C55" i="62"/>
  <c r="K54" i="62"/>
  <c r="K53" i="62"/>
  <c r="K52" i="62"/>
  <c r="K51" i="62"/>
  <c r="K50" i="62"/>
  <c r="H44" i="62"/>
  <c r="C32" i="62" s="1"/>
  <c r="D32" i="62"/>
  <c r="D31" i="62"/>
  <c r="D30" i="62"/>
  <c r="N29" i="62"/>
  <c r="E31" i="62" s="1"/>
  <c r="K29" i="62"/>
  <c r="D29" i="62"/>
  <c r="N28" i="62"/>
  <c r="E30" i="62" s="1"/>
  <c r="K28" i="62"/>
  <c r="D28" i="62"/>
  <c r="N27" i="62"/>
  <c r="E29" i="62" s="1"/>
  <c r="K27" i="62"/>
  <c r="D27" i="62"/>
  <c r="N26" i="62"/>
  <c r="E28" i="62" s="1"/>
  <c r="K26" i="62"/>
  <c r="D26" i="62"/>
  <c r="N25" i="62"/>
  <c r="E27" i="62" s="1"/>
  <c r="K25" i="62"/>
  <c r="D25" i="62"/>
  <c r="N24" i="62"/>
  <c r="E26" i="62" s="1"/>
  <c r="K24" i="62"/>
  <c r="D24" i="62"/>
  <c r="N23" i="62"/>
  <c r="E25" i="62" s="1"/>
  <c r="K23" i="62"/>
  <c r="D23" i="62"/>
  <c r="N22" i="62"/>
  <c r="E24" i="62" s="1"/>
  <c r="K22" i="62"/>
  <c r="D22" i="62"/>
  <c r="N21" i="62"/>
  <c r="E23" i="62" s="1"/>
  <c r="K21" i="62"/>
  <c r="N20" i="62"/>
  <c r="E22" i="62" s="1"/>
  <c r="K20" i="62"/>
  <c r="K13" i="62"/>
  <c r="K12" i="62"/>
  <c r="K11" i="62"/>
  <c r="K10" i="62"/>
  <c r="K9" i="62"/>
  <c r="K8" i="62"/>
  <c r="K7" i="62"/>
  <c r="K6" i="62"/>
  <c r="K5" i="62"/>
  <c r="K4" i="62"/>
  <c r="N60" i="54"/>
  <c r="O60" i="54" s="1"/>
  <c r="N30" i="54"/>
  <c r="D30" i="15"/>
  <c r="D22" i="15"/>
  <c r="D23" i="15"/>
  <c r="D24" i="15"/>
  <c r="D25" i="15"/>
  <c r="D26" i="15"/>
  <c r="D27" i="15"/>
  <c r="D28" i="15"/>
  <c r="D29" i="15"/>
  <c r="D21" i="15"/>
  <c r="J43" i="57"/>
  <c r="C63" i="57" s="1"/>
  <c r="C54" i="57"/>
  <c r="C55" i="57"/>
  <c r="C56" i="57"/>
  <c r="C57" i="57"/>
  <c r="C58" i="57"/>
  <c r="C59" i="57"/>
  <c r="C60" i="57"/>
  <c r="C61" i="57"/>
  <c r="C62" i="57"/>
  <c r="C53" i="57"/>
  <c r="H90" i="60"/>
  <c r="C65" i="60" s="1"/>
  <c r="N75" i="60"/>
  <c r="E64" i="60" s="1"/>
  <c r="K75" i="60"/>
  <c r="N74" i="60"/>
  <c r="E63" i="60" s="1"/>
  <c r="K74" i="60"/>
  <c r="N73" i="60"/>
  <c r="E62" i="60" s="1"/>
  <c r="K73" i="60"/>
  <c r="N72" i="60"/>
  <c r="E61" i="60" s="1"/>
  <c r="K72" i="60"/>
  <c r="N71" i="60"/>
  <c r="E60" i="60" s="1"/>
  <c r="K71" i="60"/>
  <c r="N70" i="60"/>
  <c r="E59" i="60" s="1"/>
  <c r="K70" i="60"/>
  <c r="N69" i="60"/>
  <c r="E58" i="60" s="1"/>
  <c r="K69" i="60"/>
  <c r="N68" i="60"/>
  <c r="E57" i="60" s="1"/>
  <c r="K68" i="60"/>
  <c r="N67" i="60"/>
  <c r="E56" i="60" s="1"/>
  <c r="K67" i="60"/>
  <c r="N66" i="60"/>
  <c r="E55" i="60" s="1"/>
  <c r="D65" i="60"/>
  <c r="D64" i="60"/>
  <c r="C64" i="60"/>
  <c r="D63" i="60"/>
  <c r="C63" i="60"/>
  <c r="D62" i="60"/>
  <c r="C62" i="60"/>
  <c r="D61" i="60"/>
  <c r="C61" i="60"/>
  <c r="D60" i="60"/>
  <c r="C60" i="60"/>
  <c r="D59" i="60"/>
  <c r="C59" i="60"/>
  <c r="D58" i="60"/>
  <c r="C58" i="60"/>
  <c r="D57" i="60"/>
  <c r="C57" i="60"/>
  <c r="D56" i="60"/>
  <c r="C56" i="60"/>
  <c r="D55" i="60"/>
  <c r="C55" i="60"/>
  <c r="D32" i="60"/>
  <c r="D31" i="60"/>
  <c r="C31" i="60"/>
  <c r="D30" i="60"/>
  <c r="C30" i="60"/>
  <c r="N29" i="60"/>
  <c r="E31" i="60" s="1"/>
  <c r="K29" i="60"/>
  <c r="D29" i="60"/>
  <c r="C29" i="60"/>
  <c r="N28" i="60"/>
  <c r="E30" i="60" s="1"/>
  <c r="K28" i="60"/>
  <c r="D28" i="60"/>
  <c r="C28" i="60"/>
  <c r="N27" i="60"/>
  <c r="E29" i="60" s="1"/>
  <c r="K27" i="60"/>
  <c r="D27" i="60"/>
  <c r="C27" i="60"/>
  <c r="N26" i="60"/>
  <c r="E28" i="60" s="1"/>
  <c r="K26" i="60"/>
  <c r="D26" i="60"/>
  <c r="C26" i="60"/>
  <c r="N25" i="60"/>
  <c r="E27" i="60" s="1"/>
  <c r="K25" i="60"/>
  <c r="D25" i="60"/>
  <c r="C25" i="60"/>
  <c r="N24" i="60"/>
  <c r="E26" i="60" s="1"/>
  <c r="K24" i="60"/>
  <c r="D24" i="60"/>
  <c r="C24" i="60"/>
  <c r="N23" i="60"/>
  <c r="E25" i="60" s="1"/>
  <c r="K23" i="60"/>
  <c r="D23" i="60"/>
  <c r="C23" i="60"/>
  <c r="N22" i="60"/>
  <c r="E24" i="60" s="1"/>
  <c r="K22" i="60"/>
  <c r="D22" i="60"/>
  <c r="C22" i="60"/>
  <c r="N21" i="60"/>
  <c r="E23" i="60" s="1"/>
  <c r="K21" i="60"/>
  <c r="N20" i="60"/>
  <c r="E22" i="60" s="1"/>
  <c r="K20" i="60"/>
  <c r="K13" i="60"/>
  <c r="K12" i="60"/>
  <c r="K11" i="60"/>
  <c r="K10" i="60"/>
  <c r="K9" i="60"/>
  <c r="K8" i="60"/>
  <c r="K7" i="60"/>
  <c r="K6" i="60"/>
  <c r="K5" i="60"/>
  <c r="K4" i="60"/>
  <c r="N76" i="59"/>
  <c r="E63" i="59" s="1"/>
  <c r="K76" i="59"/>
  <c r="N75" i="59"/>
  <c r="E62" i="59" s="1"/>
  <c r="K75" i="59"/>
  <c r="N74" i="59"/>
  <c r="E61" i="59" s="1"/>
  <c r="K74" i="59"/>
  <c r="N73" i="59"/>
  <c r="E60" i="59" s="1"/>
  <c r="K73" i="59"/>
  <c r="N72" i="59"/>
  <c r="E59" i="59" s="1"/>
  <c r="K72" i="59"/>
  <c r="N71" i="59"/>
  <c r="E58" i="59" s="1"/>
  <c r="K71" i="59"/>
  <c r="N70" i="59"/>
  <c r="E57" i="59" s="1"/>
  <c r="K70" i="59"/>
  <c r="N69" i="59"/>
  <c r="E56" i="59" s="1"/>
  <c r="K69" i="59"/>
  <c r="N68" i="59"/>
  <c r="E55" i="59" s="1"/>
  <c r="K68" i="59"/>
  <c r="N67" i="59"/>
  <c r="E54" i="59" s="1"/>
  <c r="K67" i="59"/>
  <c r="D64" i="59"/>
  <c r="D63" i="59"/>
  <c r="C63" i="59"/>
  <c r="D62" i="59"/>
  <c r="C62" i="59"/>
  <c r="D61" i="59"/>
  <c r="C61" i="59"/>
  <c r="D60" i="59"/>
  <c r="C60" i="59"/>
  <c r="K59" i="59"/>
  <c r="D59" i="59"/>
  <c r="C59" i="59"/>
  <c r="K58" i="59"/>
  <c r="D58" i="59"/>
  <c r="C58" i="59"/>
  <c r="K57" i="59"/>
  <c r="D57" i="59"/>
  <c r="C57" i="59"/>
  <c r="K56" i="59"/>
  <c r="D56" i="59"/>
  <c r="C56" i="59"/>
  <c r="K55" i="59"/>
  <c r="D55" i="59"/>
  <c r="C55" i="59"/>
  <c r="K54" i="59"/>
  <c r="D54" i="59"/>
  <c r="C54" i="59"/>
  <c r="K53" i="59"/>
  <c r="K52" i="59"/>
  <c r="K51" i="59"/>
  <c r="K50" i="59"/>
  <c r="D31" i="59"/>
  <c r="C30" i="59"/>
  <c r="C29" i="59"/>
  <c r="N28" i="59"/>
  <c r="E30" i="59" s="1"/>
  <c r="K28" i="59"/>
  <c r="C28" i="59"/>
  <c r="N27" i="59"/>
  <c r="E29" i="59" s="1"/>
  <c r="K27" i="59"/>
  <c r="C27" i="59"/>
  <c r="N26" i="59"/>
  <c r="E28" i="59" s="1"/>
  <c r="K26" i="59"/>
  <c r="D26" i="59"/>
  <c r="C26" i="59"/>
  <c r="N25" i="59"/>
  <c r="E27" i="59" s="1"/>
  <c r="K25" i="59"/>
  <c r="D25" i="59"/>
  <c r="C25" i="59"/>
  <c r="N24" i="59"/>
  <c r="E26" i="59" s="1"/>
  <c r="K24" i="59"/>
  <c r="D24" i="59"/>
  <c r="C24" i="59"/>
  <c r="N23" i="59"/>
  <c r="E25" i="59" s="1"/>
  <c r="K23" i="59"/>
  <c r="D23" i="59"/>
  <c r="C23" i="59"/>
  <c r="N22" i="59"/>
  <c r="E24" i="59" s="1"/>
  <c r="K22" i="59"/>
  <c r="D22" i="59"/>
  <c r="C22" i="59"/>
  <c r="N21" i="59"/>
  <c r="E23" i="59" s="1"/>
  <c r="K21" i="59"/>
  <c r="D21" i="59"/>
  <c r="C21" i="59"/>
  <c r="N20" i="59"/>
  <c r="E22" i="59" s="1"/>
  <c r="K20" i="59"/>
  <c r="N19" i="59"/>
  <c r="E21" i="59" s="1"/>
  <c r="K19" i="59"/>
  <c r="K13" i="59"/>
  <c r="K12" i="59"/>
  <c r="K11" i="59"/>
  <c r="K10" i="59"/>
  <c r="K9" i="59"/>
  <c r="K8" i="59"/>
  <c r="K7" i="59"/>
  <c r="K6" i="59"/>
  <c r="K5" i="59"/>
  <c r="K4" i="59"/>
  <c r="N72" i="58"/>
  <c r="E63" i="58" s="1"/>
  <c r="N71" i="58"/>
  <c r="E62" i="58" s="1"/>
  <c r="N70" i="58"/>
  <c r="E61" i="58" s="1"/>
  <c r="N69" i="58"/>
  <c r="E60" i="58" s="1"/>
  <c r="N68" i="58"/>
  <c r="E59" i="58" s="1"/>
  <c r="N67" i="58"/>
  <c r="E58" i="58" s="1"/>
  <c r="N66" i="58"/>
  <c r="E57" i="58" s="1"/>
  <c r="N65" i="58"/>
  <c r="E56" i="58" s="1"/>
  <c r="N64" i="58"/>
  <c r="E55" i="58" s="1"/>
  <c r="D64" i="58"/>
  <c r="N63" i="58"/>
  <c r="E54" i="58" s="1"/>
  <c r="D63" i="58"/>
  <c r="C63" i="58"/>
  <c r="D62" i="58"/>
  <c r="C62" i="58"/>
  <c r="D61" i="58"/>
  <c r="C61" i="58"/>
  <c r="D60" i="58"/>
  <c r="C60" i="58"/>
  <c r="D59" i="58"/>
  <c r="C59" i="58"/>
  <c r="K58" i="58"/>
  <c r="K72" i="58" s="1"/>
  <c r="D58" i="58"/>
  <c r="C58" i="58"/>
  <c r="K57" i="58"/>
  <c r="K71" i="58" s="1"/>
  <c r="D57" i="58"/>
  <c r="C57" i="58"/>
  <c r="K56" i="58"/>
  <c r="K70" i="58" s="1"/>
  <c r="D56" i="58"/>
  <c r="C56" i="58"/>
  <c r="K55" i="58"/>
  <c r="K69" i="58" s="1"/>
  <c r="D55" i="58"/>
  <c r="C55" i="58"/>
  <c r="K54" i="58"/>
  <c r="K68" i="58" s="1"/>
  <c r="D54" i="58"/>
  <c r="C54" i="58"/>
  <c r="K53" i="58"/>
  <c r="K67" i="58" s="1"/>
  <c r="K52" i="58"/>
  <c r="K66" i="58" s="1"/>
  <c r="K51" i="58"/>
  <c r="K65" i="58" s="1"/>
  <c r="K50" i="58"/>
  <c r="K64" i="58" s="1"/>
  <c r="K49" i="58"/>
  <c r="K63" i="58" s="1"/>
  <c r="H44" i="58"/>
  <c r="C32" i="58" s="1"/>
  <c r="D32" i="58"/>
  <c r="D31" i="58"/>
  <c r="C31" i="58"/>
  <c r="D30" i="58"/>
  <c r="C30" i="58"/>
  <c r="D29" i="58"/>
  <c r="C29" i="58"/>
  <c r="D28" i="58"/>
  <c r="C28" i="58"/>
  <c r="D27" i="58"/>
  <c r="C27" i="58"/>
  <c r="D26" i="58"/>
  <c r="C26" i="58"/>
  <c r="N25" i="58"/>
  <c r="E31" i="58" s="1"/>
  <c r="K25" i="58"/>
  <c r="D25" i="58"/>
  <c r="C25" i="58"/>
  <c r="N24" i="58"/>
  <c r="E30" i="58" s="1"/>
  <c r="K24" i="58"/>
  <c r="D24" i="58"/>
  <c r="C24" i="58"/>
  <c r="N23" i="58"/>
  <c r="E29" i="58" s="1"/>
  <c r="K23" i="58"/>
  <c r="D23" i="58"/>
  <c r="C23" i="58"/>
  <c r="N22" i="58"/>
  <c r="E28" i="58" s="1"/>
  <c r="K22" i="58"/>
  <c r="D22" i="58"/>
  <c r="C22" i="58"/>
  <c r="N21" i="58"/>
  <c r="E27" i="58" s="1"/>
  <c r="K21" i="58"/>
  <c r="N20" i="58"/>
  <c r="E26" i="58" s="1"/>
  <c r="K20" i="58"/>
  <c r="N19" i="58"/>
  <c r="E25" i="58" s="1"/>
  <c r="K19" i="58"/>
  <c r="N18" i="58"/>
  <c r="E24" i="58" s="1"/>
  <c r="K18" i="58"/>
  <c r="N17" i="58"/>
  <c r="E23" i="58" s="1"/>
  <c r="K17" i="58"/>
  <c r="N16" i="58"/>
  <c r="E22" i="58" s="1"/>
  <c r="K16" i="58"/>
  <c r="K13" i="58"/>
  <c r="K12" i="58"/>
  <c r="K11" i="58"/>
  <c r="K10" i="58"/>
  <c r="K9" i="58"/>
  <c r="K8" i="58"/>
  <c r="K7" i="58"/>
  <c r="K6" i="58"/>
  <c r="K5" i="58"/>
  <c r="K4" i="58"/>
  <c r="D63" i="57"/>
  <c r="D62" i="57"/>
  <c r="D61" i="57"/>
  <c r="D60" i="57"/>
  <c r="D59" i="57"/>
  <c r="D58" i="57"/>
  <c r="D57" i="57"/>
  <c r="D56" i="57"/>
  <c r="D55" i="57"/>
  <c r="D54" i="57"/>
  <c r="D53" i="57"/>
  <c r="M38" i="57"/>
  <c r="P38" i="57" s="1"/>
  <c r="P37" i="57"/>
  <c r="M37" i="57"/>
  <c r="P36" i="57"/>
  <c r="M36" i="57"/>
  <c r="P35" i="57"/>
  <c r="M35" i="57"/>
  <c r="P34" i="57"/>
  <c r="M34" i="57"/>
  <c r="P33" i="57"/>
  <c r="M33" i="57"/>
  <c r="P32" i="57"/>
  <c r="M32" i="57"/>
  <c r="P31" i="57"/>
  <c r="M31" i="57"/>
  <c r="P30" i="57"/>
  <c r="M30" i="57"/>
  <c r="P29" i="57"/>
  <c r="M29" i="57"/>
  <c r="P28" i="57"/>
  <c r="M28" i="57"/>
  <c r="O12" i="57"/>
  <c r="O25" i="57" s="1"/>
  <c r="L12" i="57"/>
  <c r="O37" i="57" s="1"/>
  <c r="O11" i="57"/>
  <c r="O24" i="57" s="1"/>
  <c r="L11" i="57"/>
  <c r="L24" i="57" s="1"/>
  <c r="O10" i="57"/>
  <c r="O23" i="57" s="1"/>
  <c r="L10" i="57"/>
  <c r="O35" i="57" s="1"/>
  <c r="O9" i="57"/>
  <c r="O22" i="57" s="1"/>
  <c r="L9" i="57"/>
  <c r="L22" i="57" s="1"/>
  <c r="O8" i="57"/>
  <c r="O21" i="57" s="1"/>
  <c r="L8" i="57"/>
  <c r="O33" i="57" s="1"/>
  <c r="O7" i="57"/>
  <c r="O20" i="57" s="1"/>
  <c r="L7" i="57"/>
  <c r="O32" i="57" s="1"/>
  <c r="O6" i="57"/>
  <c r="O19" i="57" s="1"/>
  <c r="L6" i="57"/>
  <c r="O31" i="57" s="1"/>
  <c r="O5" i="57"/>
  <c r="O18" i="57" s="1"/>
  <c r="L5" i="57"/>
  <c r="L18" i="57" s="1"/>
  <c r="O4" i="57"/>
  <c r="O17" i="57" s="1"/>
  <c r="L4" i="57"/>
  <c r="O29" i="57" s="1"/>
  <c r="O3" i="57"/>
  <c r="O16" i="57" s="1"/>
  <c r="L3" i="57"/>
  <c r="O28" i="57" s="1"/>
  <c r="F61" i="59" l="1"/>
  <c r="O26" i="51"/>
  <c r="O87" i="56"/>
  <c r="O55" i="56"/>
  <c r="O27" i="49"/>
  <c r="O18" i="46"/>
  <c r="O27" i="54"/>
  <c r="F60" i="59"/>
  <c r="F59" i="59"/>
  <c r="F62" i="59"/>
  <c r="N13" i="57"/>
  <c r="F31" i="62"/>
  <c r="F62" i="62"/>
  <c r="F60" i="62"/>
  <c r="F29" i="62"/>
  <c r="F23" i="62"/>
  <c r="F59" i="62"/>
  <c r="F63" i="62"/>
  <c r="F61" i="62"/>
  <c r="F56" i="62"/>
  <c r="F55" i="62"/>
  <c r="F57" i="62"/>
  <c r="F58" i="62"/>
  <c r="F64" i="62"/>
  <c r="F25" i="62"/>
  <c r="F32" i="62"/>
  <c r="F27" i="62"/>
  <c r="F22" i="62"/>
  <c r="F26" i="62"/>
  <c r="F24" i="62"/>
  <c r="F30" i="62"/>
  <c r="N30" i="62"/>
  <c r="E32" i="62" s="1"/>
  <c r="C65" i="62"/>
  <c r="F65" i="62" s="1"/>
  <c r="O30" i="54"/>
  <c r="E59" i="57"/>
  <c r="P17" i="57"/>
  <c r="E54" i="57" s="1"/>
  <c r="E60" i="57"/>
  <c r="E56" i="57"/>
  <c r="P25" i="57"/>
  <c r="E62" i="57" s="1"/>
  <c r="E53" i="57"/>
  <c r="E55" i="57"/>
  <c r="E57" i="57"/>
  <c r="E58" i="57"/>
  <c r="E61" i="57"/>
  <c r="F26" i="59"/>
  <c r="F28" i="59"/>
  <c r="F62" i="58"/>
  <c r="F56" i="57"/>
  <c r="F53" i="57"/>
  <c r="F59" i="57"/>
  <c r="F55" i="57"/>
  <c r="F62" i="57"/>
  <c r="L16" i="57"/>
  <c r="L25" i="57"/>
  <c r="F54" i="57"/>
  <c r="F27" i="59"/>
  <c r="F30" i="59"/>
  <c r="F60" i="60"/>
  <c r="F21" i="59"/>
  <c r="F29" i="58"/>
  <c r="F26" i="60"/>
  <c r="F62" i="60"/>
  <c r="F65" i="60"/>
  <c r="F64" i="60"/>
  <c r="F59" i="60"/>
  <c r="N76" i="60"/>
  <c r="E65" i="60" s="1"/>
  <c r="F57" i="60"/>
  <c r="F55" i="60"/>
  <c r="F58" i="60"/>
  <c r="F61" i="60"/>
  <c r="F56" i="60"/>
  <c r="F63" i="60"/>
  <c r="F27" i="60"/>
  <c r="F24" i="60"/>
  <c r="F22" i="60"/>
  <c r="F31" i="60"/>
  <c r="C32" i="60"/>
  <c r="F32" i="60" s="1"/>
  <c r="F29" i="60"/>
  <c r="F25" i="60"/>
  <c r="F30" i="60"/>
  <c r="F23" i="60"/>
  <c r="F28" i="60"/>
  <c r="F63" i="59"/>
  <c r="F57" i="59"/>
  <c r="F55" i="59"/>
  <c r="F56" i="59"/>
  <c r="F58" i="59"/>
  <c r="F54" i="59"/>
  <c r="F24" i="59"/>
  <c r="F22" i="59"/>
  <c r="F29" i="59"/>
  <c r="F25" i="59"/>
  <c r="F23" i="59"/>
  <c r="C31" i="59"/>
  <c r="F31" i="59" s="1"/>
  <c r="C64" i="59"/>
  <c r="F64" i="59" s="1"/>
  <c r="F63" i="58"/>
  <c r="F60" i="58"/>
  <c r="F59" i="58"/>
  <c r="F57" i="58"/>
  <c r="F61" i="58"/>
  <c r="F58" i="58"/>
  <c r="F55" i="58"/>
  <c r="F56" i="58"/>
  <c r="F54" i="58"/>
  <c r="F31" i="58"/>
  <c r="F28" i="58"/>
  <c r="F26" i="58"/>
  <c r="F23" i="58"/>
  <c r="F22" i="58"/>
  <c r="F25" i="58"/>
  <c r="N26" i="58"/>
  <c r="E32" i="58" s="1"/>
  <c r="F24" i="58"/>
  <c r="F32" i="58"/>
  <c r="F27" i="58"/>
  <c r="F30" i="58"/>
  <c r="C64" i="58"/>
  <c r="F64" i="58" s="1"/>
  <c r="F58" i="57"/>
  <c r="F60" i="57"/>
  <c r="F61" i="57"/>
  <c r="F57" i="57"/>
  <c r="L19" i="57"/>
  <c r="F63" i="57"/>
  <c r="E63" i="57"/>
  <c r="O30" i="57"/>
  <c r="O34" i="57"/>
  <c r="L17" i="57"/>
  <c r="L20" i="57"/>
  <c r="L23" i="57"/>
  <c r="M26" i="57"/>
  <c r="P26" i="57" s="1"/>
  <c r="O36" i="57"/>
  <c r="L21" i="57"/>
  <c r="J43" i="7" l="1"/>
  <c r="H44" i="8" l="1"/>
  <c r="D63" i="7" l="1"/>
  <c r="L11" i="41" l="1"/>
  <c r="L12" i="41"/>
  <c r="L13" i="41"/>
  <c r="L14" i="41"/>
  <c r="L15" i="41"/>
  <c r="O15" i="41" s="1"/>
  <c r="L16" i="41"/>
  <c r="D23" i="8" l="1"/>
  <c r="D26" i="8" l="1"/>
  <c r="N64" i="8" l="1"/>
  <c r="N65" i="8"/>
  <c r="N66" i="8"/>
  <c r="N67" i="8"/>
  <c r="N68" i="8"/>
  <c r="N69" i="8"/>
  <c r="N70" i="8"/>
  <c r="N71" i="8"/>
  <c r="N72" i="8"/>
  <c r="N63" i="8"/>
  <c r="D61" i="8" l="1"/>
  <c r="D62" i="15"/>
  <c r="M8" i="41"/>
  <c r="L17" i="41" s="1"/>
  <c r="N67" i="15"/>
  <c r="N68" i="15"/>
  <c r="N69" i="15"/>
  <c r="N70" i="15"/>
  <c r="N71" i="15"/>
  <c r="N72" i="15"/>
  <c r="N73" i="15"/>
  <c r="E60" i="15" s="1"/>
  <c r="N74" i="15"/>
  <c r="N75" i="15"/>
  <c r="E62" i="15" s="1"/>
  <c r="N76" i="15"/>
  <c r="H89" i="8"/>
  <c r="N73" i="8" s="1"/>
  <c r="D61" i="15"/>
  <c r="C27" i="8" l="1"/>
  <c r="D27" i="8"/>
  <c r="N21" i="8"/>
  <c r="E27" i="8" s="1"/>
  <c r="C30" i="8"/>
  <c r="D30" i="8"/>
  <c r="N26" i="8"/>
  <c r="E32" i="8" s="1"/>
  <c r="C31" i="8"/>
  <c r="D31" i="8"/>
  <c r="N25" i="8"/>
  <c r="E31" i="8" s="1"/>
  <c r="C62" i="8"/>
  <c r="D62" i="8"/>
  <c r="L2" i="41"/>
  <c r="N11" i="41" s="1"/>
  <c r="L3" i="41"/>
  <c r="N12" i="41" s="1"/>
  <c r="O12" i="41" s="1"/>
  <c r="L4" i="41"/>
  <c r="N13" i="41" s="1"/>
  <c r="O13" i="41" s="1"/>
  <c r="L5" i="41"/>
  <c r="N14" i="41" s="1"/>
  <c r="O14" i="41" s="1"/>
  <c r="L6" i="41"/>
  <c r="N15" i="41" s="1"/>
  <c r="L7" i="41"/>
  <c r="N16" i="41" s="1"/>
  <c r="O16" i="41" s="1"/>
  <c r="J8" i="41"/>
  <c r="C61" i="8"/>
  <c r="F61" i="8" s="1"/>
  <c r="E63" i="8"/>
  <c r="C63" i="8"/>
  <c r="D63" i="8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F26" i="15" s="1"/>
  <c r="C27" i="15"/>
  <c r="C28" i="15"/>
  <c r="C29" i="15"/>
  <c r="C30" i="15"/>
  <c r="C21" i="15"/>
  <c r="N20" i="15"/>
  <c r="E22" i="15" s="1"/>
  <c r="D32" i="8"/>
  <c r="C61" i="15"/>
  <c r="F61" i="15" s="1"/>
  <c r="E61" i="15"/>
  <c r="K19" i="15"/>
  <c r="N19" i="15"/>
  <c r="E21" i="15" s="1"/>
  <c r="K20" i="15"/>
  <c r="K21" i="15"/>
  <c r="N21" i="15"/>
  <c r="E23" i="15" s="1"/>
  <c r="K22" i="15"/>
  <c r="N22" i="15"/>
  <c r="E24" i="15" s="1"/>
  <c r="K23" i="15"/>
  <c r="N23" i="15"/>
  <c r="E25" i="15" s="1"/>
  <c r="K24" i="15"/>
  <c r="N24" i="15"/>
  <c r="E26" i="15" s="1"/>
  <c r="K25" i="15"/>
  <c r="N25" i="15"/>
  <c r="E27" i="15" s="1"/>
  <c r="K26" i="15"/>
  <c r="N26" i="15"/>
  <c r="E28" i="15" s="1"/>
  <c r="K27" i="15"/>
  <c r="N27" i="15"/>
  <c r="E29" i="15" s="1"/>
  <c r="K28" i="15"/>
  <c r="N28" i="15"/>
  <c r="E30" i="15" s="1"/>
  <c r="N29" i="15"/>
  <c r="E31" i="15" s="1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E57" i="15"/>
  <c r="K57" i="15"/>
  <c r="C58" i="15"/>
  <c r="D58" i="15"/>
  <c r="E58" i="15"/>
  <c r="K58" i="15"/>
  <c r="C59" i="15"/>
  <c r="D59" i="15"/>
  <c r="E59" i="15"/>
  <c r="K59" i="15"/>
  <c r="C60" i="15"/>
  <c r="D60" i="15"/>
  <c r="C62" i="15"/>
  <c r="F62" i="15" s="1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M16" i="7"/>
  <c r="O3" i="7"/>
  <c r="O16" i="7" s="1"/>
  <c r="L4" i="7"/>
  <c r="O29" i="7" s="1"/>
  <c r="M17" i="7"/>
  <c r="P17" i="7" s="1"/>
  <c r="E54" i="7" s="1"/>
  <c r="O4" i="7"/>
  <c r="O17" i="7" s="1"/>
  <c r="L5" i="7"/>
  <c r="O30" i="7" s="1"/>
  <c r="M18" i="7"/>
  <c r="P18" i="7" s="1"/>
  <c r="E55" i="7" s="1"/>
  <c r="O5" i="7"/>
  <c r="O18" i="7" s="1"/>
  <c r="L6" i="7"/>
  <c r="O31" i="7" s="1"/>
  <c r="M19" i="7"/>
  <c r="P19" i="7" s="1"/>
  <c r="E56" i="7" s="1"/>
  <c r="O6" i="7"/>
  <c r="O19" i="7" s="1"/>
  <c r="L7" i="7"/>
  <c r="O32" i="7" s="1"/>
  <c r="M20" i="7"/>
  <c r="P20" i="7" s="1"/>
  <c r="E57" i="7" s="1"/>
  <c r="O7" i="7"/>
  <c r="O20" i="7" s="1"/>
  <c r="L8" i="7"/>
  <c r="L21" i="7" s="1"/>
  <c r="M21" i="7"/>
  <c r="P21" i="7" s="1"/>
  <c r="E58" i="7" s="1"/>
  <c r="O8" i="7"/>
  <c r="O21" i="7" s="1"/>
  <c r="L9" i="7"/>
  <c r="O34" i="7" s="1"/>
  <c r="M22" i="7"/>
  <c r="P22" i="7" s="1"/>
  <c r="E59" i="7" s="1"/>
  <c r="O9" i="7"/>
  <c r="O22" i="7" s="1"/>
  <c r="L10" i="7"/>
  <c r="O35" i="7" s="1"/>
  <c r="M23" i="7"/>
  <c r="P23" i="7" s="1"/>
  <c r="E60" i="7" s="1"/>
  <c r="O10" i="7"/>
  <c r="O23" i="7" s="1"/>
  <c r="L11" i="7"/>
  <c r="O36" i="7" s="1"/>
  <c r="M24" i="7"/>
  <c r="P24" i="7" s="1"/>
  <c r="E61" i="7" s="1"/>
  <c r="O11" i="7"/>
  <c r="O24" i="7" s="1"/>
  <c r="L12" i="7"/>
  <c r="L25" i="7" s="1"/>
  <c r="M25" i="7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F59" i="15" l="1"/>
  <c r="F60" i="15"/>
  <c r="F31" i="8"/>
  <c r="F63" i="15"/>
  <c r="O11" i="41"/>
  <c r="O33" i="7"/>
  <c r="L17" i="7"/>
  <c r="L16" i="7"/>
  <c r="F62" i="8"/>
  <c r="C63" i="7"/>
  <c r="E63" i="7" s="1"/>
  <c r="F25" i="8"/>
  <c r="F60" i="8"/>
  <c r="L23" i="7"/>
  <c r="L19" i="7"/>
  <c r="F63" i="8"/>
  <c r="F26" i="8"/>
  <c r="F28" i="8"/>
  <c r="F21" i="15"/>
  <c r="C64" i="15"/>
  <c r="F64" i="15" s="1"/>
  <c r="N77" i="15"/>
  <c r="E64" i="15" s="1"/>
  <c r="F23" i="15"/>
  <c r="F29" i="15"/>
  <c r="F27" i="15"/>
  <c r="F25" i="15"/>
  <c r="F56" i="8"/>
  <c r="C32" i="8"/>
  <c r="F32" i="8" s="1"/>
  <c r="L20" i="7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F58" i="15"/>
  <c r="F57" i="15"/>
  <c r="F56" i="15"/>
  <c r="F55" i="15"/>
  <c r="F54" i="15"/>
  <c r="F30" i="15"/>
  <c r="F28" i="15"/>
  <c r="F24" i="15"/>
  <c r="F22" i="15"/>
  <c r="C31" i="15"/>
  <c r="F31" i="15" s="1"/>
  <c r="P16" i="7"/>
  <c r="E53" i="7" s="1"/>
  <c r="M26" i="7"/>
  <c r="P26" i="7" s="1"/>
  <c r="L8" i="41"/>
  <c r="N17" i="41" s="1"/>
  <c r="O17" i="41" s="1"/>
  <c r="L22" i="7"/>
  <c r="F63" i="7" l="1"/>
  <c r="M17" i="41"/>
</calcChain>
</file>

<file path=xl/sharedStrings.xml><?xml version="1.0" encoding="utf-8"?>
<sst xmlns="http://schemas.openxmlformats.org/spreadsheetml/2006/main" count="1668" uniqueCount="211">
  <si>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</si>
  <si>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</si>
  <si>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</si>
  <si>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</si>
  <si>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</si>
  <si>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</si>
  <si>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</si>
  <si>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</si>
  <si>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  <rPh sb="0" eb="2">
      <t>ゴウケイ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</si>
  <si>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</si>
  <si>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</si>
  <si>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</si>
  <si>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</si>
  <si>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</si>
  <si>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</si>
  <si>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</si>
  <si>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</si>
  <si>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</si>
  <si>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</si>
  <si>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</si>
  <si>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</si>
  <si>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</si>
  <si>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</si>
  <si>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</si>
  <si>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</si>
  <si>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</si>
  <si>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</si>
  <si>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</si>
  <si>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</si>
  <si>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</si>
  <si>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</si>
  <si>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</si>
  <si>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</si>
  <si>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</si>
  <si>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</si>
  <si>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</si>
  <si>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</si>
  <si>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</si>
  <si>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</si>
  <si>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</si>
  <si>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</si>
  <si>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</si>
  <si>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</si>
  <si>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</si>
  <si>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</si>
  <si>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</si>
  <si>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</si>
  <si>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</si>
  <si>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合計</t>
    <rPh sb="0" eb="2">
      <t>ゴウケイ</t>
    </rPh>
    <phoneticPr fontId="13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</si>
  <si>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</si>
  <si>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</si>
  <si>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</si>
  <si>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</si>
  <si>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</si>
  <si>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</si>
  <si>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</si>
  <si>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</si>
  <si>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</si>
  <si>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</si>
  <si>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グラフ関連数字</t>
    <rPh sb="3" eb="5">
      <t>カンレン</t>
    </rPh>
    <rPh sb="5" eb="7">
      <t>スウジ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</si>
  <si>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</si>
  <si>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</si>
  <si>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</si>
  <si>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</si>
  <si>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</si>
  <si>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</si>
  <si>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</si>
  <si>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</si>
  <si>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</si>
  <si>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</si>
  <si>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</si>
  <si>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</si>
  <si>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</si>
  <si>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</si>
  <si>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</si>
  <si>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</si>
  <si>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</si>
  <si>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</si>
  <si>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</si>
  <si>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</si>
  <si>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</si>
  <si>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</si>
  <si>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</si>
  <si>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</si>
  <si>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</si>
  <si>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</si>
  <si>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</si>
  <si>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</si>
  <si>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</si>
  <si>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</si>
  <si>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</si>
  <si>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</si>
  <si>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４０品目合計</t>
    <rPh sb="2" eb="4">
      <t>ヒンモク</t>
    </rPh>
    <rPh sb="4" eb="6">
      <t>ゴウケイ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</si>
  <si>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</si>
  <si>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</si>
  <si>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</si>
  <si>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</si>
  <si>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</si>
  <si>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</si>
  <si>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</si>
  <si>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</si>
  <si>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</si>
  <si>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</si>
  <si>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</si>
  <si>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</si>
  <si>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</si>
  <si>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缶詰・びん詰</t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</si>
  <si>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</si>
  <si>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</si>
  <si>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</si>
  <si>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</si>
  <si>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</si>
  <si>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</si>
  <si>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</si>
  <si>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</si>
  <si>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</si>
  <si>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</si>
  <si>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</si>
  <si>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</si>
  <si>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</si>
  <si>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</si>
  <si>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</si>
  <si>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</si>
  <si>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</si>
  <si>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</si>
  <si>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</si>
  <si>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</si>
  <si>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</si>
  <si>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</si>
  <si>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</si>
  <si>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</si>
  <si>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</si>
  <si>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</si>
  <si>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</si>
  <si>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</si>
  <si>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</si>
  <si>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</si>
  <si>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</si>
  <si>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</si>
  <si>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</si>
  <si>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</si>
  <si>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</si>
  <si>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</si>
  <si>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</si>
  <si>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</si>
  <si>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</si>
  <si>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</si>
  <si>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</si>
  <si>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</si>
  <si>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</si>
  <si>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</si>
  <si>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</si>
  <si>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</si>
  <si>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</si>
  <si>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</si>
  <si>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化学薬品</t>
    <rPh sb="0" eb="2">
      <t>カガク</t>
    </rPh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</si>
  <si>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</si>
  <si>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</si>
  <si>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</si>
  <si>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平成28年</t>
    <rPh sb="0" eb="2">
      <t>ヘイセイ</t>
    </rPh>
    <rPh sb="4" eb="5">
      <t>ネン</t>
    </rPh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</si>
  <si>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</si>
  <si>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</si>
  <si>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</si>
  <si>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</si>
  <si>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平成29年</t>
    <rPh sb="0" eb="2">
      <t>ヘイセイ</t>
    </rPh>
    <rPh sb="4" eb="5">
      <t>ネン</t>
    </rPh>
    <phoneticPr fontId="2"/>
  </si>
  <si>
    <t>(12月実績）</t>
    <rPh sb="3" eb="4">
      <t>ガツ</t>
    </rPh>
    <rPh sb="4" eb="6">
      <t>ジッセキ</t>
    </rPh>
    <phoneticPr fontId="2"/>
  </si>
  <si>
    <t>40品目合計</t>
    <rPh sb="2" eb="4">
      <t>ヒンモク</t>
    </rPh>
    <rPh sb="4" eb="6">
      <t>ゴウケイ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</si>
  <si>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</si>
  <si>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</si>
  <si>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</si>
  <si>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トン数</t>
    <rPh sb="2" eb="3">
      <t>スウ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</si>
  <si>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</si>
  <si>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回転率（％）</t>
    <rPh sb="0" eb="3">
      <t>カイテンリツ</t>
    </rPh>
    <phoneticPr fontId="2"/>
  </si>
  <si>
    <t>合計</t>
    <rPh sb="0" eb="2">
      <t>ゴウケイ</t>
    </rPh>
    <phoneticPr fontId="2"/>
  </si>
  <si>
    <t>前月保管残高</t>
    <rPh sb="0" eb="2">
      <t>ゼンゲツ</t>
    </rPh>
    <rPh sb="2" eb="6">
      <t>ホカンザンダカ</t>
    </rPh>
    <phoneticPr fontId="2"/>
  </si>
  <si>
    <t>在貨面積</t>
    <rPh sb="0" eb="1">
      <t>ザイ</t>
    </rPh>
    <rPh sb="1" eb="2">
      <t>カ</t>
    </rPh>
    <rPh sb="2" eb="4">
      <t>メンセキ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</si>
  <si>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</si>
  <si>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その他</t>
    <rPh sb="2" eb="3">
      <t>タ</t>
    </rPh>
    <phoneticPr fontId="2"/>
  </si>
  <si>
    <t>令和3年</t>
    <phoneticPr fontId="2"/>
  </si>
  <si>
    <t>前月</t>
    <rPh sb="0" eb="2">
      <t>ゼンゲツ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</si>
  <si>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</si>
  <si>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</si>
  <si>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</t>
    <rPh sb="0" eb="2">
      <t>ゼンゲツ</t>
    </rPh>
    <phoneticPr fontId="2"/>
  </si>
  <si>
    <t>令和4年</t>
    <phoneticPr fontId="2"/>
  </si>
  <si>
    <t xml:space="preserve"> </t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</si>
  <si>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</si>
  <si>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6年（値）</t>
    <rPh sb="1" eb="2">
      <t>ネン</t>
    </rPh>
    <rPh sb="3" eb="4">
      <t>アタイ</t>
    </rPh>
    <phoneticPr fontId="2"/>
  </si>
  <si>
    <t>6年（％）</t>
    <rPh sb="1" eb="2">
      <t>ネン</t>
    </rPh>
    <phoneticPr fontId="2"/>
  </si>
  <si>
    <t>令和6年</t>
    <rPh sb="0" eb="2">
      <t>レイワ</t>
    </rPh>
    <rPh sb="3" eb="4">
      <t>ネン</t>
    </rPh>
    <phoneticPr fontId="2"/>
  </si>
  <si>
    <r>
      <rPr>
        <sz val="9"/>
        <rFont val="ＭＳ Ｐゴシック"/>
        <family val="3"/>
        <charset val="128"/>
      </rPr>
      <t>1～３類</t>
    </r>
    <r>
      <rPr>
        <sz val="10"/>
        <rFont val="ＭＳ Ｐゴシック"/>
        <family val="3"/>
        <charset val="128"/>
      </rPr>
      <t>所管面積　    (万㎡）</t>
    </r>
    <rPh sb="3" eb="4">
      <t>ルイ</t>
    </rPh>
    <rPh sb="4" eb="6">
      <t>ショカン</t>
    </rPh>
    <rPh sb="6" eb="8">
      <t>メンセキ</t>
    </rPh>
    <rPh sb="14" eb="15">
      <t>マン</t>
    </rPh>
    <phoneticPr fontId="2"/>
  </si>
  <si>
    <t>23，372 ㎡</t>
    <phoneticPr fontId="2"/>
  </si>
  <si>
    <t>19，200 ㎡</t>
    <phoneticPr fontId="2"/>
  </si>
  <si>
    <t>令和6年</t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</si>
  <si>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</si>
  <si>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7年（値）</t>
    <rPh sb="1" eb="2">
      <t>ネン</t>
    </rPh>
    <rPh sb="3" eb="4">
      <t>アタイ</t>
    </rPh>
    <phoneticPr fontId="2"/>
  </si>
  <si>
    <t>7年（％）</t>
    <rPh sb="1" eb="2">
      <t>ネン</t>
    </rPh>
    <phoneticPr fontId="2"/>
  </si>
  <si>
    <t>令和7年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</si>
  <si>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13"/>
  </si>
  <si>
    <t>令和6年</t>
    <rPh sb="0" eb="2">
      <t>レイワ</t>
    </rPh>
    <rPh sb="3" eb="4">
      <t>ネン</t>
    </rPh>
    <phoneticPr fontId="13"/>
  </si>
  <si>
    <t>令和7年</t>
    <rPh sb="0" eb="1">
      <t>レイ</t>
    </rPh>
    <rPh sb="1" eb="2">
      <t>ワ</t>
    </rPh>
    <rPh sb="3" eb="4">
      <t>ネン</t>
    </rPh>
    <phoneticPr fontId="13"/>
  </si>
  <si>
    <t>令和6年</t>
    <rPh sb="0" eb="1">
      <t>レイ</t>
    </rPh>
    <rPh sb="1" eb="2">
      <t>ワ</t>
    </rPh>
    <rPh sb="3" eb="4">
      <t>ネン</t>
    </rPh>
    <phoneticPr fontId="13"/>
  </si>
  <si>
    <t xml:space="preserve"> </t>
    <phoneticPr fontId="2"/>
  </si>
  <si>
    <t>前月</t>
    <rPh sb="0" eb="2">
      <t>ゼンゲツ</t>
    </rPh>
    <phoneticPr fontId="2"/>
  </si>
  <si>
    <t>令和7年8月</t>
    <rPh sb="5" eb="6">
      <t>ガツ</t>
    </rPh>
    <phoneticPr fontId="2"/>
  </si>
  <si>
    <t xml:space="preserve">                       令和7年8月所管面（1～3類）</t>
    <rPh sb="23" eb="24">
      <t>レイ</t>
    </rPh>
    <rPh sb="24" eb="25">
      <t>ワ</t>
    </rPh>
    <rPh sb="26" eb="27">
      <t>ネン</t>
    </rPh>
    <rPh sb="28" eb="29">
      <t>ガツ</t>
    </rPh>
    <rPh sb="29" eb="31">
      <t>ショカン</t>
    </rPh>
    <rPh sb="31" eb="32">
      <t>メン</t>
    </rPh>
    <rPh sb="36" eb="37">
      <t>ルイ</t>
    </rPh>
    <phoneticPr fontId="2"/>
  </si>
  <si>
    <t>3，589　㎡</t>
    <phoneticPr fontId="2"/>
  </si>
  <si>
    <r>
      <t>94，070  m</t>
    </r>
    <r>
      <rPr>
        <sz val="8"/>
        <rFont val="ＭＳ Ｐゴシック"/>
        <family val="3"/>
        <charset val="128"/>
      </rPr>
      <t>3</t>
    </r>
    <phoneticPr fontId="2"/>
  </si>
  <si>
    <t>14，076　㎡</t>
    <phoneticPr fontId="2"/>
  </si>
  <si>
    <t>　　　　　　　　　　　　　　　　令和7年8月末上位10品目入庫高(県合計）      　　　　　　　　静岡県倉庫協会</t>
    <rPh sb="16" eb="17">
      <t>レイ</t>
    </rPh>
    <rPh sb="17" eb="18">
      <t>ワ</t>
    </rPh>
    <rPh sb="19" eb="20">
      <t>ネン</t>
    </rPh>
    <rPh sb="33" eb="34">
      <t>ケン</t>
    </rPh>
    <rPh sb="34" eb="36">
      <t>ゴウケイ</t>
    </rPh>
    <rPh sb="51" eb="54">
      <t>シズオカケン</t>
    </rPh>
    <rPh sb="54" eb="56">
      <t>ソウコ</t>
    </rPh>
    <rPh sb="56" eb="57">
      <t>キョウ</t>
    </rPh>
    <rPh sb="57" eb="58">
      <t>カイ</t>
    </rPh>
    <phoneticPr fontId="2"/>
  </si>
  <si>
    <t>※</t>
    <phoneticPr fontId="2"/>
  </si>
  <si>
    <t>　　　　　　　　　　　　　　　　令和7年8月末上位10品目保管残高(県合計）      　　　　　　　　静岡県倉庫協会</t>
    <rPh sb="16" eb="17">
      <t>レイ</t>
    </rPh>
    <rPh sb="17" eb="18">
      <t>ワ</t>
    </rPh>
    <rPh sb="19" eb="20">
      <t>ネン</t>
    </rPh>
    <rPh sb="29" eb="33">
      <t>ホカンザンダカ</t>
    </rPh>
    <rPh sb="34" eb="35">
      <t>ケン</t>
    </rPh>
    <rPh sb="35" eb="37">
      <t>ゴウケイ</t>
    </rPh>
    <rPh sb="52" eb="55">
      <t>シズオカケン</t>
    </rPh>
    <rPh sb="55" eb="57">
      <t>ソウコ</t>
    </rPh>
    <rPh sb="57" eb="58">
      <t>キョウ</t>
    </rPh>
    <rPh sb="58" eb="59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</si>
</sst>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  <numFmt numFmtId="185" formatCode="0.0;[Red]0.0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6" tint="-0.499984740745262"/>
      <name val="ＭＳ Ｐゴシック"/>
      <family val="3"/>
      <charset val="128"/>
    </font>
    <font>
      <sz val="11"/>
      <color rgb="FFFC08F0"/>
      <name val="ＭＳ Ｐゴシック"/>
      <family val="3"/>
      <charset val="128"/>
    </font>
    <font>
      <sz val="18"/>
      <color rgb="FFFC08F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rgb="FFFC08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name val="ＤＨＰ平成明朝体W7"/>
      <family val="3"/>
      <charset val="128"/>
    </font>
    <font>
      <sz val="14"/>
      <name val="ＤＨＰ平成明朝体W7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</cellStyleXfs>
  <cellXfs count="480">
    <xf numFmtId="0" fontId="0" fillId="0" borderId="0" xfId="0"/>
    <xf numFmtId="38" fontId="0" fillId="0" borderId="0" xfId="1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38" fontId="1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5" fillId="0" borderId="1" xfId="0" applyFont="1" applyBorder="1"/>
    <xf numFmtId="0" fontId="6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8" fillId="0" borderId="0" xfId="0" applyFont="1"/>
    <xf numFmtId="177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0" fillId="0" borderId="0" xfId="0" applyFont="1"/>
    <xf numFmtId="38" fontId="0" fillId="0" borderId="0" xfId="0" applyNumberFormat="1"/>
    <xf numFmtId="0" fontId="9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0" xfId="1" applyBorder="1"/>
    <xf numFmtId="38" fontId="1" fillId="0" borderId="12" xfId="1" applyBorder="1"/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3" xfId="0" applyBorder="1"/>
    <xf numFmtId="0" fontId="14" fillId="0" borderId="0" xfId="0" applyFont="1"/>
    <xf numFmtId="0" fontId="1" fillId="0" borderId="0" xfId="0" applyFont="1" applyAlignment="1">
      <alignment horizontal="distributed"/>
    </xf>
    <xf numFmtId="177" fontId="0" fillId="0" borderId="1" xfId="0" applyNumberFormat="1" applyBorder="1"/>
    <xf numFmtId="0" fontId="17" fillId="0" borderId="0" xfId="0" applyFont="1"/>
    <xf numFmtId="38" fontId="0" fillId="0" borderId="12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177" fontId="0" fillId="0" borderId="14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38" fontId="0" fillId="0" borderId="22" xfId="1" applyFont="1" applyBorder="1"/>
    <xf numFmtId="180" fontId="0" fillId="0" borderId="22" xfId="0" applyNumberFormat="1" applyBorder="1"/>
    <xf numFmtId="0" fontId="0" fillId="0" borderId="22" xfId="0" applyBorder="1"/>
    <xf numFmtId="177" fontId="0" fillId="0" borderId="22" xfId="0" applyNumberFormat="1" applyBorder="1"/>
    <xf numFmtId="0" fontId="0" fillId="0" borderId="23" xfId="0" applyBorder="1"/>
    <xf numFmtId="0" fontId="6" fillId="0" borderId="19" xfId="0" applyFont="1" applyBorder="1"/>
    <xf numFmtId="0" fontId="5" fillId="0" borderId="19" xfId="0" applyFont="1" applyBorder="1"/>
    <xf numFmtId="0" fontId="0" fillId="0" borderId="24" xfId="0" applyBorder="1" applyAlignment="1">
      <alignment horizontal="center"/>
    </xf>
    <xf numFmtId="0" fontId="6" fillId="0" borderId="25" xfId="0" applyFont="1" applyBorder="1"/>
    <xf numFmtId="0" fontId="0" fillId="0" borderId="19" xfId="0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0" fontId="0" fillId="0" borderId="12" xfId="0" applyBorder="1"/>
    <xf numFmtId="177" fontId="3" fillId="0" borderId="1" xfId="0" applyNumberFormat="1" applyFont="1" applyBorder="1"/>
    <xf numFmtId="0" fontId="14" fillId="0" borderId="1" xfId="0" applyFont="1" applyBorder="1"/>
    <xf numFmtId="0" fontId="4" fillId="0" borderId="12" xfId="0" applyFont="1" applyBorder="1" applyAlignment="1">
      <alignment horizontal="center"/>
    </xf>
    <xf numFmtId="177" fontId="0" fillId="0" borderId="23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0" xfId="1" applyFill="1" applyBorder="1"/>
    <xf numFmtId="38" fontId="1" fillId="0" borderId="1" xfId="1" applyFill="1" applyBorder="1"/>
    <xf numFmtId="38" fontId="1" fillId="0" borderId="0" xfId="1" applyFill="1" applyBorder="1"/>
    <xf numFmtId="38" fontId="1" fillId="0" borderId="8" xfId="1" applyBorder="1"/>
    <xf numFmtId="0" fontId="6" fillId="0" borderId="2" xfId="0" applyFont="1" applyBorder="1"/>
    <xf numFmtId="0" fontId="20" fillId="0" borderId="0" xfId="0" applyFont="1"/>
    <xf numFmtId="0" fontId="19" fillId="0" borderId="1" xfId="0" applyFont="1" applyBorder="1" applyAlignment="1">
      <alignment horizontal="center"/>
    </xf>
    <xf numFmtId="0" fontId="1" fillId="0" borderId="12" xfId="0" applyFont="1" applyBorder="1"/>
    <xf numFmtId="38" fontId="20" fillId="0" borderId="0" xfId="1" applyFont="1" applyFill="1" applyBorder="1"/>
    <xf numFmtId="38" fontId="1" fillId="0" borderId="1" xfId="1" applyFont="1" applyFill="1" applyBorder="1"/>
    <xf numFmtId="0" fontId="19" fillId="0" borderId="1" xfId="0" applyFont="1" applyBorder="1"/>
    <xf numFmtId="0" fontId="9" fillId="0" borderId="12" xfId="0" applyFont="1" applyBorder="1"/>
    <xf numFmtId="38" fontId="1" fillId="0" borderId="22" xfId="1" applyBorder="1"/>
    <xf numFmtId="0" fontId="21" fillId="0" borderId="0" xfId="0" applyFont="1"/>
    <xf numFmtId="0" fontId="22" fillId="0" borderId="0" xfId="0" applyFont="1"/>
    <xf numFmtId="0" fontId="7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18" fillId="0" borderId="0" xfId="0" applyFont="1"/>
    <xf numFmtId="0" fontId="14" fillId="0" borderId="26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38" fontId="1" fillId="0" borderId="0" xfId="1" applyFill="1"/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27" xfId="0" applyBorder="1"/>
    <xf numFmtId="38" fontId="1" fillId="0" borderId="27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0" xfId="0" applyNumberFormat="1" applyFill="1" applyBorder="1"/>
    <xf numFmtId="38" fontId="0" fillId="6" borderId="1" xfId="0" applyNumberFormat="1" applyFill="1" applyBorder="1"/>
    <xf numFmtId="0" fontId="24" fillId="2" borderId="1" xfId="0" applyFont="1" applyFill="1" applyBorder="1"/>
    <xf numFmtId="0" fontId="0" fillId="0" borderId="10" xfId="0" applyBorder="1"/>
    <xf numFmtId="38" fontId="1" fillId="0" borderId="11" xfId="1" applyFill="1" applyBorder="1"/>
    <xf numFmtId="0" fontId="19" fillId="2" borderId="1" xfId="0" applyFont="1" applyFill="1" applyBorder="1"/>
    <xf numFmtId="179" fontId="0" fillId="0" borderId="0" xfId="0" applyNumberFormat="1" applyAlignment="1">
      <alignment horizontal="right"/>
    </xf>
    <xf numFmtId="38" fontId="1" fillId="0" borderId="8" xfId="1" applyFill="1" applyBorder="1"/>
    <xf numFmtId="0" fontId="0" fillId="2" borderId="12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27" xfId="0" applyFont="1" applyBorder="1"/>
    <xf numFmtId="38" fontId="0" fillId="0" borderId="27" xfId="1" applyFont="1" applyBorder="1"/>
    <xf numFmtId="177" fontId="3" fillId="0" borderId="27" xfId="0" applyNumberFormat="1" applyFont="1" applyBorder="1"/>
    <xf numFmtId="178" fontId="3" fillId="0" borderId="27" xfId="0" applyNumberFormat="1" applyFont="1" applyBorder="1"/>
    <xf numFmtId="179" fontId="1" fillId="0" borderId="1" xfId="1" applyNumberFormat="1" applyFont="1" applyBorder="1"/>
    <xf numFmtId="38" fontId="1" fillId="0" borderId="2" xfId="1" applyFont="1" applyFill="1" applyBorder="1"/>
    <xf numFmtId="38" fontId="1" fillId="0" borderId="22" xfId="1" applyFont="1" applyFill="1" applyBorder="1"/>
    <xf numFmtId="0" fontId="0" fillId="0" borderId="7" xfId="0" applyBorder="1"/>
    <xf numFmtId="177" fontId="0" fillId="0" borderId="27" xfId="0" applyNumberFormat="1" applyBorder="1" applyAlignment="1">
      <alignment horizontal="center"/>
    </xf>
    <xf numFmtId="0" fontId="26" fillId="0" borderId="0" xfId="0" applyFont="1"/>
    <xf numFmtId="38" fontId="6" fillId="0" borderId="0" xfId="1" applyFont="1" applyBorder="1"/>
    <xf numFmtId="0" fontId="11" fillId="0" borderId="0" xfId="0" applyFont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76" fontId="4" fillId="0" borderId="0" xfId="1" applyNumberFormat="1" applyFont="1" applyBorder="1"/>
    <xf numFmtId="176" fontId="5" fillId="0" borderId="1" xfId="1" applyNumberFormat="1" applyFont="1" applyBorder="1" applyAlignment="1">
      <alignment horizontal="center"/>
    </xf>
    <xf numFmtId="181" fontId="5" fillId="0" borderId="0" xfId="0" applyNumberFormat="1" applyFont="1"/>
    <xf numFmtId="38" fontId="4" fillId="0" borderId="0" xfId="1" applyFont="1" applyBorder="1"/>
    <xf numFmtId="176" fontId="4" fillId="0" borderId="4" xfId="1" applyNumberFormat="1" applyFont="1" applyBorder="1"/>
    <xf numFmtId="176" fontId="5" fillId="0" borderId="1" xfId="1" applyNumberFormat="1" applyFont="1" applyBorder="1"/>
    <xf numFmtId="0" fontId="5" fillId="0" borderId="0" xfId="0" applyFont="1" applyAlignment="1">
      <alignment horizontal="center"/>
    </xf>
    <xf numFmtId="38" fontId="5" fillId="0" borderId="0" xfId="1" applyFont="1" applyBorder="1"/>
    <xf numFmtId="38" fontId="10" fillId="0" borderId="0" xfId="1" applyFont="1"/>
    <xf numFmtId="0" fontId="10" fillId="0" borderId="1" xfId="0" applyFont="1" applyBorder="1"/>
    <xf numFmtId="179" fontId="0" fillId="7" borderId="27" xfId="0" applyNumberFormat="1" applyFill="1" applyBorder="1"/>
    <xf numFmtId="0" fontId="10" fillId="0" borderId="2" xfId="0" applyFont="1" applyBorder="1"/>
    <xf numFmtId="0" fontId="10" fillId="0" borderId="14" xfId="0" applyFont="1" applyBorder="1"/>
    <xf numFmtId="181" fontId="3" fillId="0" borderId="0" xfId="0" applyNumberFormat="1" applyFont="1" applyAlignment="1">
      <alignment horizontal="center" vertical="center" textRotation="255"/>
    </xf>
    <xf numFmtId="38" fontId="10" fillId="0" borderId="1" xfId="0" applyNumberFormat="1" applyFont="1" applyBorder="1"/>
    <xf numFmtId="38" fontId="1" fillId="0" borderId="2" xfId="1" applyFill="1" applyBorder="1"/>
    <xf numFmtId="38" fontId="0" fillId="0" borderId="27" xfId="1" applyFont="1" applyFill="1" applyBorder="1"/>
    <xf numFmtId="38" fontId="0" fillId="2" borderId="28" xfId="1" applyFont="1" applyFill="1" applyBorder="1"/>
    <xf numFmtId="38" fontId="10" fillId="2" borderId="1" xfId="1" applyFont="1" applyFill="1" applyBorder="1"/>
    <xf numFmtId="38" fontId="10" fillId="2" borderId="2" xfId="1" applyFont="1" applyFill="1" applyBorder="1"/>
    <xf numFmtId="38" fontId="0" fillId="0" borderId="27" xfId="0" applyNumberFormat="1" applyBorder="1"/>
    <xf numFmtId="0" fontId="0" fillId="0" borderId="1" xfId="0" applyBorder="1" applyAlignment="1">
      <alignment horizontal="distributed"/>
    </xf>
    <xf numFmtId="0" fontId="0" fillId="0" borderId="3" xfId="0" applyBorder="1"/>
    <xf numFmtId="0" fontId="10" fillId="0" borderId="10" xfId="0" applyFont="1" applyBorder="1"/>
    <xf numFmtId="38" fontId="0" fillId="2" borderId="27" xfId="1" applyFont="1" applyFill="1" applyBorder="1"/>
    <xf numFmtId="0" fontId="10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7" borderId="1" xfId="0" applyFont="1" applyFill="1" applyBorder="1"/>
    <xf numFmtId="0" fontId="20" fillId="5" borderId="1" xfId="0" applyFont="1" applyFill="1" applyBorder="1" applyAlignment="1">
      <alignment horizontal="center"/>
    </xf>
    <xf numFmtId="0" fontId="0" fillId="2" borderId="2" xfId="0" applyFill="1" applyBorder="1"/>
    <xf numFmtId="0" fontId="24" fillId="2" borderId="2" xfId="0" applyFont="1" applyFill="1" applyBorder="1"/>
    <xf numFmtId="0" fontId="8" fillId="9" borderId="1" xfId="0" applyFont="1" applyFill="1" applyBorder="1"/>
    <xf numFmtId="0" fontId="0" fillId="8" borderId="1" xfId="0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9" xfId="0" applyFont="1" applyFill="1" applyBorder="1"/>
    <xf numFmtId="0" fontId="8" fillId="9" borderId="0" xfId="0" applyFont="1" applyFill="1"/>
    <xf numFmtId="0" fontId="0" fillId="2" borderId="1" xfId="0" applyFill="1" applyBorder="1" applyAlignment="1">
      <alignment horizontal="center"/>
    </xf>
    <xf numFmtId="0" fontId="8" fillId="10" borderId="1" xfId="0" applyFont="1" applyFill="1" applyBorder="1"/>
    <xf numFmtId="0" fontId="8" fillId="10" borderId="0" xfId="0" applyFont="1" applyFill="1"/>
    <xf numFmtId="0" fontId="8" fillId="7" borderId="0" xfId="0" applyFont="1" applyFill="1"/>
    <xf numFmtId="38" fontId="1" fillId="0" borderId="16" xfId="1" applyFill="1" applyBorder="1"/>
    <xf numFmtId="176" fontId="5" fillId="0" borderId="0" xfId="1" applyNumberFormat="1" applyFont="1" applyFill="1" applyBorder="1" applyAlignment="1">
      <alignment horizontal="center"/>
    </xf>
    <xf numFmtId="38" fontId="1" fillId="0" borderId="10" xfId="1" applyFont="1" applyFill="1" applyBorder="1"/>
    <xf numFmtId="0" fontId="7" fillId="0" borderId="3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4" xfId="1" applyNumberFormat="1" applyFill="1" applyBorder="1"/>
    <xf numFmtId="179" fontId="1" fillId="3" borderId="10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0" fontId="6" fillId="0" borderId="3" xfId="0" applyFont="1" applyBorder="1" applyAlignment="1">
      <alignment horizontal="center"/>
    </xf>
    <xf numFmtId="176" fontId="5" fillId="0" borderId="3" xfId="1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8" fontId="5" fillId="0" borderId="1" xfId="1" applyNumberFormat="1" applyFont="1" applyBorder="1" applyAlignment="1">
      <alignment horizontal="center"/>
    </xf>
    <xf numFmtId="176" fontId="5" fillId="0" borderId="31" xfId="1" applyNumberFormat="1" applyFont="1" applyBorder="1" applyAlignment="1">
      <alignment horizontal="center"/>
    </xf>
    <xf numFmtId="183" fontId="5" fillId="0" borderId="0" xfId="1" applyNumberFormat="1" applyFont="1" applyBorder="1"/>
    <xf numFmtId="178" fontId="5" fillId="0" borderId="0" xfId="1" applyNumberFormat="1" applyFont="1" applyBorder="1"/>
    <xf numFmtId="177" fontId="5" fillId="0" borderId="31" xfId="0" applyNumberFormat="1" applyFont="1" applyBorder="1" applyAlignment="1">
      <alignment horizontal="center"/>
    </xf>
    <xf numFmtId="176" fontId="5" fillId="0" borderId="31" xfId="0" applyNumberFormat="1" applyFont="1" applyBorder="1" applyAlignment="1">
      <alignment horizontal="center"/>
    </xf>
    <xf numFmtId="180" fontId="4" fillId="0" borderId="0" xfId="0" applyNumberFormat="1" applyFont="1"/>
    <xf numFmtId="180" fontId="0" fillId="0" borderId="0" xfId="0" applyNumberFormat="1"/>
    <xf numFmtId="178" fontId="4" fillId="0" borderId="0" xfId="1" applyNumberFormat="1" applyFont="1" applyBorder="1"/>
    <xf numFmtId="177" fontId="5" fillId="0" borderId="1" xfId="0" applyNumberFormat="1" applyFont="1" applyBorder="1"/>
    <xf numFmtId="177" fontId="4" fillId="0" borderId="0" xfId="0" applyNumberFormat="1" applyFont="1" applyAlignment="1">
      <alignment horizontal="center"/>
    </xf>
    <xf numFmtId="0" fontId="10" fillId="0" borderId="4" xfId="0" applyFont="1" applyBorder="1"/>
    <xf numFmtId="56" fontId="0" fillId="0" borderId="0" xfId="0" applyNumberFormat="1"/>
    <xf numFmtId="179" fontId="0" fillId="0" borderId="1" xfId="1" applyNumberFormat="1" applyFont="1" applyBorder="1"/>
    <xf numFmtId="0" fontId="0" fillId="7" borderId="27" xfId="0" applyFill="1" applyBorder="1" applyAlignment="1">
      <alignment horizontal="center" vertical="center"/>
    </xf>
    <xf numFmtId="0" fontId="0" fillId="0" borderId="34" xfId="0" applyBorder="1"/>
    <xf numFmtId="0" fontId="10" fillId="0" borderId="34" xfId="0" applyFont="1" applyBorder="1"/>
    <xf numFmtId="0" fontId="0" fillId="0" borderId="9" xfId="0" applyBorder="1"/>
    <xf numFmtId="38" fontId="1" fillId="0" borderId="0" xfId="1" applyFont="1"/>
    <xf numFmtId="0" fontId="9" fillId="0" borderId="5" xfId="0" applyFont="1" applyBorder="1"/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9" fillId="0" borderId="32" xfId="0" applyFont="1" applyBorder="1"/>
    <xf numFmtId="0" fontId="31" fillId="0" borderId="12" xfId="0" applyFont="1" applyBorder="1"/>
    <xf numFmtId="0" fontId="0" fillId="0" borderId="32" xfId="0" applyBorder="1"/>
    <xf numFmtId="0" fontId="9" fillId="0" borderId="12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0" fontId="32" fillId="0" borderId="0" xfId="0" applyFont="1" applyAlignment="1">
      <alignment vertical="top"/>
    </xf>
    <xf numFmtId="0" fontId="33" fillId="0" borderId="0" xfId="0" applyFont="1"/>
    <xf numFmtId="0" fontId="33" fillId="0" borderId="12" xfId="0" applyFont="1" applyBorder="1"/>
    <xf numFmtId="0" fontId="33" fillId="7" borderId="0" xfId="0" applyFont="1" applyFill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distributed"/>
    </xf>
    <xf numFmtId="0" fontId="33" fillId="0" borderId="32" xfId="0" applyFont="1" applyBorder="1"/>
    <xf numFmtId="0" fontId="33" fillId="0" borderId="0" xfId="0" applyFont="1" applyAlignment="1">
      <alignment horizontal="center"/>
    </xf>
    <xf numFmtId="0" fontId="33" fillId="5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3" fillId="12" borderId="0" xfId="0" applyFont="1" applyFill="1" applyAlignment="1">
      <alignment horizontal="center"/>
    </xf>
    <xf numFmtId="0" fontId="33" fillId="10" borderId="0" xfId="0" applyFont="1" applyFill="1" applyAlignment="1">
      <alignment horizontal="center"/>
    </xf>
    <xf numFmtId="0" fontId="33" fillId="13" borderId="0" xfId="0" applyFont="1" applyFill="1" applyAlignment="1">
      <alignment horizontal="center"/>
    </xf>
    <xf numFmtId="0" fontId="33" fillId="1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/>
    </xf>
    <xf numFmtId="58" fontId="35" fillId="0" borderId="12" xfId="0" applyNumberFormat="1" applyFont="1" applyBorder="1"/>
    <xf numFmtId="58" fontId="35" fillId="0" borderId="0" xfId="0" applyNumberFormat="1" applyFont="1" applyAlignment="1">
      <alignment horizontal="center"/>
    </xf>
    <xf numFmtId="58" fontId="35" fillId="0" borderId="0" xfId="0" applyNumberFormat="1" applyFont="1"/>
    <xf numFmtId="58" fontId="35" fillId="0" borderId="32" xfId="0" applyNumberFormat="1" applyFont="1" applyBorder="1"/>
    <xf numFmtId="0" fontId="34" fillId="0" borderId="0" xfId="0" applyFont="1" applyAlignment="1">
      <alignment horizontal="left"/>
    </xf>
    <xf numFmtId="0" fontId="35" fillId="0" borderId="12" xfId="0" applyFont="1" applyBorder="1"/>
    <xf numFmtId="0" fontId="35" fillId="0" borderId="0" xfId="0" applyFont="1"/>
    <xf numFmtId="0" fontId="35" fillId="0" borderId="32" xfId="0" applyFont="1" applyBorder="1"/>
    <xf numFmtId="0" fontId="35" fillId="0" borderId="0" xfId="0" applyFont="1" applyAlignment="1">
      <alignment horizontal="center"/>
    </xf>
    <xf numFmtId="0" fontId="33" fillId="0" borderId="7" xfId="0" applyFont="1" applyBorder="1"/>
    <xf numFmtId="0" fontId="33" fillId="0" borderId="36" xfId="0" applyFont="1" applyBorder="1" applyAlignment="1">
      <alignment horizontal="center"/>
    </xf>
    <xf numFmtId="0" fontId="33" fillId="0" borderId="36" xfId="0" applyFont="1" applyBorder="1" applyAlignment="1">
      <alignment horizontal="left"/>
    </xf>
    <xf numFmtId="0" fontId="33" fillId="0" borderId="36" xfId="0" applyFont="1" applyBorder="1"/>
    <xf numFmtId="0" fontId="33" fillId="0" borderId="8" xfId="0" applyFont="1" applyBorder="1"/>
    <xf numFmtId="0" fontId="28" fillId="0" borderId="0" xfId="0" applyFont="1"/>
    <xf numFmtId="0" fontId="33" fillId="1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28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4" xfId="1" applyNumberFormat="1" applyFill="1" applyBorder="1"/>
    <xf numFmtId="177" fontId="5" fillId="0" borderId="0" xfId="0" applyNumberFormat="1" applyFont="1" applyAlignment="1">
      <alignment horizontal="center"/>
    </xf>
    <xf numFmtId="38" fontId="0" fillId="0" borderId="0" xfId="1" applyFont="1" applyFill="1"/>
    <xf numFmtId="0" fontId="0" fillId="7" borderId="3" xfId="0" applyFill="1" applyBorder="1"/>
    <xf numFmtId="180" fontId="5" fillId="0" borderId="0" xfId="1" applyNumberFormat="1" applyFont="1" applyBorder="1"/>
    <xf numFmtId="178" fontId="5" fillId="0" borderId="9" xfId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0" fontId="1" fillId="0" borderId="0" xfId="1" applyNumberFormat="1" applyFont="1" applyBorder="1"/>
    <xf numFmtId="177" fontId="5" fillId="0" borderId="0" xfId="0" applyNumberFormat="1" applyFont="1"/>
    <xf numFmtId="180" fontId="5" fillId="0" borderId="1" xfId="1" applyNumberFormat="1" applyFont="1" applyBorder="1" applyAlignment="1">
      <alignment horizontal="center"/>
    </xf>
    <xf numFmtId="180" fontId="4" fillId="0" borderId="0" xfId="1" applyNumberFormat="1" applyFont="1" applyBorder="1"/>
    <xf numFmtId="178" fontId="1" fillId="0" borderId="0" xfId="1" applyNumberFormat="1" applyFont="1" applyBorder="1"/>
    <xf numFmtId="38" fontId="0" fillId="0" borderId="10" xfId="1" applyFont="1" applyFill="1" applyBorder="1"/>
    <xf numFmtId="0" fontId="0" fillId="9" borderId="1" xfId="0" applyFill="1" applyBorder="1" applyAlignment="1">
      <alignment horizontal="center"/>
    </xf>
    <xf numFmtId="0" fontId="27" fillId="0" borderId="27" xfId="0" applyFont="1" applyBorder="1"/>
    <xf numFmtId="179" fontId="27" fillId="0" borderId="27" xfId="0" applyNumberFormat="1" applyFont="1" applyBorder="1"/>
    <xf numFmtId="0" fontId="0" fillId="11" borderId="1" xfId="0" applyFill="1" applyBorder="1" applyAlignment="1">
      <alignment horizontal="center"/>
    </xf>
    <xf numFmtId="38" fontId="1" fillId="2" borderId="27" xfId="1" applyFont="1" applyFill="1" applyBorder="1"/>
    <xf numFmtId="38" fontId="19" fillId="19" borderId="2" xfId="1" applyFont="1" applyFill="1" applyBorder="1"/>
    <xf numFmtId="0" fontId="19" fillId="19" borderId="1" xfId="0" applyFont="1" applyFill="1" applyBorder="1" applyAlignment="1">
      <alignment horizontal="center"/>
    </xf>
    <xf numFmtId="38" fontId="19" fillId="19" borderId="10" xfId="1" applyFont="1" applyFill="1" applyBorder="1"/>
    <xf numFmtId="0" fontId="19" fillId="11" borderId="1" xfId="0" applyFont="1" applyFill="1" applyBorder="1" applyAlignment="1">
      <alignment horizontal="center"/>
    </xf>
    <xf numFmtId="38" fontId="1" fillId="19" borderId="1" xfId="1" applyFill="1" applyBorder="1"/>
    <xf numFmtId="177" fontId="5" fillId="0" borderId="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9" fillId="11" borderId="10" xfId="0" applyFont="1" applyFill="1" applyBorder="1" applyAlignment="1">
      <alignment horizontal="center"/>
    </xf>
    <xf numFmtId="38" fontId="10" fillId="11" borderId="1" xfId="1" applyFont="1" applyFill="1" applyBorder="1"/>
    <xf numFmtId="38" fontId="10" fillId="11" borderId="2" xfId="1" applyFont="1" applyFill="1" applyBorder="1"/>
    <xf numFmtId="38" fontId="0" fillId="11" borderId="28" xfId="1" applyFont="1" applyFill="1" applyBorder="1"/>
    <xf numFmtId="38" fontId="25" fillId="17" borderId="7" xfId="1" applyFont="1" applyFill="1" applyBorder="1"/>
    <xf numFmtId="38" fontId="25" fillId="17" borderId="4" xfId="1" applyFont="1" applyFill="1" applyBorder="1"/>
    <xf numFmtId="38" fontId="25" fillId="17" borderId="1" xfId="1" applyFont="1" applyFill="1" applyBorder="1"/>
    <xf numFmtId="38" fontId="37" fillId="11" borderId="1" xfId="1" applyFont="1" applyFill="1" applyBorder="1"/>
    <xf numFmtId="38" fontId="37" fillId="11" borderId="10" xfId="1" applyFont="1" applyFill="1" applyBorder="1"/>
    <xf numFmtId="38" fontId="37" fillId="11" borderId="28" xfId="1" applyFont="1" applyFill="1" applyBorder="1"/>
    <xf numFmtId="38" fontId="37" fillId="20" borderId="1" xfId="1" applyFont="1" applyFill="1" applyBorder="1"/>
    <xf numFmtId="38" fontId="37" fillId="20" borderId="10" xfId="1" applyFont="1" applyFill="1" applyBorder="1"/>
    <xf numFmtId="38" fontId="37" fillId="20" borderId="11" xfId="1" applyFont="1" applyFill="1" applyBorder="1"/>
    <xf numFmtId="38" fontId="37" fillId="20" borderId="39" xfId="1" applyFont="1" applyFill="1" applyBorder="1"/>
    <xf numFmtId="0" fontId="37" fillId="11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38" fontId="37" fillId="11" borderId="2" xfId="1" applyFont="1" applyFill="1" applyBorder="1"/>
    <xf numFmtId="38" fontId="37" fillId="11" borderId="27" xfId="1" applyFont="1" applyFill="1" applyBorder="1"/>
    <xf numFmtId="38" fontId="37" fillId="2" borderId="1" xfId="1" applyFont="1" applyFill="1" applyBorder="1"/>
    <xf numFmtId="38" fontId="37" fillId="2" borderId="10" xfId="1" applyFont="1" applyFill="1" applyBorder="1"/>
    <xf numFmtId="38" fontId="37" fillId="2" borderId="2" xfId="1" applyFont="1" applyFill="1" applyBorder="1"/>
    <xf numFmtId="38" fontId="37" fillId="2" borderId="27" xfId="0" applyNumberFormat="1" applyFont="1" applyFill="1" applyBorder="1"/>
    <xf numFmtId="0" fontId="19" fillId="11" borderId="1" xfId="0" applyFont="1" applyFill="1" applyBorder="1"/>
    <xf numFmtId="0" fontId="19" fillId="11" borderId="2" xfId="0" applyFont="1" applyFill="1" applyBorder="1"/>
    <xf numFmtId="0" fontId="37" fillId="18" borderId="1" xfId="0" applyFont="1" applyFill="1" applyBorder="1" applyAlignment="1">
      <alignment horizontal="center"/>
    </xf>
    <xf numFmtId="38" fontId="37" fillId="18" borderId="1" xfId="1" applyFont="1" applyFill="1" applyBorder="1"/>
    <xf numFmtId="38" fontId="37" fillId="18" borderId="10" xfId="1" applyFont="1" applyFill="1" applyBorder="1"/>
    <xf numFmtId="38" fontId="37" fillId="18" borderId="11" xfId="1" applyFont="1" applyFill="1" applyBorder="1"/>
    <xf numFmtId="38" fontId="1" fillId="0" borderId="2" xfId="1" applyBorder="1"/>
    <xf numFmtId="176" fontId="5" fillId="0" borderId="40" xfId="1" applyNumberFormat="1" applyFont="1" applyBorder="1" applyAlignment="1">
      <alignment horizontal="center"/>
    </xf>
    <xf numFmtId="0" fontId="10" fillId="0" borderId="27" xfId="0" applyFont="1" applyBorder="1"/>
    <xf numFmtId="38" fontId="0" fillId="0" borderId="10" xfId="1" applyFont="1" applyBorder="1"/>
    <xf numFmtId="176" fontId="5" fillId="0" borderId="11" xfId="1" applyNumberFormat="1" applyFont="1" applyFill="1" applyBorder="1" applyAlignment="1">
      <alignment horizontal="center"/>
    </xf>
    <xf numFmtId="0" fontId="0" fillId="0" borderId="41" xfId="0" applyBorder="1"/>
    <xf numFmtId="179" fontId="1" fillId="0" borderId="43" xfId="1" applyNumberFormat="1" applyBorder="1"/>
    <xf numFmtId="38" fontId="25" fillId="17" borderId="27" xfId="1" applyFont="1" applyFill="1" applyBorder="1"/>
    <xf numFmtId="38" fontId="10" fillId="22" borderId="1" xfId="1" applyFont="1" applyFill="1" applyBorder="1"/>
    <xf numFmtId="183" fontId="0" fillId="22" borderId="1" xfId="0" applyNumberFormat="1" applyFill="1" applyBorder="1"/>
    <xf numFmtId="0" fontId="23" fillId="0" borderId="0" xfId="0" applyFont="1" applyAlignment="1">
      <alignment horizontal="center"/>
    </xf>
    <xf numFmtId="0" fontId="33" fillId="23" borderId="0" xfId="0" applyFont="1" applyFill="1" applyAlignment="1">
      <alignment horizontal="center"/>
    </xf>
    <xf numFmtId="179" fontId="0" fillId="17" borderId="27" xfId="0" applyNumberFormat="1" applyFill="1" applyBorder="1"/>
    <xf numFmtId="38" fontId="1" fillId="17" borderId="27" xfId="1" applyFill="1" applyBorder="1"/>
    <xf numFmtId="38" fontId="0" fillId="17" borderId="27" xfId="1" applyFont="1" applyFill="1" applyBorder="1"/>
    <xf numFmtId="14" fontId="0" fillId="0" borderId="0" xfId="0" applyNumberFormat="1"/>
    <xf numFmtId="38" fontId="1" fillId="0" borderId="11" xfId="1" applyBorder="1"/>
    <xf numFmtId="180" fontId="0" fillId="0" borderId="0" xfId="0" applyNumberFormat="1" applyAlignment="1">
      <alignment horizontal="center"/>
    </xf>
    <xf numFmtId="177" fontId="4" fillId="0" borderId="0" xfId="0" applyNumberFormat="1" applyFont="1"/>
    <xf numFmtId="176" fontId="5" fillId="0" borderId="0" xfId="1" applyNumberFormat="1" applyFont="1" applyBorder="1"/>
    <xf numFmtId="184" fontId="0" fillId="0" borderId="0" xfId="0" applyNumberFormat="1"/>
    <xf numFmtId="176" fontId="5" fillId="0" borderId="1" xfId="1" applyNumberFormat="1" applyFont="1" applyFill="1" applyBorder="1" applyAlignment="1">
      <alignment horizontal="center"/>
    </xf>
    <xf numFmtId="178" fontId="5" fillId="0" borderId="1" xfId="1" applyNumberFormat="1" applyFont="1" applyFill="1" applyBorder="1" applyAlignment="1">
      <alignment horizontal="center"/>
    </xf>
    <xf numFmtId="38" fontId="5" fillId="0" borderId="0" xfId="1" applyFont="1" applyFill="1" applyBorder="1"/>
    <xf numFmtId="180" fontId="5" fillId="0" borderId="0" xfId="1" applyNumberFormat="1" applyFont="1" applyFill="1" applyBorder="1"/>
    <xf numFmtId="38" fontId="4" fillId="0" borderId="0" xfId="1" applyFont="1" applyFill="1" applyBorder="1"/>
    <xf numFmtId="180" fontId="1" fillId="0" borderId="0" xfId="1" applyNumberFormat="1" applyFont="1" applyFill="1" applyBorder="1"/>
    <xf numFmtId="178" fontId="4" fillId="0" borderId="0" xfId="1" applyNumberFormat="1" applyFont="1" applyFill="1" applyBorder="1"/>
    <xf numFmtId="38" fontId="0" fillId="0" borderId="0" xfId="1" applyFont="1" applyFill="1" applyBorder="1"/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44" xfId="0" applyBorder="1"/>
    <xf numFmtId="0" fontId="19" fillId="0" borderId="27" xfId="0" applyFont="1" applyBorder="1"/>
    <xf numFmtId="0" fontId="5" fillId="0" borderId="4" xfId="0" applyFont="1" applyBorder="1"/>
    <xf numFmtId="177" fontId="5" fillId="0" borderId="4" xfId="0" applyNumberFormat="1" applyFont="1" applyBorder="1" applyAlignment="1">
      <alignment horizontal="center"/>
    </xf>
    <xf numFmtId="38" fontId="37" fillId="21" borderId="1" xfId="1" applyFont="1" applyFill="1" applyBorder="1"/>
    <xf numFmtId="38" fontId="37" fillId="21" borderId="10" xfId="1" applyFont="1" applyFill="1" applyBorder="1"/>
    <xf numFmtId="38" fontId="37" fillId="21" borderId="11" xfId="1" applyFont="1" applyFill="1" applyBorder="1"/>
    <xf numFmtId="38" fontId="37" fillId="21" borderId="2" xfId="1" applyFont="1" applyFill="1" applyBorder="1"/>
    <xf numFmtId="38" fontId="37" fillId="21" borderId="27" xfId="1" applyFont="1" applyFill="1" applyBorder="1"/>
    <xf numFmtId="38" fontId="10" fillId="0" borderId="1" xfId="1" applyFont="1" applyFill="1" applyBorder="1"/>
    <xf numFmtId="38" fontId="37" fillId="18" borderId="27" xfId="1" applyFont="1" applyFill="1" applyBorder="1"/>
    <xf numFmtId="38" fontId="1" fillId="0" borderId="34" xfId="1" applyFill="1" applyBorder="1"/>
    <xf numFmtId="38" fontId="1" fillId="0" borderId="20" xfId="1" applyFill="1" applyBorder="1"/>
    <xf numFmtId="0" fontId="10" fillId="0" borderId="37" xfId="0" applyFont="1" applyBorder="1"/>
    <xf numFmtId="0" fontId="5" fillId="0" borderId="4" xfId="0" applyFont="1" applyBorder="1" applyAlignment="1">
      <alignment horizontal="center"/>
    </xf>
    <xf numFmtId="0" fontId="1" fillId="0" borderId="34" xfId="0" applyFont="1" applyBorder="1"/>
    <xf numFmtId="0" fontId="0" fillId="0" borderId="33" xfId="0" applyBorder="1"/>
    <xf numFmtId="0" fontId="10" fillId="0" borderId="33" xfId="0" applyFont="1" applyBorder="1"/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right"/>
    </xf>
    <xf numFmtId="178" fontId="0" fillId="0" borderId="0" xfId="0" applyNumberFormat="1"/>
    <xf numFmtId="178" fontId="1" fillId="0" borderId="0" xfId="1" applyNumberFormat="1" applyBorder="1"/>
    <xf numFmtId="178" fontId="0" fillId="0" borderId="22" xfId="0" applyNumberFormat="1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0" fontId="39" fillId="0" borderId="0" xfId="0" applyFont="1" applyAlignment="1">
      <alignment horizontal="center"/>
    </xf>
    <xf numFmtId="38" fontId="40" fillId="2" borderId="1" xfId="1" applyFont="1" applyFill="1" applyBorder="1"/>
    <xf numFmtId="38" fontId="40" fillId="2" borderId="10" xfId="1" applyFont="1" applyFill="1" applyBorder="1"/>
    <xf numFmtId="38" fontId="40" fillId="2" borderId="11" xfId="1" applyFont="1" applyFill="1" applyBorder="1"/>
    <xf numFmtId="38" fontId="41" fillId="0" borderId="12" xfId="1" applyFont="1" applyBorder="1"/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8" fontId="45" fillId="0" borderId="1" xfId="0" applyNumberFormat="1" applyFont="1" applyBorder="1"/>
    <xf numFmtId="38" fontId="41" fillId="0" borderId="0" xfId="1" applyFont="1" applyBorder="1"/>
    <xf numFmtId="38" fontId="42" fillId="0" borderId="12" xfId="1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4" fillId="0" borderId="0" xfId="0" applyFont="1" applyAlignment="1">
      <alignment vertical="center"/>
    </xf>
    <xf numFmtId="38" fontId="39" fillId="0" borderId="0" xfId="1" applyFont="1" applyFill="1" applyAlignment="1">
      <alignment vertical="center"/>
    </xf>
    <xf numFmtId="38" fontId="39" fillId="0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41" fillId="0" borderId="0" xfId="0" applyFont="1" applyAlignment="1">
      <alignment vertical="center"/>
    </xf>
    <xf numFmtId="185" fontId="5" fillId="0" borderId="1" xfId="0" applyNumberFormat="1" applyFont="1" applyBorder="1" applyAlignment="1">
      <alignment horizontal="center"/>
    </xf>
    <xf numFmtId="38" fontId="0" fillId="22" borderId="1" xfId="0" applyNumberFormat="1" applyFill="1" applyBorder="1"/>
    <xf numFmtId="38" fontId="0" fillId="19" borderId="1" xfId="1" applyFont="1" applyFill="1" applyBorder="1"/>
    <xf numFmtId="0" fontId="0" fillId="24" borderId="27" xfId="0" applyFill="1" applyBorder="1" applyAlignment="1">
      <alignment horizontal="center"/>
    </xf>
    <xf numFmtId="179" fontId="0" fillId="0" borderId="1" xfId="1" applyNumberFormat="1" applyFont="1" applyFill="1" applyBorder="1"/>
    <xf numFmtId="179" fontId="10" fillId="0" borderId="1" xfId="0" applyNumberFormat="1" applyFont="1" applyBorder="1"/>
    <xf numFmtId="0" fontId="0" fillId="7" borderId="3" xfId="0" applyFill="1" applyBorder="1" applyAlignment="1">
      <alignment horizontal="center"/>
    </xf>
    <xf numFmtId="179" fontId="1" fillId="0" borderId="37" xfId="1" applyNumberFormat="1" applyBorder="1"/>
    <xf numFmtId="0" fontId="1" fillId="0" borderId="1" xfId="0" applyFont="1" applyBorder="1" applyAlignment="1">
      <alignment horizontal="distributed"/>
    </xf>
    <xf numFmtId="179" fontId="1" fillId="0" borderId="10" xfId="1" applyNumberFormat="1" applyBorder="1"/>
    <xf numFmtId="38" fontId="0" fillId="0" borderId="1" xfId="1" applyFont="1" applyBorder="1"/>
    <xf numFmtId="38" fontId="0" fillId="0" borderId="11" xfId="1" applyFont="1" applyFill="1" applyBorder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38" fontId="1" fillId="0" borderId="35" xfId="1" applyFill="1" applyBorder="1"/>
    <xf numFmtId="179" fontId="1" fillId="0" borderId="2" xfId="1" applyNumberFormat="1" applyFont="1" applyBorder="1"/>
    <xf numFmtId="178" fontId="1" fillId="0" borderId="0" xfId="1" applyNumberFormat="1" applyFill="1" applyBorder="1"/>
    <xf numFmtId="38" fontId="1" fillId="0" borderId="35" xfId="1" applyBorder="1"/>
    <xf numFmtId="38" fontId="0" fillId="0" borderId="1" xfId="1" applyFont="1" applyFill="1" applyBorder="1"/>
    <xf numFmtId="0" fontId="5" fillId="0" borderId="1" xfId="0" applyFont="1" applyBorder="1" applyAlignment="1">
      <alignment horizontal="distributed" wrapText="1"/>
    </xf>
    <xf numFmtId="179" fontId="0" fillId="0" borderId="2" xfId="1" applyNumberFormat="1" applyFont="1" applyBorder="1"/>
    <xf numFmtId="38" fontId="1" fillId="0" borderId="42" xfId="1" applyFill="1" applyBorder="1"/>
    <xf numFmtId="38" fontId="1" fillId="0" borderId="20" xfId="1" applyBorder="1"/>
    <xf numFmtId="178" fontId="5" fillId="0" borderId="31" xfId="0" applyNumberFormat="1" applyFont="1" applyBorder="1" applyAlignment="1">
      <alignment horizontal="center"/>
    </xf>
    <xf numFmtId="38" fontId="1" fillId="0" borderId="11" xfId="1" applyFont="1" applyFill="1" applyBorder="1"/>
    <xf numFmtId="38" fontId="37" fillId="19" borderId="1" xfId="1" applyFont="1" applyFill="1" applyBorder="1"/>
    <xf numFmtId="38" fontId="37" fillId="19" borderId="10" xfId="1" applyFont="1" applyFill="1" applyBorder="1"/>
    <xf numFmtId="38" fontId="37" fillId="19" borderId="11" xfId="1" applyFont="1" applyFill="1" applyBorder="1"/>
    <xf numFmtId="38" fontId="37" fillId="19" borderId="39" xfId="1" applyFont="1" applyFill="1" applyBorder="1"/>
    <xf numFmtId="38" fontId="0" fillId="11" borderId="1" xfId="1" applyFont="1" applyFill="1" applyBorder="1"/>
    <xf numFmtId="38" fontId="1" fillId="0" borderId="38" xfId="1" applyFill="1" applyBorder="1"/>
    <xf numFmtId="0" fontId="5" fillId="0" borderId="11" xfId="0" applyFont="1" applyBorder="1" applyAlignment="1">
      <alignment horizontal="center"/>
    </xf>
    <xf numFmtId="38" fontId="1" fillId="0" borderId="10" xfId="1" applyFont="1" applyBorder="1"/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8" fontId="1" fillId="0" borderId="8" xfId="1" applyFont="1" applyFill="1" applyBorder="1"/>
    <xf numFmtId="38" fontId="1" fillId="0" borderId="9" xfId="1" applyBorder="1"/>
    <xf numFmtId="38" fontId="0" fillId="0" borderId="34" xfId="1" applyFont="1" applyBorder="1"/>
    <xf numFmtId="38" fontId="0" fillId="0" borderId="2" xfId="1" applyFont="1" applyFill="1" applyBorder="1"/>
    <xf numFmtId="38" fontId="1" fillId="0" borderId="9" xfId="1" applyFill="1" applyBorder="1"/>
    <xf numFmtId="38" fontId="1" fillId="0" borderId="33" xfId="1" applyBorder="1"/>
    <xf numFmtId="38" fontId="0" fillId="0" borderId="8" xfId="1" applyFont="1" applyFill="1" applyBorder="1"/>
    <xf numFmtId="177" fontId="0" fillId="0" borderId="1" xfId="0" applyNumberFormat="1" applyBorder="1" applyAlignment="1">
      <alignment horizontal="right"/>
    </xf>
    <xf numFmtId="179" fontId="1" fillId="25" borderId="1" xfId="1" applyNumberFormat="1" applyFont="1" applyFill="1" applyBorder="1"/>
    <xf numFmtId="179" fontId="1" fillId="25" borderId="1" xfId="1" applyNumberFormat="1" applyFill="1" applyBorder="1"/>
    <xf numFmtId="179" fontId="1" fillId="25" borderId="14" xfId="1" applyNumberFormat="1" applyFill="1" applyBorder="1"/>
    <xf numFmtId="179" fontId="1" fillId="25" borderId="10" xfId="1" applyNumberFormat="1" applyFont="1" applyFill="1" applyBorder="1"/>
    <xf numFmtId="38" fontId="1" fillId="0" borderId="33" xfId="1" applyFill="1" applyBorder="1"/>
    <xf numFmtId="38" fontId="0" fillId="0" borderId="8" xfId="1" applyFont="1" applyBorder="1"/>
    <xf numFmtId="38" fontId="1" fillId="0" borderId="34" xfId="1" applyBorder="1"/>
    <xf numFmtId="38" fontId="0" fillId="0" borderId="20" xfId="1" applyFont="1" applyFill="1" applyBorder="1"/>
    <xf numFmtId="38" fontId="0" fillId="0" borderId="0" xfId="1" applyFont="1" applyBorder="1" applyAlignment="1">
      <alignment vertical="center"/>
    </xf>
    <xf numFmtId="178" fontId="0" fillId="0" borderId="0" xfId="0" applyNumberFormat="1" applyAlignment="1">
      <alignment vertical="center"/>
    </xf>
    <xf numFmtId="38" fontId="10" fillId="0" borderId="0" xfId="1" applyFont="1" applyBorder="1"/>
    <xf numFmtId="0" fontId="29" fillId="0" borderId="12" xfId="0" applyFont="1" applyBorder="1" applyAlignment="1">
      <alignment horizontal="center"/>
    </xf>
    <xf numFmtId="0" fontId="0" fillId="0" borderId="0" xfId="0"/>
    <xf numFmtId="0" fontId="0" fillId="0" borderId="32" xfId="0" applyBorder="1"/>
    <xf numFmtId="0" fontId="30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32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0" fontId="0" fillId="0" borderId="9" xfId="0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FC08F0"/>
      <color rgb="FFFF99FF"/>
      <color rgb="FF00CC66"/>
      <color rgb="FFCC99FF"/>
      <color rgb="FFFFFF00"/>
      <color rgb="FFCC0000"/>
      <color rgb="FFC0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FF"/>
              </a:solidFill>
            </a:ln>
          </c:spPr>
          <c:invertIfNegative val="0"/>
          <c:dLbls>
            <c:spPr>
              <a:solidFill>
                <a:schemeClr val="tx2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令和7年8月</c:v>
                </c:pt>
              </c:strCache>
            </c:strRef>
          </c:cat>
          <c:val>
            <c:numRef>
              <c:f>'1・面積、会員数'!$C$38:$M$38</c:f>
              <c:numCache>
                <c:formatCode>General</c:formatCode>
                <c:ptCount val="11"/>
                <c:pt idx="0">
                  <c:v>171</c:v>
                </c:pt>
                <c:pt idx="1">
                  <c:v>171</c:v>
                </c:pt>
                <c:pt idx="2">
                  <c:v>171</c:v>
                </c:pt>
                <c:pt idx="3">
                  <c:v>170</c:v>
                </c:pt>
                <c:pt idx="4">
                  <c:v>171</c:v>
                </c:pt>
                <c:pt idx="5">
                  <c:v>169</c:v>
                </c:pt>
                <c:pt idx="6">
                  <c:v>171</c:v>
                </c:pt>
                <c:pt idx="7">
                  <c:v>169</c:v>
                </c:pt>
                <c:pt idx="8">
                  <c:v>170</c:v>
                </c:pt>
                <c:pt idx="9">
                  <c:v>172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2996760"/>
        <c:axId val="182575472"/>
      </c:barChart>
      <c:lineChart>
        <c:grouping val="standard"/>
        <c:varyColors val="0"/>
        <c:ser>
          <c:idx val="0"/>
          <c:order val="0"/>
          <c:tx>
            <c:strRef>
              <c:f>'1・面積、会員数'!$B$36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solidFill>
                <a:srgbClr val="FFFFCC"/>
              </a:solidFill>
              <a:ln w="9525">
                <a:solidFill>
                  <a:srgbClr val="7030A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令和7年8月</c:v>
                </c:pt>
              </c:strCache>
            </c:strRef>
          </c:cat>
          <c:val>
            <c:numRef>
              <c:f>'1・面積、会員数'!$C$36:$M$36</c:f>
              <c:numCache>
                <c:formatCode>General</c:formatCode>
                <c:ptCount val="11"/>
                <c:pt idx="0">
                  <c:v>100.7</c:v>
                </c:pt>
                <c:pt idx="1">
                  <c:v>106.9</c:v>
                </c:pt>
                <c:pt idx="2">
                  <c:v>108.5</c:v>
                </c:pt>
                <c:pt idx="3">
                  <c:v>114.8</c:v>
                </c:pt>
                <c:pt idx="4">
                  <c:v>122.6</c:v>
                </c:pt>
                <c:pt idx="5">
                  <c:v>120.5</c:v>
                </c:pt>
                <c:pt idx="6">
                  <c:v>125.7</c:v>
                </c:pt>
                <c:pt idx="7">
                  <c:v>141.4</c:v>
                </c:pt>
                <c:pt idx="8">
                  <c:v>149.5</c:v>
                </c:pt>
                <c:pt idx="9">
                  <c:v>149.6</c:v>
                </c:pt>
                <c:pt idx="10">
                  <c:v>148.30000000000001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66A-9492-2FF9264C8A50}"/>
            </c:ext>
          </c:extLst>
        </c:ser>
        <c:ser>
          <c:idx val="1"/>
          <c:order val="1"/>
          <c:tx>
            <c:strRef>
              <c:f>'1・面積、会員数'!$B$37</c:f>
              <c:strCache>
                <c:ptCount val="1"/>
                <c:pt idx="0">
                  <c:v>1～３類所管面積　    (万㎡）</c:v>
                </c:pt>
              </c:strCache>
            </c:strRef>
          </c:tx>
          <c:dLbls>
            <c:spPr>
              <a:solidFill>
                <a:schemeClr val="accent3">
                  <a:lumMod val="60000"/>
                  <a:lumOff val="40000"/>
                </a:schemeClr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令和7年8月</c:v>
                </c:pt>
              </c:strCache>
            </c:strRef>
          </c:cat>
          <c:val>
            <c:numRef>
              <c:f>'1・面積、会員数'!$C$37:$M$37</c:f>
              <c:numCache>
                <c:formatCode>General</c:formatCode>
                <c:ptCount val="11"/>
                <c:pt idx="0">
                  <c:v>226.3</c:v>
                </c:pt>
                <c:pt idx="1">
                  <c:v>228.9</c:v>
                </c:pt>
                <c:pt idx="2">
                  <c:v>231.8</c:v>
                </c:pt>
                <c:pt idx="3">
                  <c:v>234.9</c:v>
                </c:pt>
                <c:pt idx="4">
                  <c:v>240.8</c:v>
                </c:pt>
                <c:pt idx="5">
                  <c:v>233.6</c:v>
                </c:pt>
                <c:pt idx="6">
                  <c:v>240.2</c:v>
                </c:pt>
                <c:pt idx="7">
                  <c:v>239.9</c:v>
                </c:pt>
                <c:pt idx="8">
                  <c:v>246.5</c:v>
                </c:pt>
                <c:pt idx="9">
                  <c:v>247.6</c:v>
                </c:pt>
                <c:pt idx="10">
                  <c:v>250.5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2996760"/>
        <c:axId val="182575472"/>
      </c:lineChart>
      <c:catAx>
        <c:axId val="1829967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2575472"/>
        <c:crosses val="autoZero"/>
        <c:auto val="1"/>
        <c:lblAlgn val="ctr"/>
        <c:lblOffset val="100"/>
        <c:tickLblSkip val="1"/>
        <c:noMultiLvlLbl val="0"/>
      </c:catAx>
      <c:valAx>
        <c:axId val="182575472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99676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9717590784180777E-3"/>
                  <c:y val="3.8170447552495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58-472F-A1A8-8ACD5F1CE35C}"/>
                </c:ext>
              </c:extLst>
            </c:dLbl>
            <c:dLbl>
              <c:idx val="1"/>
              <c:layout>
                <c:manualLayout>
                  <c:x val="-1.0507870589283388E-2"/>
                  <c:y val="-3.724272391293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58-472F-A1A8-8ACD5F1CE35C}"/>
                </c:ext>
              </c:extLst>
            </c:dLbl>
            <c:dLbl>
              <c:idx val="2"/>
              <c:layout>
                <c:manualLayout>
                  <c:x val="-5.1947945149154002E-3"/>
                  <c:y val="-3.6934452107940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58-472F-A1A8-8ACD5F1CE35C}"/>
                </c:ext>
              </c:extLst>
            </c:dLbl>
            <c:dLbl>
              <c:idx val="3"/>
              <c:layout>
                <c:manualLayout>
                  <c:x val="-6.9991707955565606E-3"/>
                  <c:y val="7.44883560504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58-472F-A1A8-8ACD5F1CE35C}"/>
                </c:ext>
              </c:extLst>
            </c:dLbl>
            <c:dLbl>
              <c:idx val="4"/>
              <c:layout>
                <c:manualLayout>
                  <c:x val="-1.3970792815389002E-2"/>
                  <c:y val="1.1204225999294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58-472F-A1A8-8ACD5F1CE35C}"/>
                </c:ext>
              </c:extLst>
            </c:dLbl>
            <c:dLbl>
              <c:idx val="5"/>
              <c:layout>
                <c:manualLayout>
                  <c:x val="-1.0489504738800601E-2"/>
                  <c:y val="1.0987563268425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58-472F-A1A8-8ACD5F1CE35C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58-472F-A1A8-8ACD5F1CE35C}"/>
                </c:ext>
              </c:extLst>
            </c:dLbl>
            <c:dLbl>
              <c:idx val="7"/>
              <c:layout>
                <c:manualLayout>
                  <c:x val="-6.9991707955566881E-3"/>
                  <c:y val="3.8481627582065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58-472F-A1A8-8ACD5F1CE35C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58-472F-A1A8-8ACD5F1CE35C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金属製品</c:v>
                </c:pt>
                <c:pt idx="4">
                  <c:v>ゴム製品</c:v>
                </c:pt>
                <c:pt idx="5">
                  <c:v>その他の製造工業品</c:v>
                </c:pt>
                <c:pt idx="6">
                  <c:v>その他の食料工業品</c:v>
                </c:pt>
                <c:pt idx="7">
                  <c:v>合成樹脂</c:v>
                </c:pt>
                <c:pt idx="8">
                  <c:v>化学繊維糸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17694</c:v>
                </c:pt>
                <c:pt idx="1">
                  <c:v>12972</c:v>
                </c:pt>
                <c:pt idx="2">
                  <c:v>5553</c:v>
                </c:pt>
                <c:pt idx="3">
                  <c:v>4575</c:v>
                </c:pt>
                <c:pt idx="4">
                  <c:v>2678</c:v>
                </c:pt>
                <c:pt idx="5">
                  <c:v>2667</c:v>
                </c:pt>
                <c:pt idx="6">
                  <c:v>1874</c:v>
                </c:pt>
                <c:pt idx="7">
                  <c:v>1436</c:v>
                </c:pt>
                <c:pt idx="8">
                  <c:v>1057</c:v>
                </c:pt>
                <c:pt idx="9">
                  <c:v>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58-472F-A1A8-8ACD5F1CE35C}"/>
            </c:ext>
          </c:extLst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948664706728732E-3"/>
                  <c:y val="7.38659959913032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58-472F-A1A8-8ACD5F1CE35C}"/>
                </c:ext>
              </c:extLst>
            </c:dLbl>
            <c:dLbl>
              <c:idx val="1"/>
              <c:layout>
                <c:manualLayout>
                  <c:x val="8.5935733229168497E-3"/>
                  <c:y val="-1.1142571638296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58-472F-A1A8-8ACD5F1CE35C}"/>
                </c:ext>
              </c:extLst>
            </c:dLbl>
            <c:dLbl>
              <c:idx val="2"/>
              <c:layout>
                <c:manualLayout>
                  <c:x val="6.9899878703151659E-3"/>
                  <c:y val="3.6626180302943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58-472F-A1A8-8ACD5F1CE35C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58-472F-A1A8-8ACD5F1CE35C}"/>
                </c:ext>
              </c:extLst>
            </c:dLbl>
            <c:dLbl>
              <c:idx val="4"/>
              <c:layout>
                <c:manualLayout>
                  <c:x val="1.6400430363959074E-3"/>
                  <c:y val="3.662327207836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58-472F-A1A8-8ACD5F1CE35C}"/>
                </c:ext>
              </c:extLst>
            </c:dLbl>
            <c:dLbl>
              <c:idx val="5"/>
              <c:layout>
                <c:manualLayout>
                  <c:x val="3.4903339432440397E-3"/>
                  <c:y val="-3.600963669295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58-472F-A1A8-8ACD5F1CE35C}"/>
                </c:ext>
              </c:extLst>
            </c:dLbl>
            <c:dLbl>
              <c:idx val="6"/>
              <c:layout>
                <c:manualLayout>
                  <c:x val="8.7124031167122393E-3"/>
                  <c:y val="1.8497762412011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58-472F-A1A8-8ACD5F1CE35C}"/>
                </c:ext>
              </c:extLst>
            </c:dLbl>
            <c:dLbl>
              <c:idx val="7"/>
              <c:layout>
                <c:manualLayout>
                  <c:x val="1.7498269635355633E-3"/>
                  <c:y val="-1.8559998417925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58-472F-A1A8-8ACD5F1CE35C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58-472F-A1A8-8ACD5F1CE35C}"/>
                </c:ext>
              </c:extLst>
            </c:dLbl>
            <c:dLbl>
              <c:idx val="9"/>
              <c:layout>
                <c:manualLayout>
                  <c:x val="5.1945203977438884E-3"/>
                  <c:y val="3.75509957179301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金属製品</c:v>
                </c:pt>
                <c:pt idx="4">
                  <c:v>ゴム製品</c:v>
                </c:pt>
                <c:pt idx="5">
                  <c:v>その他の製造工業品</c:v>
                </c:pt>
                <c:pt idx="6">
                  <c:v>その他の食料工業品</c:v>
                </c:pt>
                <c:pt idx="7">
                  <c:v>合成樹脂</c:v>
                </c:pt>
                <c:pt idx="8">
                  <c:v>化学繊維糸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21904</c:v>
                </c:pt>
                <c:pt idx="1">
                  <c:v>13978</c:v>
                </c:pt>
                <c:pt idx="2">
                  <c:v>6970</c:v>
                </c:pt>
                <c:pt idx="3">
                  <c:v>3110</c:v>
                </c:pt>
                <c:pt idx="4">
                  <c:v>1881</c:v>
                </c:pt>
                <c:pt idx="5">
                  <c:v>2939</c:v>
                </c:pt>
                <c:pt idx="6">
                  <c:v>1780</c:v>
                </c:pt>
                <c:pt idx="7">
                  <c:v>1197</c:v>
                </c:pt>
                <c:pt idx="8">
                  <c:v>1317</c:v>
                </c:pt>
                <c:pt idx="9">
                  <c:v>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958-472F-A1A8-8ACD5F1C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045751633986928E-2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A-4492-996A-3B5747B21FC0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A-4492-996A-3B5747B21FC0}"/>
                </c:ext>
              </c:extLst>
            </c:dLbl>
            <c:dLbl>
              <c:idx val="2"/>
              <c:layout>
                <c:manualLayout>
                  <c:x val="-1.2200435729847494E-2"/>
                  <c:y val="3.83052970651402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A-4492-996A-3B5747B21FC0}"/>
                </c:ext>
              </c:extLst>
            </c:dLbl>
            <c:dLbl>
              <c:idx val="3"/>
              <c:layout>
                <c:manualLayout>
                  <c:x val="-1.3943355119825772E-2"/>
                  <c:y val="7.5754593175853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A-4492-996A-3B5747B21FC0}"/>
                </c:ext>
              </c:extLst>
            </c:dLbl>
            <c:dLbl>
              <c:idx val="4"/>
              <c:layout>
                <c:manualLayout>
                  <c:x val="-1.3943355119825772E-2"/>
                  <c:y val="2.272727272727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A-4492-996A-3B5747B21FC0}"/>
                </c:ext>
              </c:extLst>
            </c:dLbl>
            <c:dLbl>
              <c:idx val="5"/>
              <c:layout>
                <c:manualLayout>
                  <c:x val="-8.7145969498911308E-3"/>
                  <c:y val="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A-4492-996A-3B5747B21FC0}"/>
                </c:ext>
              </c:extLst>
            </c:dLbl>
            <c:dLbl>
              <c:idx val="6"/>
              <c:layout>
                <c:manualLayout>
                  <c:x val="-6.9716775599128538E-3"/>
                  <c:y val="1.893939393939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6A-4492-996A-3B5747B21FC0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A-4492-996A-3B5747B21FC0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6A-4492-996A-3B5747B21FC0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合成樹脂</c:v>
                </c:pt>
                <c:pt idx="6">
                  <c:v>その他の化学工業品</c:v>
                </c:pt>
                <c:pt idx="7">
                  <c:v>電気機械</c:v>
                </c:pt>
                <c:pt idx="8">
                  <c:v>その他の日用品</c:v>
                </c:pt>
                <c:pt idx="9">
                  <c:v>化学肥料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44982</c:v>
                </c:pt>
                <c:pt idx="1">
                  <c:v>19864</c:v>
                </c:pt>
                <c:pt idx="2">
                  <c:v>11246</c:v>
                </c:pt>
                <c:pt idx="3">
                  <c:v>7486</c:v>
                </c:pt>
                <c:pt idx="4">
                  <c:v>4282</c:v>
                </c:pt>
                <c:pt idx="5">
                  <c:v>3866</c:v>
                </c:pt>
                <c:pt idx="6">
                  <c:v>3279</c:v>
                </c:pt>
                <c:pt idx="7">
                  <c:v>1794</c:v>
                </c:pt>
                <c:pt idx="8">
                  <c:v>1585</c:v>
                </c:pt>
                <c:pt idx="9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6A-4492-996A-3B5747B21FC0}"/>
            </c:ext>
          </c:extLst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2195632408693852E-3"/>
                  <c:y val="-3.788475304223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A-4492-996A-3B5747B21FC0}"/>
                </c:ext>
              </c:extLst>
            </c:dLbl>
            <c:dLbl>
              <c:idx val="1"/>
              <c:layout>
                <c:manualLayout>
                  <c:x val="6.9626198685948573E-3"/>
                  <c:y val="3.7878787878787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6A-4492-996A-3B5747B21FC0}"/>
                </c:ext>
              </c:extLst>
            </c:dLbl>
            <c:dLbl>
              <c:idx val="2"/>
              <c:layout>
                <c:manualLayout>
                  <c:x val="3.4858387799564269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A-4492-996A-3B5747B21FC0}"/>
                </c:ext>
              </c:extLst>
            </c:dLbl>
            <c:dLbl>
              <c:idx val="3"/>
              <c:layout>
                <c:manualLayout>
                  <c:x val="5.2197004786165794E-3"/>
                  <c:y val="1.136333810546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6A-4492-996A-3B5747B21FC0}"/>
                </c:ext>
              </c:extLst>
            </c:dLbl>
            <c:dLbl>
              <c:idx val="4"/>
              <c:layout>
                <c:manualLayout>
                  <c:x val="5.1650798552141768E-3"/>
                  <c:y val="3.7869840133619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A-4492-996A-3B5747B21FC0}"/>
                </c:ext>
              </c:extLst>
            </c:dLbl>
            <c:dLbl>
              <c:idx val="5"/>
              <c:layout>
                <c:manualLayout>
                  <c:x val="0"/>
                  <c:y val="7.5751610594130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6A-4492-996A-3B5747B21FC0}"/>
                </c:ext>
              </c:extLst>
            </c:dLbl>
            <c:dLbl>
              <c:idx val="6"/>
              <c:layout>
                <c:manualLayout>
                  <c:x val="1.7429193899782135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A-4492-996A-3B5747B21FC0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6A-4492-996A-3B5747B21FC0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A-4492-996A-3B5747B21FC0}"/>
                </c:ext>
              </c:extLst>
            </c:dLbl>
            <c:dLbl>
              <c:idx val="9"/>
              <c:layout>
                <c:manualLayout>
                  <c:x val="3.4858387799564269E-3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鉄鋼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合成樹脂</c:v>
                </c:pt>
                <c:pt idx="6">
                  <c:v>その他の化学工業品</c:v>
                </c:pt>
                <c:pt idx="7">
                  <c:v>電気機械</c:v>
                </c:pt>
                <c:pt idx="8">
                  <c:v>その他の日用品</c:v>
                </c:pt>
                <c:pt idx="9">
                  <c:v>化学肥料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51535</c:v>
                </c:pt>
                <c:pt idx="1">
                  <c:v>16145</c:v>
                </c:pt>
                <c:pt idx="2">
                  <c:v>8831</c:v>
                </c:pt>
                <c:pt idx="3">
                  <c:v>6368</c:v>
                </c:pt>
                <c:pt idx="4">
                  <c:v>4802</c:v>
                </c:pt>
                <c:pt idx="5">
                  <c:v>3544</c:v>
                </c:pt>
                <c:pt idx="6">
                  <c:v>11948</c:v>
                </c:pt>
                <c:pt idx="7">
                  <c:v>1612</c:v>
                </c:pt>
                <c:pt idx="8">
                  <c:v>2187</c:v>
                </c:pt>
                <c:pt idx="9">
                  <c:v>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B6A-4492-996A-3B5747B2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5460992907801418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5-46E0-B69D-AA3E912FF8F8}"/>
                </c:ext>
              </c:extLst>
            </c:dLbl>
            <c:dLbl>
              <c:idx val="1"/>
              <c:layout>
                <c:manualLayout>
                  <c:x val="-1.0638297872340425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6E0-B69D-AA3E912FF8F8}"/>
                </c:ext>
              </c:extLst>
            </c:dLbl>
            <c:dLbl>
              <c:idx val="2"/>
              <c:layout>
                <c:manualLayout>
                  <c:x val="-1.2411347517730497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5-46E0-B69D-AA3E912FF8F8}"/>
                </c:ext>
              </c:extLst>
            </c:dLbl>
            <c:dLbl>
              <c:idx val="3"/>
              <c:layout>
                <c:manualLayout>
                  <c:x val="-1.2411347517730561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5-46E0-B69D-AA3E912FF8F8}"/>
                </c:ext>
              </c:extLst>
            </c:dLbl>
            <c:dLbl>
              <c:idx val="4"/>
              <c:layout>
                <c:manualLayout>
                  <c:x val="-7.0921985815602835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5-46E0-B69D-AA3E912FF8F8}"/>
                </c:ext>
              </c:extLst>
            </c:dLbl>
            <c:dLbl>
              <c:idx val="5"/>
              <c:layout>
                <c:manualLayout>
                  <c:x val="-1.2411347517730497E-2"/>
                  <c:y val="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5-46E0-B69D-AA3E912FF8F8}"/>
                </c:ext>
              </c:extLst>
            </c:dLbl>
            <c:dLbl>
              <c:idx val="6"/>
              <c:layout>
                <c:manualLayout>
                  <c:x val="-5.3191489361702126E-3"/>
                  <c:y val="-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5-46E0-B69D-AA3E912FF8F8}"/>
                </c:ext>
              </c:extLst>
            </c:dLbl>
            <c:dLbl>
              <c:idx val="7"/>
              <c:layout>
                <c:manualLayout>
                  <c:x val="-8.8652482269503553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5-46E0-B69D-AA3E912FF8F8}"/>
                </c:ext>
              </c:extLst>
            </c:dLbl>
            <c:dLbl>
              <c:idx val="8"/>
              <c:layout>
                <c:manualLayout>
                  <c:x val="-1.0638297872340425E-2"/>
                  <c:y val="1.9379844961240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A5-46E0-B69D-AA3E912FF8F8}"/>
                </c:ext>
              </c:extLst>
            </c:dLbl>
            <c:dLbl>
              <c:idx val="9"/>
              <c:layout>
                <c:manualLayout>
                  <c:x val="-7.0921985815604136E-3"/>
                  <c:y val="3.8753586034303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飲料</c:v>
                </c:pt>
                <c:pt idx="1">
                  <c:v>その他の食料工業品</c:v>
                </c:pt>
                <c:pt idx="2">
                  <c:v>その他の機械</c:v>
                </c:pt>
                <c:pt idx="3">
                  <c:v>雑品</c:v>
                </c:pt>
                <c:pt idx="4">
                  <c:v>麦</c:v>
                </c:pt>
                <c:pt idx="5">
                  <c:v>缶詰・びん詰</c:v>
                </c:pt>
                <c:pt idx="6">
                  <c:v>鉄鋼</c:v>
                </c:pt>
                <c:pt idx="7">
                  <c:v>その他の化学工業品</c:v>
                </c:pt>
                <c:pt idx="8">
                  <c:v>電気機械</c:v>
                </c:pt>
                <c:pt idx="9">
                  <c:v>木材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19011</c:v>
                </c:pt>
                <c:pt idx="1">
                  <c:v>14984</c:v>
                </c:pt>
                <c:pt idx="2">
                  <c:v>12747</c:v>
                </c:pt>
                <c:pt idx="3">
                  <c:v>11776</c:v>
                </c:pt>
                <c:pt idx="4">
                  <c:v>11156</c:v>
                </c:pt>
                <c:pt idx="5">
                  <c:v>9988</c:v>
                </c:pt>
                <c:pt idx="6">
                  <c:v>7714</c:v>
                </c:pt>
                <c:pt idx="7">
                  <c:v>7543</c:v>
                </c:pt>
                <c:pt idx="8">
                  <c:v>7245</c:v>
                </c:pt>
                <c:pt idx="9">
                  <c:v>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A5-46E0-B69D-AA3E912FF8F8}"/>
            </c:ext>
          </c:extLst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652482269503379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A5-46E0-B69D-AA3E912FF8F8}"/>
                </c:ext>
              </c:extLst>
            </c:dLbl>
            <c:dLbl>
              <c:idx val="1"/>
              <c:layout>
                <c:manualLayout>
                  <c:x val="3.5460992907801418E-3"/>
                  <c:y val="-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A5-46E0-B69D-AA3E912FF8F8}"/>
                </c:ext>
              </c:extLst>
            </c:dLbl>
            <c:dLbl>
              <c:idx val="2"/>
              <c:layout>
                <c:manualLayout>
                  <c:x val="-3.250553465877445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5-46E0-B69D-AA3E912FF8F8}"/>
                </c:ext>
              </c:extLst>
            </c:dLbl>
            <c:dLbl>
              <c:idx val="3"/>
              <c:layout>
                <c:manualLayout>
                  <c:x val="3.5460992907800767E-3"/>
                  <c:y val="-7.752243178904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A5-46E0-B69D-AA3E912FF8F8}"/>
                </c:ext>
              </c:extLst>
            </c:dLbl>
            <c:dLbl>
              <c:idx val="4"/>
              <c:layout>
                <c:manualLayout>
                  <c:x val="1.7730496453900058E-3"/>
                  <c:y val="-3.05194408838430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A5-46E0-B69D-AA3E912FF8F8}"/>
                </c:ext>
              </c:extLst>
            </c:dLbl>
            <c:dLbl>
              <c:idx val="5"/>
              <c:layout>
                <c:manualLayout>
                  <c:x val="1.0638297872340361E-2"/>
                  <c:y val="3.8759689922479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A5-46E0-B69D-AA3E912FF8F8}"/>
                </c:ext>
              </c:extLst>
            </c:dLbl>
            <c:dLbl>
              <c:idx val="6"/>
              <c:layout>
                <c:manualLayout>
                  <c:x val="1.2411347517730497E-2"/>
                  <c:y val="1.1627601782335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A5-46E0-B69D-AA3E912FF8F8}"/>
                </c:ext>
              </c:extLst>
            </c:dLbl>
            <c:dLbl>
              <c:idx val="7"/>
              <c:layout>
                <c:manualLayout>
                  <c:x val="0"/>
                  <c:y val="-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A5-46E0-B69D-AA3E912FF8F8}"/>
                </c:ext>
              </c:extLst>
            </c:dLbl>
            <c:dLbl>
              <c:idx val="8"/>
              <c:layout>
                <c:manualLayout>
                  <c:x val="5.3191489361700825E-3"/>
                  <c:y val="-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A5-46E0-B69D-AA3E912FF8F8}"/>
                </c:ext>
              </c:extLst>
            </c:dLbl>
            <c:dLbl>
              <c:idx val="9"/>
              <c:layout>
                <c:manualLayout>
                  <c:x val="8.8652482269502252E-3"/>
                  <c:y val="-6.103888177479187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飲料</c:v>
                </c:pt>
                <c:pt idx="1">
                  <c:v>その他の食料工業品</c:v>
                </c:pt>
                <c:pt idx="2">
                  <c:v>その他の機械</c:v>
                </c:pt>
                <c:pt idx="3">
                  <c:v>雑品</c:v>
                </c:pt>
                <c:pt idx="4">
                  <c:v>麦</c:v>
                </c:pt>
                <c:pt idx="5">
                  <c:v>缶詰・びん詰</c:v>
                </c:pt>
                <c:pt idx="6">
                  <c:v>鉄鋼</c:v>
                </c:pt>
                <c:pt idx="7">
                  <c:v>その他の化学工業品</c:v>
                </c:pt>
                <c:pt idx="8">
                  <c:v>電気機械</c:v>
                </c:pt>
                <c:pt idx="9">
                  <c:v>木材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16998</c:v>
                </c:pt>
                <c:pt idx="1">
                  <c:v>15039</c:v>
                </c:pt>
                <c:pt idx="2">
                  <c:v>15051</c:v>
                </c:pt>
                <c:pt idx="3">
                  <c:v>8677</c:v>
                </c:pt>
                <c:pt idx="4">
                  <c:v>15949</c:v>
                </c:pt>
                <c:pt idx="5">
                  <c:v>9832</c:v>
                </c:pt>
                <c:pt idx="6">
                  <c:v>6241</c:v>
                </c:pt>
                <c:pt idx="7">
                  <c:v>6669</c:v>
                </c:pt>
                <c:pt idx="8">
                  <c:v>4537</c:v>
                </c:pt>
                <c:pt idx="9">
                  <c:v>4110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1A5-46E0-B69D-AA3E912F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2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26333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B-4658-BAD8-605A737109B8}"/>
                </c:ext>
              </c:extLst>
            </c:dLbl>
            <c:dLbl>
              <c:idx val="1"/>
              <c:layout>
                <c:manualLayout>
                  <c:x val="-8.888888888888888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5B-4658-BAD8-605A737109B8}"/>
                </c:ext>
              </c:extLst>
            </c:dLbl>
            <c:dLbl>
              <c:idx val="2"/>
              <c:layout>
                <c:manualLayout>
                  <c:x val="-7.1111111111111435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5B-4658-BAD8-605A737109B8}"/>
                </c:ext>
              </c:extLst>
            </c:dLbl>
            <c:dLbl>
              <c:idx val="3"/>
              <c:layout>
                <c:manualLayout>
                  <c:x val="-1.6E-2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5B-4658-BAD8-605A737109B8}"/>
                </c:ext>
              </c:extLst>
            </c:dLbl>
            <c:dLbl>
              <c:idx val="4"/>
              <c:layout>
                <c:manualLayout>
                  <c:x val="-7.1111111111111115E-3"/>
                  <c:y val="1.0695187165775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5B-4658-BAD8-605A737109B8}"/>
                </c:ext>
              </c:extLst>
            </c:dLbl>
            <c:dLbl>
              <c:idx val="5"/>
              <c:layout>
                <c:manualLayout>
                  <c:x val="-1.066666666666668E-2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5B-4658-BAD8-605A737109B8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5B-4658-BAD8-605A737109B8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5B-4658-BAD8-605A737109B8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5B-4658-BAD8-605A737109B8}"/>
                </c:ext>
              </c:extLst>
            </c:dLbl>
            <c:dLbl>
              <c:idx val="9"/>
              <c:layout>
                <c:manualLayout>
                  <c:x val="-7.1112510936135707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その他の製造工業品</c:v>
                </c:pt>
                <c:pt idx="5">
                  <c:v>動植物性飼・肥料</c:v>
                </c:pt>
                <c:pt idx="6">
                  <c:v>その他の機械</c:v>
                </c:pt>
                <c:pt idx="7">
                  <c:v>その他の日用品</c:v>
                </c:pt>
                <c:pt idx="8">
                  <c:v>合成樹脂</c:v>
                </c:pt>
                <c:pt idx="9">
                  <c:v>缶詰・びん詰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24852</c:v>
                </c:pt>
                <c:pt idx="1">
                  <c:v>15999</c:v>
                </c:pt>
                <c:pt idx="2">
                  <c:v>7084</c:v>
                </c:pt>
                <c:pt idx="3">
                  <c:v>5389</c:v>
                </c:pt>
                <c:pt idx="4">
                  <c:v>4336</c:v>
                </c:pt>
                <c:pt idx="5">
                  <c:v>1405</c:v>
                </c:pt>
                <c:pt idx="6">
                  <c:v>1110</c:v>
                </c:pt>
                <c:pt idx="7">
                  <c:v>899</c:v>
                </c:pt>
                <c:pt idx="8">
                  <c:v>749</c:v>
                </c:pt>
                <c:pt idx="9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B-4658-BAD8-605A737109B8}"/>
            </c:ext>
          </c:extLst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9555415573053368E-2"/>
                  <c:y val="3.564500961443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5B-4658-BAD8-605A737109B8}"/>
                </c:ext>
              </c:extLst>
            </c:dLbl>
            <c:dLbl>
              <c:idx val="1"/>
              <c:layout>
                <c:manualLayout>
                  <c:x val="7.1111111111111115E-3"/>
                  <c:y val="7.1301247771835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5B-4658-BAD8-605A737109B8}"/>
                </c:ext>
              </c:extLst>
            </c:dLbl>
            <c:dLbl>
              <c:idx val="2"/>
              <c:layout>
                <c:manualLayout>
                  <c:x val="8.888888888888823E-3"/>
                  <c:y val="-7.130124777183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5B-4658-BAD8-605A737109B8}"/>
                </c:ext>
              </c:extLst>
            </c:dLbl>
            <c:dLbl>
              <c:idx val="3"/>
              <c:layout>
                <c:manualLayout>
                  <c:x val="3.5555555555554902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5B-4658-BAD8-605A737109B8}"/>
                </c:ext>
              </c:extLst>
            </c:dLbl>
            <c:dLbl>
              <c:idx val="4"/>
              <c:layout>
                <c:manualLayout>
                  <c:x val="-1.3998250225241104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5B-4658-BAD8-605A737109B8}"/>
                </c:ext>
              </c:extLst>
            </c:dLbl>
            <c:dLbl>
              <c:idx val="5"/>
              <c:layout>
                <c:manualLayout>
                  <c:x val="5.3333333333333332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5B-4658-BAD8-605A737109B8}"/>
                </c:ext>
              </c:extLst>
            </c:dLbl>
            <c:dLbl>
              <c:idx val="6"/>
              <c:layout>
                <c:manualLayout>
                  <c:x val="3.5555555555555557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5B-4658-BAD8-605A737109B8}"/>
                </c:ext>
              </c:extLst>
            </c:dLbl>
            <c:dLbl>
              <c:idx val="7"/>
              <c:layout>
                <c:manualLayout>
                  <c:x val="3.5555555555555557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5B-4658-BAD8-605A737109B8}"/>
                </c:ext>
              </c:extLst>
            </c:dLbl>
            <c:dLbl>
              <c:idx val="8"/>
              <c:layout>
                <c:manualLayout>
                  <c:x val="0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5B-4658-BAD8-605A737109B8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その他の製造工業品</c:v>
                </c:pt>
                <c:pt idx="5">
                  <c:v>動植物性飼・肥料</c:v>
                </c:pt>
                <c:pt idx="6">
                  <c:v>その他の機械</c:v>
                </c:pt>
                <c:pt idx="7">
                  <c:v>その他の日用品</c:v>
                </c:pt>
                <c:pt idx="8">
                  <c:v>合成樹脂</c:v>
                </c:pt>
                <c:pt idx="9">
                  <c:v>缶詰・びん詰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20677</c:v>
                </c:pt>
                <c:pt idx="1">
                  <c:v>16930</c:v>
                </c:pt>
                <c:pt idx="2">
                  <c:v>11876</c:v>
                </c:pt>
                <c:pt idx="3">
                  <c:v>4146</c:v>
                </c:pt>
                <c:pt idx="4">
                  <c:v>4988</c:v>
                </c:pt>
                <c:pt idx="5">
                  <c:v>1763</c:v>
                </c:pt>
                <c:pt idx="6">
                  <c:v>887</c:v>
                </c:pt>
                <c:pt idx="7">
                  <c:v>397</c:v>
                </c:pt>
                <c:pt idx="8">
                  <c:v>1558</c:v>
                </c:pt>
                <c:pt idx="9">
                  <c:v>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5B-4658-BAD8-605A7371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3.508793684254035E-3"/>
                  <c:y val="-1.98170143986242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F-43D2-81FC-57F5CBBF9D70}"/>
                </c:ext>
              </c:extLst>
            </c:dLbl>
            <c:dLbl>
              <c:idx val="1"/>
              <c:layout>
                <c:manualLayout>
                  <c:x val="-1.5748169274116326E-2"/>
                  <c:y val="8.45707845841310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F-43D2-81FC-57F5CBBF9D70}"/>
                </c:ext>
              </c:extLst>
            </c:dLbl>
            <c:dLbl>
              <c:idx val="2"/>
              <c:layout>
                <c:manualLayout>
                  <c:x val="-8.7581375162750653E-3"/>
                  <c:y val="8.20261874045398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F-43D2-81FC-57F5CBBF9D70}"/>
                </c:ext>
              </c:extLst>
            </c:dLbl>
            <c:dLbl>
              <c:idx val="3"/>
              <c:layout>
                <c:manualLayout>
                  <c:x val="-1.0521696598948754E-2"/>
                  <c:y val="5.904177232083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F-43D2-81FC-57F5CBBF9D70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F-43D2-81FC-57F5CBBF9D70}"/>
                </c:ext>
              </c:extLst>
            </c:dLbl>
            <c:dLbl>
              <c:idx val="5"/>
              <c:layout>
                <c:manualLayout>
                  <c:x val="-8.7673686458484678E-3"/>
                  <c:y val="-8.5244005516260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EF-43D2-81FC-57F5CBBF9D70}"/>
                </c:ext>
              </c:extLst>
            </c:dLbl>
            <c:dLbl>
              <c:idx val="6"/>
              <c:layout>
                <c:manualLayout>
                  <c:x val="-8.767368645848532E-3"/>
                  <c:y val="-5.9525186470335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F-43D2-81FC-57F5CBBF9D70}"/>
                </c:ext>
              </c:extLst>
            </c:dLbl>
            <c:dLbl>
              <c:idx val="7"/>
              <c:layout>
                <c:manualLayout>
                  <c:x val="-1.4039721412776287E-2"/>
                  <c:y val="2.325133087177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EF-43D2-81FC-57F5CBBF9D70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EF-43D2-81FC-57F5CBBF9D70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その他の食料工業品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非金属鉱物</c:v>
                </c:pt>
                <c:pt idx="7">
                  <c:v>石油製品</c:v>
                </c:pt>
                <c:pt idx="8">
                  <c:v>その他の機械</c:v>
                </c:pt>
                <c:pt idx="9">
                  <c:v>米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46946</c:v>
                </c:pt>
                <c:pt idx="1">
                  <c:v>10302</c:v>
                </c:pt>
                <c:pt idx="2">
                  <c:v>8634</c:v>
                </c:pt>
                <c:pt idx="3">
                  <c:v>8486</c:v>
                </c:pt>
                <c:pt idx="4">
                  <c:v>5079</c:v>
                </c:pt>
                <c:pt idx="5">
                  <c:v>4546</c:v>
                </c:pt>
                <c:pt idx="6">
                  <c:v>1467</c:v>
                </c:pt>
                <c:pt idx="7">
                  <c:v>1264</c:v>
                </c:pt>
                <c:pt idx="8">
                  <c:v>1123</c:v>
                </c:pt>
                <c:pt idx="9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EF-43D2-81FC-57F5CBBF9D70}"/>
            </c:ext>
          </c:extLst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507918793615364E-2"/>
                  <c:y val="-1.72628263159593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EF-43D2-81FC-57F5CBBF9D70}"/>
                </c:ext>
              </c:extLst>
            </c:dLbl>
            <c:dLbl>
              <c:idx val="1"/>
              <c:layout>
                <c:manualLayout>
                  <c:x val="1.7497812773403325E-3"/>
                  <c:y val="-7.53295668549912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EF-43D2-81FC-57F5CBBF9D70}"/>
                </c:ext>
              </c:extLst>
            </c:dLbl>
            <c:dLbl>
              <c:idx val="2"/>
              <c:layout>
                <c:manualLayout>
                  <c:x val="5.2629838593010519E-3"/>
                  <c:y val="-1.9236917419220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EF-43D2-81FC-57F5CBBF9D70}"/>
                </c:ext>
              </c:extLst>
            </c:dLbl>
            <c:dLbl>
              <c:idx val="3"/>
              <c:layout>
                <c:manualLayout>
                  <c:x val="1.772790212247027E-3"/>
                  <c:y val="-3.7982116642198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EF-43D2-81FC-57F5CBBF9D70}"/>
                </c:ext>
              </c:extLst>
            </c:dLbl>
            <c:dLbl>
              <c:idx val="4"/>
              <c:layout>
                <c:manualLayout>
                  <c:x val="5.2538905077810158E-3"/>
                  <c:y val="2.266174355324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EF-43D2-81FC-57F5CBBF9D70}"/>
                </c:ext>
              </c:extLst>
            </c:dLbl>
            <c:dLbl>
              <c:idx val="5"/>
              <c:layout>
                <c:manualLayout>
                  <c:x val="3.4995625546807292E-3"/>
                  <c:y val="1.1236264958405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EF-43D2-81FC-57F5CBBF9D70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EF-43D2-81FC-57F5CBBF9D70}"/>
                </c:ext>
              </c:extLst>
            </c:dLbl>
            <c:dLbl>
              <c:idx val="7"/>
              <c:layout>
                <c:manualLayout>
                  <c:x val="1.8462259146740515E-5"/>
                  <c:y val="3.6398416299657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EF-43D2-81FC-57F5CBBF9D70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EF-43D2-81FC-57F5CBBF9D70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その他の食料工業品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非金属鉱物</c:v>
                </c:pt>
                <c:pt idx="7">
                  <c:v>石油製品</c:v>
                </c:pt>
                <c:pt idx="8">
                  <c:v>その他の機械</c:v>
                </c:pt>
                <c:pt idx="9">
                  <c:v>米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49732</c:v>
                </c:pt>
                <c:pt idx="1">
                  <c:v>10593</c:v>
                </c:pt>
                <c:pt idx="2">
                  <c:v>8753</c:v>
                </c:pt>
                <c:pt idx="3">
                  <c:v>8772</c:v>
                </c:pt>
                <c:pt idx="4">
                  <c:v>5425</c:v>
                </c:pt>
                <c:pt idx="5">
                  <c:v>4638</c:v>
                </c:pt>
                <c:pt idx="6">
                  <c:v>0</c:v>
                </c:pt>
                <c:pt idx="7">
                  <c:v>1000</c:v>
                </c:pt>
                <c:pt idx="8">
                  <c:v>1034</c:v>
                </c:pt>
                <c:pt idx="9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FEF-43D2-81FC-57F5CBBF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60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10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altLang="en-US" sz="1100"/>
              <a:t>月  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7687189700441989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3.4949764529401579E-3"/>
                  <c:y val="-3.5845116134676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D-4690-B2A9-F43EFE9F0619}"/>
                </c:ext>
              </c:extLst>
            </c:dLbl>
            <c:dLbl>
              <c:idx val="1"/>
              <c:layout>
                <c:manualLayout>
                  <c:x val="-1.0484929358820427E-2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D-4690-B2A9-F43EFE9F0619}"/>
                </c:ext>
              </c:extLst>
            </c:dLbl>
            <c:dLbl>
              <c:idx val="2"/>
              <c:layout>
                <c:manualLayout>
                  <c:x val="-1.0484929358820427E-2"/>
                  <c:y val="2.1505376344085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3D-4690-B2A9-F43EFE9F0619}"/>
                </c:ext>
              </c:extLst>
            </c:dLbl>
            <c:dLbl>
              <c:idx val="3"/>
              <c:layout>
                <c:manualLayout>
                  <c:x val="-5.24246467941027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D-4690-B2A9-F43EFE9F0619}"/>
                </c:ext>
              </c:extLst>
            </c:dLbl>
            <c:dLbl>
              <c:idx val="4"/>
              <c:layout>
                <c:manualLayout>
                  <c:x val="-6.9900905033784952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D-4690-B2A9-F43EFE9F0619}"/>
                </c:ext>
              </c:extLst>
            </c:dLbl>
            <c:dLbl>
              <c:idx val="5"/>
              <c:layout>
                <c:manualLayout>
                  <c:x val="-8.7374411323504191E-3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3D-4690-B2A9-F43EFE9F0619}"/>
                </c:ext>
              </c:extLst>
            </c:dLbl>
            <c:dLbl>
              <c:idx val="6"/>
              <c:layout>
                <c:manualLayout>
                  <c:x val="-3.4949764529402703E-3"/>
                  <c:y val="-1.4337199785510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3D-4690-B2A9-F43EFE9F0619}"/>
                </c:ext>
              </c:extLst>
            </c:dLbl>
            <c:dLbl>
              <c:idx val="7"/>
              <c:layout>
                <c:manualLayout>
                  <c:x val="-8.7374411323503549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D-4690-B2A9-F43EFE9F0619}"/>
                </c:ext>
              </c:extLst>
            </c:dLbl>
            <c:dLbl>
              <c:idx val="8"/>
              <c:layout>
                <c:manualLayout>
                  <c:x val="-1.0484929358820554E-2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D-4690-B2A9-F43EFE9F0619}"/>
                </c:ext>
              </c:extLst>
            </c:dLbl>
            <c:dLbl>
              <c:idx val="9"/>
              <c:layout>
                <c:manualLayout>
                  <c:x val="-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飲料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315397</c:v>
                </c:pt>
                <c:pt idx="1">
                  <c:v>87532</c:v>
                </c:pt>
                <c:pt idx="2">
                  <c:v>26984</c:v>
                </c:pt>
                <c:pt idx="3">
                  <c:v>19028</c:v>
                </c:pt>
                <c:pt idx="4">
                  <c:v>14204</c:v>
                </c:pt>
                <c:pt idx="5">
                  <c:v>11779</c:v>
                </c:pt>
                <c:pt idx="6">
                  <c:v>10704</c:v>
                </c:pt>
                <c:pt idx="7">
                  <c:v>9258</c:v>
                </c:pt>
                <c:pt idx="8">
                  <c:v>9094</c:v>
                </c:pt>
                <c:pt idx="9">
                  <c:v>7440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3D-4690-B2A9-F43EFE9F0619}"/>
            </c:ext>
          </c:extLst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424646794102135E-3"/>
                  <c:y val="-2.867383512544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D-4690-B2A9-F43EFE9F0619}"/>
                </c:ext>
              </c:extLst>
            </c:dLbl>
            <c:dLbl>
              <c:idx val="1"/>
              <c:layout>
                <c:manualLayout>
                  <c:x val="1.2232417585290497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3D-4690-B2A9-F43EFE9F0619}"/>
                </c:ext>
              </c:extLst>
            </c:dLbl>
            <c:dLbl>
              <c:idx val="2"/>
              <c:layout>
                <c:manualLayout>
                  <c:x val="1.7474882264700709E-3"/>
                  <c:y val="-1.075297039482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3D-4690-B2A9-F43EFE9F0619}"/>
                </c:ext>
              </c:extLst>
            </c:dLbl>
            <c:dLbl>
              <c:idx val="3"/>
              <c:layout>
                <c:manualLayout>
                  <c:x val="8.7374411323503549E-3"/>
                  <c:y val="7.168176558575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3D-4690-B2A9-F43EFE9F0619}"/>
                </c:ext>
              </c:extLst>
            </c:dLbl>
            <c:dLbl>
              <c:idx val="4"/>
              <c:layout>
                <c:manualLayout>
                  <c:x val="6.9899529058802205E-3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3D-4690-B2A9-F43EFE9F0619}"/>
                </c:ext>
              </c:extLst>
            </c:dLbl>
            <c:dLbl>
              <c:idx val="5"/>
              <c:layout>
                <c:manualLayout>
                  <c:x val="5.2423270819120654E-3"/>
                  <c:y val="2.1505376344085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3D-4690-B2A9-F43EFE9F0619}"/>
                </c:ext>
              </c:extLst>
            </c:dLbl>
            <c:dLbl>
              <c:idx val="6"/>
              <c:layout>
                <c:manualLayout>
                  <c:x val="1.7474882264700709E-3"/>
                  <c:y val="1.4336353117150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3D-4690-B2A9-F43EFE9F0619}"/>
                </c:ext>
              </c:extLst>
            </c:dLbl>
            <c:dLbl>
              <c:idx val="7"/>
              <c:layout>
                <c:manualLayout>
                  <c:x val="5.2424646794100851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3D-4690-B2A9-F43EFE9F0619}"/>
                </c:ext>
              </c:extLst>
            </c:dLbl>
            <c:dLbl>
              <c:idx val="8"/>
              <c:layout>
                <c:manualLayout>
                  <c:x val="-1.7474882264701991E-3"/>
                  <c:y val="7.168458781361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3D-4690-B2A9-F43EFE9F0619}"/>
                </c:ext>
              </c:extLst>
            </c:dLbl>
            <c:dLbl>
              <c:idx val="9"/>
              <c:layout>
                <c:manualLayout>
                  <c:x val="5.2424646794102135E-3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その他の化学工業品</c:v>
                </c:pt>
                <c:pt idx="8">
                  <c:v>飲料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331338</c:v>
                </c:pt>
                <c:pt idx="1">
                  <c:v>59314</c:v>
                </c:pt>
                <c:pt idx="2">
                  <c:v>20990</c:v>
                </c:pt>
                <c:pt idx="3">
                  <c:v>12523</c:v>
                </c:pt>
                <c:pt idx="4">
                  <c:v>17294</c:v>
                </c:pt>
                <c:pt idx="5">
                  <c:v>11028</c:v>
                </c:pt>
                <c:pt idx="6">
                  <c:v>7525</c:v>
                </c:pt>
                <c:pt idx="7">
                  <c:v>8652</c:v>
                </c:pt>
                <c:pt idx="8">
                  <c:v>10802</c:v>
                </c:pt>
                <c:pt idx="9">
                  <c:v>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73D-4690-B2A9-F43EFE9F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altLang="en-US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3.3684005143944873E-2"/>
              <c:y val="4.3010752688172046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  <c:max val="45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4090965901989525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'8・保管高'!$C$52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3.5699759415581569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466-B507-F5762A6CC426}"/>
                </c:ext>
              </c:extLst>
            </c:dLbl>
            <c:dLbl>
              <c:idx val="1"/>
              <c:layout>
                <c:manualLayout>
                  <c:x val="-8.924588492143691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F-4466-B507-F5762A6CC426}"/>
                </c:ext>
              </c:extLst>
            </c:dLbl>
            <c:dLbl>
              <c:idx val="2"/>
              <c:layout>
                <c:manualLayout>
                  <c:x val="-5.3547530952862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466-B507-F5762A6CC426}"/>
                </c:ext>
              </c:extLst>
            </c:dLbl>
            <c:dLbl>
              <c:idx val="3"/>
              <c:layout>
                <c:manualLayout>
                  <c:x val="-8.924588492143691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466-B507-F5762A6CC426}"/>
                </c:ext>
              </c:extLst>
            </c:dLbl>
            <c:dLbl>
              <c:idx val="4"/>
              <c:layout>
                <c:manualLayout>
                  <c:x val="-1.7849176984288037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466-B507-F5762A6CC426}"/>
                </c:ext>
              </c:extLst>
            </c:dLbl>
            <c:dLbl>
              <c:idx val="5"/>
              <c:layout>
                <c:manualLayout>
                  <c:x val="0"/>
                  <c:y val="-5.7722330163276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466-B507-F5762A6CC426}"/>
                </c:ext>
              </c:extLst>
            </c:dLbl>
            <c:dLbl>
              <c:idx val="6"/>
              <c:layout>
                <c:manualLayout>
                  <c:x val="-1.070950619057243E-2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466-B507-F5762A6CC426}"/>
                </c:ext>
              </c:extLst>
            </c:dLbl>
            <c:dLbl>
              <c:idx val="7"/>
              <c:layout>
                <c:manualLayout>
                  <c:x val="-1.0709506190572562E-2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466-B507-F5762A6CC426}"/>
                </c:ext>
              </c:extLst>
            </c:dLbl>
            <c:dLbl>
              <c:idx val="8"/>
              <c:layout>
                <c:manualLayout>
                  <c:x val="-1.070950619057243E-2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466-B507-F5762A6CC426}"/>
                </c:ext>
              </c:extLst>
            </c:dLbl>
            <c:dLbl>
              <c:idx val="9"/>
              <c:layout>
                <c:manualLayout>
                  <c:x val="-5.3548936399868789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</c:strCache>
            </c:strRef>
          </c:cat>
          <c:val>
            <c:numRef>
              <c:f>'8・保管高'!$N$3:$N$12</c:f>
              <c:numCache>
                <c:formatCode>#,##0_ ;[Red]\-#,##0\ </c:formatCode>
                <c:ptCount val="10"/>
                <c:pt idx="0">
                  <c:v>471973</c:v>
                </c:pt>
                <c:pt idx="1">
                  <c:v>126258</c:v>
                </c:pt>
                <c:pt idx="2">
                  <c:v>116518</c:v>
                </c:pt>
                <c:pt idx="3">
                  <c:v>91649</c:v>
                </c:pt>
                <c:pt idx="4">
                  <c:v>79104</c:v>
                </c:pt>
                <c:pt idx="5">
                  <c:v>68357</c:v>
                </c:pt>
                <c:pt idx="6">
                  <c:v>65585</c:v>
                </c:pt>
                <c:pt idx="7">
                  <c:v>65415</c:v>
                </c:pt>
                <c:pt idx="8">
                  <c:v>54690</c:v>
                </c:pt>
                <c:pt idx="9">
                  <c:v>53942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5F-4466-B507-F5762A6CC426}"/>
            </c:ext>
          </c:extLst>
        </c:ser>
        <c:ser>
          <c:idx val="1"/>
          <c:order val="1"/>
          <c:tx>
            <c:strRef>
              <c:f>'8・保管高'!$Q$1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3.569835396857493E-3"/>
                  <c:y val="1.154355705536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5F-4466-B507-F5762A6CC426}"/>
                </c:ext>
              </c:extLst>
            </c:dLbl>
            <c:dLbl>
              <c:idx val="1"/>
              <c:layout>
                <c:manualLayout>
                  <c:x val="1.0709365645871766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5F-4466-B507-F5762A6CC426}"/>
                </c:ext>
              </c:extLst>
            </c:dLbl>
            <c:dLbl>
              <c:idx val="2"/>
              <c:layout>
                <c:manualLayout>
                  <c:x val="1.2494423889001169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5F-4466-B507-F5762A6CC426}"/>
                </c:ext>
              </c:extLst>
            </c:dLbl>
            <c:dLbl>
              <c:idx val="3"/>
              <c:layout>
                <c:manualLayout>
                  <c:x val="7.139670793714888E-3"/>
                  <c:y val="-1.4430468918657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5F-4466-B507-F5762A6CC426}"/>
                </c:ext>
              </c:extLst>
            </c:dLbl>
            <c:dLbl>
              <c:idx val="4"/>
              <c:layout>
                <c:manualLayout>
                  <c:x val="1.2494423889001169E-2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5F-4466-B507-F5762A6CC426}"/>
                </c:ext>
              </c:extLst>
            </c:dLbl>
            <c:dLbl>
              <c:idx val="5"/>
              <c:layout>
                <c:manualLayout>
                  <c:x val="5.354753095286215E-3"/>
                  <c:y val="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5F-4466-B507-F5762A6CC426}"/>
                </c:ext>
              </c:extLst>
            </c:dLbl>
            <c:dLbl>
              <c:idx val="6"/>
              <c:layout>
                <c:manualLayout>
                  <c:x val="3.5698353968574765E-3"/>
                  <c:y val="2.8860028860027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5F-4466-B507-F5762A6CC426}"/>
                </c:ext>
              </c:extLst>
            </c:dLbl>
            <c:dLbl>
              <c:idx val="7"/>
              <c:layout>
                <c:manualLayout>
                  <c:x val="1.78491769842873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5F-4466-B507-F5762A6CC426}"/>
                </c:ext>
              </c:extLst>
            </c:dLbl>
            <c:dLbl>
              <c:idx val="8"/>
              <c:layout>
                <c:manualLayout>
                  <c:x val="3.5698353968574765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5F-4466-B507-F5762A6CC426}"/>
                </c:ext>
              </c:extLst>
            </c:dLbl>
            <c:dLbl>
              <c:idx val="9"/>
              <c:layout>
                <c:manualLayout>
                  <c:x val="6.3089110680919396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</c:strCache>
            </c:strRef>
          </c:cat>
          <c:val>
            <c:numRef>
              <c:f>'8・保管高'!$Q$3:$Q$12</c:f>
              <c:numCache>
                <c:formatCode>#,##0_ ;[Red]\-#,##0\ </c:formatCode>
                <c:ptCount val="10"/>
                <c:pt idx="0">
                  <c:v>501145</c:v>
                </c:pt>
                <c:pt idx="1">
                  <c:v>130363</c:v>
                </c:pt>
                <c:pt idx="2">
                  <c:v>113923</c:v>
                </c:pt>
                <c:pt idx="3">
                  <c:v>91616</c:v>
                </c:pt>
                <c:pt idx="4">
                  <c:v>70300</c:v>
                </c:pt>
                <c:pt idx="5">
                  <c:v>65833</c:v>
                </c:pt>
                <c:pt idx="6">
                  <c:v>57915</c:v>
                </c:pt>
                <c:pt idx="7">
                  <c:v>63854</c:v>
                </c:pt>
                <c:pt idx="8">
                  <c:v>40399</c:v>
                </c:pt>
                <c:pt idx="9">
                  <c:v>47966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5F-4466-B507-F5762A6CC4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  <c:min val="0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  <c:majorUnit val="50000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7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8</a:t>
            </a:r>
            <a:r>
              <a:rPr lang="ja-JP" sz="1000" b="0" baseline="0">
                <a:ea typeface="ＤＨＰ平成明朝体W3" panose="02010601000101010101" pitchFamily="2" charset="-128"/>
              </a:rPr>
              <a:t>月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保管残</a:t>
            </a:r>
            <a:r>
              <a:rPr lang="ja-JP" sz="1000" b="0" baseline="0">
                <a:ea typeface="ＤＨＰ平成明朝体W3" panose="02010601000101010101" pitchFamily="2" charset="-128"/>
              </a:rPr>
              <a:t>高</a:t>
            </a:r>
          </a:p>
        </c:rich>
      </c:tx>
      <c:layout>
        <c:manualLayout>
          <c:xMode val="edge"/>
          <c:yMode val="edge"/>
          <c:x val="0.28039811262908376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EA-4100-9CCF-91BEE714EFFA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EA-4100-9CCF-91BEE714EFF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EA-4100-9CCF-91BEE714EF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EA-4100-9CCF-91BEE714EFFA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EA-4100-9CCF-91BEE714EFFA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EA-4100-9CCF-91BEE714EFFA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EA-4100-9CCF-91BEE714EF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EA-4100-9CCF-91BEE714EFFA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EA-4100-9CCF-91BEE714EFFA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EA-4100-9CCF-91BEE714EFFA}"/>
              </c:ext>
            </c:extLst>
          </c:dPt>
          <c:dLbls>
            <c:dLbl>
              <c:idx val="0"/>
              <c:layout>
                <c:manualLayout>
                  <c:x val="-0.16042862163597071"/>
                  <c:y val="0.154805196368802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74723886009975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EA-4100-9CCF-91BEE714EFFA}"/>
                </c:ext>
              </c:extLst>
            </c:dLbl>
            <c:dLbl>
              <c:idx val="1"/>
              <c:layout>
                <c:manualLayout>
                  <c:x val="-9.0296490716438291E-2"/>
                  <c:y val="-7.79658792650918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EA-4100-9CCF-91BEE714EFFA}"/>
                </c:ext>
              </c:extLst>
            </c:dLbl>
            <c:dLbl>
              <c:idx val="2"/>
              <c:layout>
                <c:manualLayout>
                  <c:x val="-0.19861184018664332"/>
                  <c:y val="-8.02746273688266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EA-4100-9CCF-91BEE714EFFA}"/>
                </c:ext>
              </c:extLst>
            </c:dLbl>
            <c:dLbl>
              <c:idx val="3"/>
              <c:layout>
                <c:manualLayout>
                  <c:x val="-4.190950490163158E-3"/>
                  <c:y val="-3.30896481976450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EA-4100-9CCF-91BEE714EFFA}"/>
                </c:ext>
              </c:extLst>
            </c:dLbl>
            <c:dLbl>
              <c:idx val="4"/>
              <c:layout>
                <c:manualLayout>
                  <c:x val="0.12934936551734452"/>
                  <c:y val="-6.71985841219389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55255699875119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1EA-4100-9CCF-91BEE714EFFA}"/>
                </c:ext>
              </c:extLst>
            </c:dLbl>
            <c:dLbl>
              <c:idx val="5"/>
              <c:layout>
                <c:manualLayout>
                  <c:x val="0.13083787603472644"/>
                  <c:y val="-0.11626911314984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4192072144829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1EA-4100-9CCF-91BEE714EFFA}"/>
                </c:ext>
              </c:extLst>
            </c:dLbl>
            <c:dLbl>
              <c:idx val="6"/>
              <c:layout>
                <c:manualLayout>
                  <c:x val="8.153681644495266E-4"/>
                  <c:y val="-6.84100267283103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1EA-4100-9CCF-91BEE714EFFA}"/>
                </c:ext>
              </c:extLst>
            </c:dLbl>
            <c:dLbl>
              <c:idx val="7"/>
              <c:layout>
                <c:manualLayout>
                  <c:x val="5.8879392212725548E-2"/>
                  <c:y val="-4.6351706036745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1EA-4100-9CCF-91BEE714EFFA}"/>
                </c:ext>
              </c:extLst>
            </c:dLbl>
            <c:dLbl>
              <c:idx val="8"/>
              <c:layout>
                <c:manualLayout>
                  <c:x val="1.8993352326685661E-3"/>
                  <c:y val="-8.318042813455658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028026411228509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1EA-4100-9CCF-91BEE714EFFA}"/>
                </c:ext>
              </c:extLst>
            </c:dLbl>
            <c:dLbl>
              <c:idx val="9"/>
              <c:layout>
                <c:manualLayout>
                  <c:x val="-1.1395861842056043E-2"/>
                  <c:y val="-1.28151412266132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85983055536859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1EA-4100-9CCF-91BEE714EFFA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A-4100-9CCF-91BEE714E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'8・保管高'!$M$16:$M$26</c:f>
              <c:numCache>
                <c:formatCode>#,##0_ ;[Red]\-#,##0\ </c:formatCode>
                <c:ptCount val="11"/>
                <c:pt idx="0">
                  <c:v>471973</c:v>
                </c:pt>
                <c:pt idx="1">
                  <c:v>126258</c:v>
                </c:pt>
                <c:pt idx="2">
                  <c:v>116518</c:v>
                </c:pt>
                <c:pt idx="3">
                  <c:v>91649</c:v>
                </c:pt>
                <c:pt idx="4">
                  <c:v>79104</c:v>
                </c:pt>
                <c:pt idx="5">
                  <c:v>68357</c:v>
                </c:pt>
                <c:pt idx="6">
                  <c:v>65585</c:v>
                </c:pt>
                <c:pt idx="7">
                  <c:v>65415</c:v>
                </c:pt>
                <c:pt idx="8">
                  <c:v>54690</c:v>
                </c:pt>
                <c:pt idx="9">
                  <c:v>53942</c:v>
                </c:pt>
                <c:pt idx="10">
                  <c:v>317463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EA-4100-9CCF-91BEE714EFF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EA-4100-9CCF-91BEE714EFFA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'8・保管高'!$P$16:$P$26</c:f>
              <c:numCache>
                <c:formatCode>#,##0_ ;[Red]\-#,##0\ </c:formatCode>
                <c:ptCount val="11"/>
                <c:pt idx="0">
                  <c:v>471973</c:v>
                </c:pt>
                <c:pt idx="1">
                  <c:v>126258</c:v>
                </c:pt>
                <c:pt idx="2">
                  <c:v>116518</c:v>
                </c:pt>
                <c:pt idx="3">
                  <c:v>91649</c:v>
                </c:pt>
                <c:pt idx="4">
                  <c:v>79104</c:v>
                </c:pt>
                <c:pt idx="5">
                  <c:v>68357</c:v>
                </c:pt>
                <c:pt idx="6">
                  <c:v>65585</c:v>
                </c:pt>
                <c:pt idx="7">
                  <c:v>65415</c:v>
                </c:pt>
                <c:pt idx="8">
                  <c:v>54690</c:v>
                </c:pt>
                <c:pt idx="9">
                  <c:v>53942</c:v>
                </c:pt>
                <c:pt idx="10">
                  <c:v>317463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EA-4100-9CCF-91BEE714EF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6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8</a:t>
            </a:r>
            <a:r>
              <a:rPr lang="ja-JP" altLang="en-US" sz="1000" b="0" baseline="0">
                <a:ea typeface="ＤＦ平成明朝体W3" pitchFamily="1" charset="-128"/>
              </a:rPr>
              <a:t>月保管残高</a:t>
            </a:r>
          </a:p>
        </c:rich>
      </c:tx>
      <c:layout>
        <c:manualLayout>
          <c:xMode val="edge"/>
          <c:yMode val="edge"/>
          <c:x val="0.34418545010118012"/>
          <c:y val="6.496515521766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1D2-4464-8F86-DE864E8959CC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1D2-4464-8F86-DE864E8959CC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D2-4464-8F86-DE864E8959CC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1D2-4464-8F86-DE864E8959CC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1D2-4464-8F86-DE864E8959CC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1D2-4464-8F86-DE864E8959CC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1D2-4464-8F86-DE864E8959CC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1D2-4464-8F86-DE864E8959CC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1D2-4464-8F86-DE864E8959CC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1D2-4464-8F86-DE864E8959CC}"/>
              </c:ext>
            </c:extLst>
          </c:dPt>
          <c:dLbls>
            <c:dLbl>
              <c:idx val="0"/>
              <c:layout>
                <c:manualLayout>
                  <c:x val="-0.23557692692993529"/>
                  <c:y val="0.165405496726702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2-4464-8F86-DE864E8959CC}"/>
                </c:ext>
              </c:extLst>
            </c:dLbl>
            <c:dLbl>
              <c:idx val="1"/>
              <c:layout>
                <c:manualLayout>
                  <c:x val="-0.13083074539346704"/>
                  <c:y val="-0.1133507104715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D2-4464-8F86-DE864E8959CC}"/>
                </c:ext>
              </c:extLst>
            </c:dLbl>
            <c:dLbl>
              <c:idx val="2"/>
              <c:layout>
                <c:manualLayout>
                  <c:x val="-0.14555842733398788"/>
                  <c:y val="-9.3416478112649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D2-4464-8F86-DE864E8959CC}"/>
                </c:ext>
              </c:extLst>
            </c:dLbl>
            <c:dLbl>
              <c:idx val="3"/>
              <c:layout>
                <c:manualLayout>
                  <c:x val="5.8693006885589621E-2"/>
                  <c:y val="-2.96855824056476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D2-4464-8F86-DE864E8959CC}"/>
                </c:ext>
              </c:extLst>
            </c:dLbl>
            <c:dLbl>
              <c:idx val="4"/>
              <c:layout>
                <c:manualLayout>
                  <c:x val="0.1459823819732457"/>
                  <c:y val="-3.2237246206293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68070498821231"/>
                      <c:h val="0.182574833318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1D2-4464-8F86-DE864E8959CC}"/>
                </c:ext>
              </c:extLst>
            </c:dLbl>
            <c:dLbl>
              <c:idx val="5"/>
              <c:layout>
                <c:manualLayout>
                  <c:x val="0.19209820146527484"/>
                  <c:y val="-0.155859655474100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95504664970313"/>
                      <c:h val="0.144567170482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1D2-4464-8F86-DE864E8959CC}"/>
                </c:ext>
              </c:extLst>
            </c:dLbl>
            <c:dLbl>
              <c:idx val="6"/>
              <c:layout>
                <c:manualLayout>
                  <c:x val="8.0041407037860723E-2"/>
                  <c:y val="-7.94287265815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1D2-4464-8F86-DE864E8959CC}"/>
                </c:ext>
              </c:extLst>
            </c:dLbl>
            <c:dLbl>
              <c:idx val="7"/>
              <c:layout>
                <c:manualLayout>
                  <c:x val="0.112235111832395"/>
                  <c:y val="-6.98390804597701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91D2-4464-8F86-DE864E8959CC}"/>
                </c:ext>
              </c:extLst>
            </c:dLbl>
            <c:dLbl>
              <c:idx val="8"/>
              <c:layout>
                <c:manualLayout>
                  <c:x val="5.1144370312493359E-4"/>
                  <c:y val="-1.4752345611970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14999365537324"/>
                      <c:h val="8.4490542130509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1D2-4464-8F86-DE864E8959CC}"/>
                </c:ext>
              </c:extLst>
            </c:dLbl>
            <c:dLbl>
              <c:idx val="9"/>
              <c:layout>
                <c:manualLayout>
                  <c:x val="1.6966199835707564E-3"/>
                  <c:y val="5.887712311823090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1D2-4464-8F86-DE864E8959CC}"/>
                </c:ext>
              </c:extLst>
            </c:dLbl>
            <c:dLbl>
              <c:idx val="10"/>
              <c:layout>
                <c:manualLayout>
                  <c:x val="0.16879512198379781"/>
                  <c:y val="0.138342293420219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D2-4464-8F86-DE864E895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'8・保管高'!$P$28:$P$38</c:f>
              <c:numCache>
                <c:formatCode>#,##0_ ;[Red]\-#,##0\ </c:formatCode>
                <c:ptCount val="11"/>
                <c:pt idx="0">
                  <c:v>501145</c:v>
                </c:pt>
                <c:pt idx="1">
                  <c:v>130363</c:v>
                </c:pt>
                <c:pt idx="2">
                  <c:v>113923</c:v>
                </c:pt>
                <c:pt idx="3">
                  <c:v>91616</c:v>
                </c:pt>
                <c:pt idx="4">
                  <c:v>70300</c:v>
                </c:pt>
                <c:pt idx="5">
                  <c:v>65833</c:v>
                </c:pt>
                <c:pt idx="6">
                  <c:v>57915</c:v>
                </c:pt>
                <c:pt idx="7">
                  <c:v>63854</c:v>
                </c:pt>
                <c:pt idx="8">
                  <c:v>40399</c:v>
                </c:pt>
                <c:pt idx="9">
                  <c:v>47966</c:v>
                </c:pt>
                <c:pt idx="10" formatCode="#,##0_);[Red]\(#,##0\)">
                  <c:v>351753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1D2-4464-8F86-DE864E89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sz="1100"/>
              <a:t>月</a:t>
            </a:r>
            <a:r>
              <a:rPr lang="ja-JP" altLang="en-US" sz="1100"/>
              <a:t>保管残高</a:t>
            </a:r>
            <a:r>
              <a:rPr lang="ja-JP" sz="1100"/>
              <a:t>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2311150401239091E-3"/>
                  <c:y val="-3.569845666338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D0-43EC-B9D8-079BE9FA5B69}"/>
                </c:ext>
              </c:extLst>
            </c:dLbl>
            <c:dLbl>
              <c:idx val="1"/>
              <c:layout>
                <c:manualLayout>
                  <c:x val="-1.0507870589283388E-2"/>
                  <c:y val="1.10495084518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D0-43EC-B9D8-079BE9FA5B69}"/>
                </c:ext>
              </c:extLst>
            </c:dLbl>
            <c:dLbl>
              <c:idx val="2"/>
              <c:layout>
                <c:manualLayout>
                  <c:x val="-8.6760825915038024E-3"/>
                  <c:y val="-3.693445210793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D0-43EC-B9D8-079BE9FA5B69}"/>
                </c:ext>
              </c:extLst>
            </c:dLbl>
            <c:dLbl>
              <c:idx val="3"/>
              <c:layout>
                <c:manualLayout>
                  <c:x val="-1.7772386806740542E-3"/>
                  <c:y val="-7.324945238131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D0-43EC-B9D8-079BE9FA5B69}"/>
                </c:ext>
              </c:extLst>
            </c:dLbl>
            <c:dLbl>
              <c:idx val="4"/>
              <c:layout>
                <c:manualLayout>
                  <c:x val="-8.7488607005064313E-3"/>
                  <c:y val="-3.5695548438806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D0-43EC-B9D8-079BE9FA5B69}"/>
                </c:ext>
              </c:extLst>
            </c:dLbl>
            <c:dLbl>
              <c:idx val="5"/>
              <c:layout>
                <c:manualLayout>
                  <c:x val="-1.0489504738800601E-2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0-43EC-B9D8-079BE9FA5B69}"/>
                </c:ext>
              </c:extLst>
            </c:dLbl>
            <c:dLbl>
              <c:idx val="6"/>
              <c:layout>
                <c:manualLayout>
                  <c:x val="-1.0471275946903504E-2"/>
                  <c:y val="7.479662785544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D0-43EC-B9D8-079BE9FA5B69}"/>
                </c:ext>
              </c:extLst>
            </c:dLbl>
            <c:dLbl>
              <c:idx val="7"/>
              <c:layout>
                <c:manualLayout>
                  <c:x val="-1.2221102910439196E-2"/>
                  <c:y val="3.848162758206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D0-43EC-B9D8-079BE9FA5B69}"/>
                </c:ext>
              </c:extLst>
            </c:dLbl>
            <c:dLbl>
              <c:idx val="8"/>
              <c:layout>
                <c:manualLayout>
                  <c:x val="-6.9991707955566881E-3"/>
                  <c:y val="-1.46498904762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D0-43EC-B9D8-079BE9FA5B69}"/>
                </c:ext>
              </c:extLst>
            </c:dLbl>
            <c:dLbl>
              <c:idx val="9"/>
              <c:layout>
                <c:manualLayout>
                  <c:x val="-6.9991707955565606E-3"/>
                  <c:y val="3.817335577707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飲料</c:v>
                </c:pt>
                <c:pt idx="1">
                  <c:v>ゴム製品</c:v>
                </c:pt>
                <c:pt idx="2">
                  <c:v>紙・パルプ</c:v>
                </c:pt>
                <c:pt idx="3">
                  <c:v>雑品</c:v>
                </c:pt>
                <c:pt idx="4">
                  <c:v>非鉄金属</c:v>
                </c:pt>
                <c:pt idx="5">
                  <c:v>その他の日用品</c:v>
                </c:pt>
                <c:pt idx="6">
                  <c:v>化学繊維糸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電気機械</c:v>
                </c:pt>
              </c:strCache>
            </c:strRef>
          </c:cat>
          <c:val>
            <c:numRef>
              <c:f>'9・東部・富士'!$C$22:$C$31</c:f>
              <c:numCache>
                <c:formatCode>#,##0_);[Red]\(#,##0\)</c:formatCode>
                <c:ptCount val="10"/>
                <c:pt idx="0">
                  <c:v>19963</c:v>
                </c:pt>
                <c:pt idx="1">
                  <c:v>14156</c:v>
                </c:pt>
                <c:pt idx="2">
                  <c:v>11781</c:v>
                </c:pt>
                <c:pt idx="3">
                  <c:v>7067</c:v>
                </c:pt>
                <c:pt idx="4">
                  <c:v>6791</c:v>
                </c:pt>
                <c:pt idx="5">
                  <c:v>5983</c:v>
                </c:pt>
                <c:pt idx="6">
                  <c:v>5978</c:v>
                </c:pt>
                <c:pt idx="7">
                  <c:v>4380</c:v>
                </c:pt>
                <c:pt idx="8">
                  <c:v>3685</c:v>
                </c:pt>
                <c:pt idx="9">
                  <c:v>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D0-43EC-B9D8-079BE9FA5B69}"/>
            </c:ext>
          </c:extLst>
        </c:ser>
        <c:ser>
          <c:idx val="1"/>
          <c:order val="1"/>
          <c:tx>
            <c:strRef>
              <c:f>'9・東部・富士'!$D$21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086662143717E-2"/>
                  <c:y val="3.6931543883363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D0-43EC-B9D8-079BE9FA5B69}"/>
                </c:ext>
              </c:extLst>
            </c:dLbl>
            <c:dLbl>
              <c:idx val="1"/>
              <c:layout>
                <c:manualLayout>
                  <c:x val="1.6309971697402055E-3"/>
                  <c:y val="-7.4491264275020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D0-43EC-B9D8-079BE9FA5B69}"/>
                </c:ext>
              </c:extLst>
            </c:dLbl>
            <c:dLbl>
              <c:idx val="2"/>
              <c:layout>
                <c:manualLayout>
                  <c:x val="5.2493438320209973E-3"/>
                  <c:y val="-3.082718049960763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D0-43EC-B9D8-079BE9FA5B69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1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D0-43EC-B9D8-079BE9FA5B69}"/>
                </c:ext>
              </c:extLst>
            </c:dLbl>
            <c:dLbl>
              <c:idx val="4"/>
              <c:layout>
                <c:manualLayout>
                  <c:x val="3.3806870746900123E-3"/>
                  <c:y val="1.47426628402185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D0-43EC-B9D8-079BE9FA5B69}"/>
                </c:ext>
              </c:extLst>
            </c:dLbl>
            <c:dLbl>
              <c:idx val="5"/>
              <c:layout>
                <c:manualLayout>
                  <c:x val="6.9716220198323773E-3"/>
                  <c:y val="1.85597075954681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D0-43EC-B9D8-079BE9FA5B69}"/>
                </c:ext>
              </c:extLst>
            </c:dLbl>
            <c:dLbl>
              <c:idx val="6"/>
              <c:layout>
                <c:manualLayout>
                  <c:x val="1.0453047155006407E-2"/>
                  <c:y val="3.053635804199709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D0-43EC-B9D8-079BE9FA5B69}"/>
                </c:ext>
              </c:extLst>
            </c:dLbl>
            <c:dLbl>
              <c:idx val="7"/>
              <c:layout>
                <c:manualLayout>
                  <c:x val="1.7498269635355633E-3"/>
                  <c:y val="-3.78621757475016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D0-43EC-B9D8-079BE9FA5B69}"/>
                </c:ext>
              </c:extLst>
            </c:dLbl>
            <c:dLbl>
              <c:idx val="8"/>
              <c:layout>
                <c:manualLayout>
                  <c:x val="3.499516868485434E-3"/>
                  <c:y val="1.1080044809924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D0-43EC-B9D8-079BE9FA5B69}"/>
                </c:ext>
              </c:extLst>
            </c:dLbl>
            <c:dLbl>
              <c:idx val="9"/>
              <c:layout>
                <c:manualLayout>
                  <c:x val="6.935164436038057E-3"/>
                  <c:y val="2.2222325625762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飲料</c:v>
                </c:pt>
                <c:pt idx="1">
                  <c:v>ゴム製品</c:v>
                </c:pt>
                <c:pt idx="2">
                  <c:v>紙・パルプ</c:v>
                </c:pt>
                <c:pt idx="3">
                  <c:v>雑品</c:v>
                </c:pt>
                <c:pt idx="4">
                  <c:v>非鉄金属</c:v>
                </c:pt>
                <c:pt idx="5">
                  <c:v>その他の日用品</c:v>
                </c:pt>
                <c:pt idx="6">
                  <c:v>化学繊維糸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電気機械</c:v>
                </c:pt>
              </c:strCache>
            </c:strRef>
          </c:cat>
          <c:val>
            <c:numRef>
              <c:f>'9・東部・富士'!$D$22:$D$31</c:f>
              <c:numCache>
                <c:formatCode>#,##0_);[Red]\(#,##0\)</c:formatCode>
                <c:ptCount val="10"/>
                <c:pt idx="0">
                  <c:v>14813</c:v>
                </c:pt>
                <c:pt idx="1">
                  <c:v>14014</c:v>
                </c:pt>
                <c:pt idx="2">
                  <c:v>11760</c:v>
                </c:pt>
                <c:pt idx="3">
                  <c:v>5596</c:v>
                </c:pt>
                <c:pt idx="4">
                  <c:v>8240</c:v>
                </c:pt>
                <c:pt idx="5">
                  <c:v>4953</c:v>
                </c:pt>
                <c:pt idx="6">
                  <c:v>5665</c:v>
                </c:pt>
                <c:pt idx="7">
                  <c:v>6029</c:v>
                </c:pt>
                <c:pt idx="8">
                  <c:v>3317</c:v>
                </c:pt>
                <c:pt idx="9">
                  <c:v>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D0-43EC-B9D8-079BE9FA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2,505,162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2,505,162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0E-4F80-B1FB-A15EBF7F97B1}"/>
              </c:ext>
            </c:extLst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C0E-4F80-B1FB-A15EBF7F97B1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C0E-4F80-B1FB-A15EBF7F97B1}"/>
              </c:ext>
            </c:extLst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C0E-4F80-B1FB-A15EBF7F97B1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C0E-4F80-B1FB-A15EBF7F97B1}"/>
              </c:ext>
            </c:extLst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E-4F80-B1FB-A15EBF7F97B1}"/>
                </c:ext>
              </c:extLst>
            </c:dLbl>
            <c:dLbl>
              <c:idx val="4"/>
              <c:layout>
                <c:manualLayout>
                  <c:x val="-1.5968063872255488E-2"/>
                  <c:y val="2.3038162171428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0E-4F80-B1FB-A15EBF7F97B1}"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E-4F80-B1FB-A15EBF7F97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191638</c:v>
                </c:pt>
                <c:pt idx="1">
                  <c:v>404005</c:v>
                </c:pt>
                <c:pt idx="2">
                  <c:v>513971</c:v>
                </c:pt>
                <c:pt idx="3">
                  <c:v>243803</c:v>
                </c:pt>
                <c:pt idx="4">
                  <c:v>283562</c:v>
                </c:pt>
                <c:pt idx="5">
                  <c:v>868183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0E-4F80-B1FB-A15EBF7F97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altLang="en-US" sz="1100"/>
              <a:t>月保管残高上</a:t>
            </a:r>
            <a:r>
              <a:rPr lang="ja-JP" sz="1100"/>
              <a:t>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2200435729847494E-2"/>
                  <c:y val="-3.7878787878788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B-4A31-8711-1C0BE3BDD689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B-4A31-8711-1C0BE3BDD689}"/>
                </c:ext>
              </c:extLst>
            </c:dLbl>
            <c:dLbl>
              <c:idx val="2"/>
              <c:layout>
                <c:manualLayout>
                  <c:x val="-5.2287581699346089E-3"/>
                  <c:y val="1.140628728227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B-4A31-8711-1C0BE3BDD689}"/>
                </c:ext>
              </c:extLst>
            </c:dLbl>
            <c:dLbl>
              <c:idx val="3"/>
              <c:layout>
                <c:manualLayout>
                  <c:x val="-5.2287581699346402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B-4A31-8711-1C0BE3BDD689}"/>
                </c:ext>
              </c:extLst>
            </c:dLbl>
            <c:dLbl>
              <c:idx val="4"/>
              <c:layout>
                <c:manualLayout>
                  <c:x val="-1.3943355119825772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B-4A31-8711-1C0BE3BDD689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B-4A31-8711-1C0BE3BDD689}"/>
                </c:ext>
              </c:extLst>
            </c:dLbl>
            <c:dLbl>
              <c:idx val="6"/>
              <c:layout>
                <c:manualLayout>
                  <c:x val="-1.04575163398692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B-4A31-8711-1C0BE3BDD689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B-4A31-8711-1C0BE3BDD689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B-4A31-8711-1C0BE3BDD689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化学肥料</c:v>
                </c:pt>
                <c:pt idx="6">
                  <c:v>電気機械</c:v>
                </c:pt>
                <c:pt idx="7">
                  <c:v>合成樹脂</c:v>
                </c:pt>
                <c:pt idx="8">
                  <c:v>その他の化学工業品</c:v>
                </c:pt>
                <c:pt idx="9">
                  <c:v>その他の日用品</c:v>
                </c:pt>
              </c:strCache>
            </c:strRef>
          </c:cat>
          <c:val>
            <c:numRef>
              <c:f>'9・東部・富士'!$C$54:$C$63</c:f>
              <c:numCache>
                <c:formatCode>#,##0_);[Red]\(#,##0\)</c:formatCode>
                <c:ptCount val="10"/>
                <c:pt idx="0">
                  <c:v>73321</c:v>
                </c:pt>
                <c:pt idx="1">
                  <c:v>17119</c:v>
                </c:pt>
                <c:pt idx="2">
                  <c:v>13184</c:v>
                </c:pt>
                <c:pt idx="3">
                  <c:v>9082</c:v>
                </c:pt>
                <c:pt idx="4">
                  <c:v>8076</c:v>
                </c:pt>
                <c:pt idx="5">
                  <c:v>7654</c:v>
                </c:pt>
                <c:pt idx="6">
                  <c:v>7408</c:v>
                </c:pt>
                <c:pt idx="7">
                  <c:v>7190</c:v>
                </c:pt>
                <c:pt idx="8">
                  <c:v>5185</c:v>
                </c:pt>
                <c:pt idx="9">
                  <c:v>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FB-4A31-8711-1C0BE3BDD689}"/>
            </c:ext>
          </c:extLst>
        </c:ser>
        <c:ser>
          <c:idx val="1"/>
          <c:order val="1"/>
          <c:tx>
            <c:strRef>
              <c:f>'9・東部・富士'!$D$53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6.9624826308476145E-3"/>
                  <c:y val="-7.57635409210215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FB-4A31-8711-1C0BE3BDD689}"/>
                </c:ext>
              </c:extLst>
            </c:dLbl>
            <c:dLbl>
              <c:idx val="1"/>
              <c:layout>
                <c:manualLayout>
                  <c:x val="3.4767810886384299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FB-4A31-8711-1C0BE3BDD689}"/>
                </c:ext>
              </c:extLst>
            </c:dLbl>
            <c:dLbl>
              <c:idx val="2"/>
              <c:layout>
                <c:manualLayout>
                  <c:x val="6.9716775599128538E-3"/>
                  <c:y val="-3.7881770460510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FB-4A31-8711-1C0BE3BDD689}"/>
                </c:ext>
              </c:extLst>
            </c:dLbl>
            <c:dLbl>
              <c:idx val="3"/>
              <c:layout>
                <c:manualLayout>
                  <c:x val="1.7338616986601527E-3"/>
                  <c:y val="-3.78817704605099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FB-4A31-8711-1C0BE3BDD689}"/>
                </c:ext>
              </c:extLst>
            </c:dLbl>
            <c:dLbl>
              <c:idx val="4"/>
              <c:layout>
                <c:manualLayout>
                  <c:x val="-6.3678314720399951E-5"/>
                  <c:y val="1.1362741589119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FB-4A31-8711-1C0BE3BDD689}"/>
                </c:ext>
              </c:extLst>
            </c:dLbl>
            <c:dLbl>
              <c:idx val="5"/>
              <c:layout>
                <c:manualLayout>
                  <c:x val="-1.7429193899782774E-3"/>
                  <c:y val="3.7872822715343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FB-4A31-8711-1C0BE3BDD689}"/>
                </c:ext>
              </c:extLst>
            </c:dLbl>
            <c:dLbl>
              <c:idx val="6"/>
              <c:layout>
                <c:manualLayout>
                  <c:x val="1.7429193899782135E-3"/>
                  <c:y val="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FB-4A31-8711-1C0BE3BDD689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FB-4A31-8711-1C0BE3BDD689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FB-4A31-8711-1C0BE3BDD689}"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化学肥料</c:v>
                </c:pt>
                <c:pt idx="6">
                  <c:v>電気機械</c:v>
                </c:pt>
                <c:pt idx="7">
                  <c:v>合成樹脂</c:v>
                </c:pt>
                <c:pt idx="8">
                  <c:v>その他の化学工業品</c:v>
                </c:pt>
                <c:pt idx="9">
                  <c:v>その他の日用品</c:v>
                </c:pt>
              </c:strCache>
            </c:strRef>
          </c:cat>
          <c:val>
            <c:numRef>
              <c:f>'9・東部・富士'!$D$54:$D$63</c:f>
              <c:numCache>
                <c:formatCode>#,##0_);[Red]\(#,##0\)</c:formatCode>
                <c:ptCount val="10"/>
                <c:pt idx="0">
                  <c:v>77326</c:v>
                </c:pt>
                <c:pt idx="1">
                  <c:v>16223</c:v>
                </c:pt>
                <c:pt idx="2">
                  <c:v>13215</c:v>
                </c:pt>
                <c:pt idx="3">
                  <c:v>9205</c:v>
                </c:pt>
                <c:pt idx="4">
                  <c:v>5072</c:v>
                </c:pt>
                <c:pt idx="5">
                  <c:v>8760</c:v>
                </c:pt>
                <c:pt idx="6">
                  <c:v>7463</c:v>
                </c:pt>
                <c:pt idx="7">
                  <c:v>5629</c:v>
                </c:pt>
                <c:pt idx="8">
                  <c:v>15360</c:v>
                </c:pt>
                <c:pt idx="9">
                  <c:v>5245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5FB-4A31-8711-1C0BE3BD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altLang="ja-JP" sz="1100"/>
              <a:t>  </a:t>
            </a:r>
          </a:p>
          <a:p>
            <a:pPr>
              <a:defRPr sz="1100"/>
            </a:pPr>
            <a:r>
              <a:rPr lang="ja-JP" altLang="en-US" sz="1100"/>
              <a:t>清水支部　　　　令和</a:t>
            </a:r>
            <a:r>
              <a:rPr lang="ja-JP" altLang="en-US" sz="1100" baseline="0"/>
              <a:t> </a:t>
            </a:r>
            <a:r>
              <a:rPr lang="en-US" altLang="ja-JP" sz="1100" baseline="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altLang="en-US" sz="1100"/>
              <a:t>月保管残</a:t>
            </a:r>
            <a:r>
              <a:rPr lang="ja-JP" sz="1100"/>
              <a:t>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7.75193798449612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09219858156027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A-4CB6-A90B-E7EA97B1C40C}"/>
                </c:ext>
              </c:extLst>
            </c:dLbl>
            <c:dLbl>
              <c:idx val="1"/>
              <c:layout>
                <c:manualLayout>
                  <c:x val="-1.0638297872340425E-2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A-4CB6-A90B-E7EA97B1C40C}"/>
                </c:ext>
              </c:extLst>
            </c:dLbl>
            <c:dLbl>
              <c:idx val="2"/>
              <c:layout>
                <c:manualLayout>
                  <c:x val="-5.3191489361702126E-3"/>
                  <c:y val="1.550357077458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A-4CB6-A90B-E7EA97B1C40C}"/>
                </c:ext>
              </c:extLst>
            </c:dLbl>
            <c:dLbl>
              <c:idx val="3"/>
              <c:layout>
                <c:manualLayout>
                  <c:x val="-8.8652482269503553E-3"/>
                  <c:y val="3.8756637978391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A-4CB6-A90B-E7EA97B1C40C}"/>
                </c:ext>
              </c:extLst>
            </c:dLbl>
            <c:dLbl>
              <c:idx val="4"/>
              <c:layout>
                <c:manualLayout>
                  <c:x val="-1.4184397163120633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A-4CB6-A90B-E7EA97B1C40C}"/>
                </c:ext>
              </c:extLst>
            </c:dLbl>
            <c:dLbl>
              <c:idx val="5"/>
              <c:layout>
                <c:manualLayout>
                  <c:x val="-1.5957446808510769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A-4CB6-A90B-E7EA97B1C40C}"/>
                </c:ext>
              </c:extLst>
            </c:dLbl>
            <c:dLbl>
              <c:idx val="6"/>
              <c:layout>
                <c:manualLayout>
                  <c:x val="-1.0638297872340555E-2"/>
                  <c:y val="2.3255813953488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A-4CB6-A90B-E7EA97B1C40C}"/>
                </c:ext>
              </c:extLst>
            </c:dLbl>
            <c:dLbl>
              <c:idx val="7"/>
              <c:layout>
                <c:manualLayout>
                  <c:x val="-1.4184397163120567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A-4CB6-A90B-E7EA97B1C40C}"/>
                </c:ext>
              </c:extLst>
            </c:dLbl>
            <c:dLbl>
              <c:idx val="8"/>
              <c:layout>
                <c:manualLayout>
                  <c:x val="-8.8652482269504854E-3"/>
                  <c:y val="-7.10586106494139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A-4CB6-A90B-E7EA97B1C40C}"/>
                </c:ext>
              </c:extLst>
            </c:dLbl>
            <c:dLbl>
              <c:idx val="9"/>
              <c:layout>
                <c:manualLayout>
                  <c:x val="-1.5957446808510637E-2"/>
                  <c:y val="1.5503265580174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雑穀</c:v>
                </c:pt>
                <c:pt idx="2">
                  <c:v>その他の機械</c:v>
                </c:pt>
                <c:pt idx="3">
                  <c:v>その他の食料工業品</c:v>
                </c:pt>
                <c:pt idx="4">
                  <c:v>麦</c:v>
                </c:pt>
                <c:pt idx="5">
                  <c:v>鉄鋼</c:v>
                </c:pt>
                <c:pt idx="6">
                  <c:v>雑品</c:v>
                </c:pt>
                <c:pt idx="7">
                  <c:v>電気機械</c:v>
                </c:pt>
                <c:pt idx="8">
                  <c:v>木材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'10・清水・静岡'!$C$21:$C$30</c:f>
              <c:numCache>
                <c:formatCode>#,##0_);[Red]\(#,##0\)</c:formatCode>
                <c:ptCount val="10"/>
                <c:pt idx="0">
                  <c:v>66870</c:v>
                </c:pt>
                <c:pt idx="1">
                  <c:v>54386</c:v>
                </c:pt>
                <c:pt idx="2">
                  <c:v>34990</c:v>
                </c:pt>
                <c:pt idx="3">
                  <c:v>30023</c:v>
                </c:pt>
                <c:pt idx="4">
                  <c:v>24406</c:v>
                </c:pt>
                <c:pt idx="5">
                  <c:v>18626</c:v>
                </c:pt>
                <c:pt idx="6">
                  <c:v>17177</c:v>
                </c:pt>
                <c:pt idx="7">
                  <c:v>13805</c:v>
                </c:pt>
                <c:pt idx="8">
                  <c:v>12723</c:v>
                </c:pt>
                <c:pt idx="9">
                  <c:v>12356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A-4CB6-A90B-E7EA97B1C40C}"/>
            </c:ext>
          </c:extLst>
        </c:ser>
        <c:ser>
          <c:idx val="1"/>
          <c:order val="1"/>
          <c:tx>
            <c:strRef>
              <c:f>'10・清水・静岡'!$D$20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652482269503379E-3"/>
                  <c:y val="3.875663797839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DA-4CB6-A90B-E7EA97B1C40C}"/>
                </c:ext>
              </c:extLst>
            </c:dLbl>
            <c:dLbl>
              <c:idx val="1"/>
              <c:layout>
                <c:manualLayout>
                  <c:x val="1.0638297872340425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DA-4CB6-A90B-E7EA97B1C40C}"/>
                </c:ext>
              </c:extLst>
            </c:dLbl>
            <c:dLbl>
              <c:idx val="2"/>
              <c:layout>
                <c:manualLayout>
                  <c:x val="1.2411347517730497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DA-4CB6-A90B-E7EA97B1C40C}"/>
                </c:ext>
              </c:extLst>
            </c:dLbl>
            <c:dLbl>
              <c:idx val="3"/>
              <c:layout>
                <c:manualLayout>
                  <c:x val="-6.50110693175489E-17"/>
                  <c:y val="1.1627601782335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DA-4CB6-A90B-E7EA97B1C40C}"/>
                </c:ext>
              </c:extLst>
            </c:dLbl>
            <c:dLbl>
              <c:idx val="4"/>
              <c:layout>
                <c:manualLayout>
                  <c:x val="7.0921985815602185E-3"/>
                  <c:y val="7.7516327900873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DA-4CB6-A90B-E7EA97B1C40C}"/>
                </c:ext>
              </c:extLst>
            </c:dLbl>
            <c:dLbl>
              <c:idx val="5"/>
              <c:layout>
                <c:manualLayout>
                  <c:x val="5.3191489361702126E-3"/>
                  <c:y val="1.1627906976744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DA-4CB6-A90B-E7EA97B1C40C}"/>
                </c:ext>
              </c:extLst>
            </c:dLbl>
            <c:dLbl>
              <c:idx val="6"/>
              <c:layout>
                <c:manualLayout>
                  <c:x val="5.3191489361702126E-3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DA-4CB6-A90B-E7EA97B1C40C}"/>
                </c:ext>
              </c:extLst>
            </c:dLbl>
            <c:dLbl>
              <c:idx val="7"/>
              <c:layout>
                <c:manualLayout>
                  <c:x val="3.5460992907800117E-3"/>
                  <c:y val="3.875968992247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DA-4CB6-A90B-E7EA97B1C40C}"/>
                </c:ext>
              </c:extLst>
            </c:dLbl>
            <c:dLbl>
              <c:idx val="8"/>
              <c:layout>
                <c:manualLayout>
                  <c:x val="1.773049645389941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DA-4CB6-A90B-E7EA97B1C40C}"/>
                </c:ext>
              </c:extLst>
            </c:dLbl>
            <c:dLbl>
              <c:idx val="9"/>
              <c:layout>
                <c:manualLayout>
                  <c:x val="5.3191489361700825E-3"/>
                  <c:y val="1.937923457242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雑穀</c:v>
                </c:pt>
                <c:pt idx="2">
                  <c:v>その他の機械</c:v>
                </c:pt>
                <c:pt idx="3">
                  <c:v>その他の食料工業品</c:v>
                </c:pt>
                <c:pt idx="4">
                  <c:v>麦</c:v>
                </c:pt>
                <c:pt idx="5">
                  <c:v>鉄鋼</c:v>
                </c:pt>
                <c:pt idx="6">
                  <c:v>雑品</c:v>
                </c:pt>
                <c:pt idx="7">
                  <c:v>電気機械</c:v>
                </c:pt>
                <c:pt idx="8">
                  <c:v>木材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'10・清水・静岡'!$D$21:$D$30</c:f>
              <c:numCache>
                <c:formatCode>#,##0_);[Red]\(#,##0\)</c:formatCode>
                <c:ptCount val="10"/>
                <c:pt idx="0">
                  <c:v>63441</c:v>
                </c:pt>
                <c:pt idx="1">
                  <c:v>40397</c:v>
                </c:pt>
                <c:pt idx="2">
                  <c:v>29190</c:v>
                </c:pt>
                <c:pt idx="3">
                  <c:v>27942</c:v>
                </c:pt>
                <c:pt idx="4">
                  <c:v>51014</c:v>
                </c:pt>
                <c:pt idx="5">
                  <c:v>14094</c:v>
                </c:pt>
                <c:pt idx="6">
                  <c:v>17442</c:v>
                </c:pt>
                <c:pt idx="7">
                  <c:v>9159</c:v>
                </c:pt>
                <c:pt idx="8">
                  <c:v>12833</c:v>
                </c:pt>
                <c:pt idx="9">
                  <c:v>10159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DA-4CB6-A90B-E7EA97B1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125000"/>
          <c:min val="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7-473C-A992-72908F228CD6}"/>
                </c:ext>
              </c:extLst>
            </c:dLbl>
            <c:dLbl>
              <c:idx val="1"/>
              <c:layout>
                <c:manualLayout>
                  <c:x val="-1.244444444444444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7-473C-A992-72908F228CD6}"/>
                </c:ext>
              </c:extLst>
            </c:dLbl>
            <c:dLbl>
              <c:idx val="2"/>
              <c:layout>
                <c:manualLayout>
                  <c:x val="-3.55555555555558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7-473C-A992-72908F228CD6}"/>
                </c:ext>
              </c:extLst>
            </c:dLbl>
            <c:dLbl>
              <c:idx val="3"/>
              <c:layout>
                <c:manualLayout>
                  <c:x val="-3.5555555555555557E-3"/>
                  <c:y val="1.782531194295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7-473C-A992-72908F228CD6}"/>
                </c:ext>
              </c:extLst>
            </c:dLbl>
            <c:dLbl>
              <c:idx val="4"/>
              <c:layout>
                <c:manualLayout>
                  <c:x val="-1.0666666666666666E-2"/>
                  <c:y val="-1.30717444189296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7-473C-A992-72908F228CD6}"/>
                </c:ext>
              </c:extLst>
            </c:dLbl>
            <c:dLbl>
              <c:idx val="5"/>
              <c:layout>
                <c:manualLayout>
                  <c:x val="-7.1111111111111115E-3"/>
                  <c:y val="7.1301247771834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7-473C-A992-72908F228CD6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7-473C-A992-72908F228CD6}"/>
                </c:ext>
              </c:extLst>
            </c:dLbl>
            <c:dLbl>
              <c:idx val="7"/>
              <c:layout>
                <c:manualLayout>
                  <c:x val="-1.2444444444444444E-2"/>
                  <c:y val="2.139037433155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7-473C-A992-72908F228CD6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57-473C-A992-72908F228CD6}"/>
                </c:ext>
              </c:extLst>
            </c:dLbl>
            <c:dLbl>
              <c:idx val="9"/>
              <c:layout>
                <c:manualLayout>
                  <c:x val="-1.42223622047245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その他の化学工業品</c:v>
                </c:pt>
                <c:pt idx="5">
                  <c:v>動植物性飼・肥料</c:v>
                </c:pt>
                <c:pt idx="6">
                  <c:v>雑品</c:v>
                </c:pt>
                <c:pt idx="7">
                  <c:v>その他の日用品</c:v>
                </c:pt>
                <c:pt idx="8">
                  <c:v>その他の機械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'10・清水・静岡'!$C$54:$C$63</c:f>
              <c:numCache>
                <c:formatCode>#,##0_);[Red]\(#,##0\)</c:formatCode>
                <c:ptCount val="10"/>
                <c:pt idx="0">
                  <c:v>16482</c:v>
                </c:pt>
                <c:pt idx="1">
                  <c:v>13517</c:v>
                </c:pt>
                <c:pt idx="2">
                  <c:v>7137</c:v>
                </c:pt>
                <c:pt idx="3">
                  <c:v>6700</c:v>
                </c:pt>
                <c:pt idx="4">
                  <c:v>2790</c:v>
                </c:pt>
                <c:pt idx="5">
                  <c:v>1628</c:v>
                </c:pt>
                <c:pt idx="6">
                  <c:v>1481</c:v>
                </c:pt>
                <c:pt idx="7">
                  <c:v>1452</c:v>
                </c:pt>
                <c:pt idx="8">
                  <c:v>1318</c:v>
                </c:pt>
                <c:pt idx="9">
                  <c:v>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57-473C-A992-72908F228CD6}"/>
            </c:ext>
          </c:extLst>
        </c:ser>
        <c:ser>
          <c:idx val="1"/>
          <c:order val="1"/>
          <c:tx>
            <c:strRef>
              <c:f>'10・清水・静岡'!$D$53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8.8887489063867019E-3"/>
                  <c:y val="-7.1306862043314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57-473C-A992-72908F228CD6}"/>
                </c:ext>
              </c:extLst>
            </c:dLbl>
            <c:dLbl>
              <c:idx val="1"/>
              <c:layout>
                <c:manualLayout>
                  <c:x val="3.5555555555555228E-3"/>
                  <c:y val="-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57-473C-A992-72908F228CD6}"/>
                </c:ext>
              </c:extLst>
            </c:dLbl>
            <c:dLbl>
              <c:idx val="2"/>
              <c:layout>
                <c:manualLayout>
                  <c:x val="8.88888888888882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57-473C-A992-72908F228CD6}"/>
                </c:ext>
              </c:extLst>
            </c:dLbl>
            <c:dLbl>
              <c:idx val="3"/>
              <c:layout>
                <c:manualLayout>
                  <c:x val="1.777777777777777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57-473C-A992-72908F228CD6}"/>
                </c:ext>
              </c:extLst>
            </c:dLbl>
            <c:dLbl>
              <c:idx val="4"/>
              <c:layout>
                <c:manualLayout>
                  <c:x val="7.1109711286089236E-3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57-473C-A992-72908F228CD6}"/>
                </c:ext>
              </c:extLst>
            </c:dLbl>
            <c:dLbl>
              <c:idx val="5"/>
              <c:layout>
                <c:manualLayout>
                  <c:x val="8.888888888888823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57-473C-A992-72908F228CD6}"/>
                </c:ext>
              </c:extLst>
            </c:dLbl>
            <c:dLbl>
              <c:idx val="6"/>
              <c:layout>
                <c:manualLayout>
                  <c:x val="8.88888888888875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57-473C-A992-72908F228CD6}"/>
                </c:ext>
              </c:extLst>
            </c:dLbl>
            <c:dLbl>
              <c:idx val="7"/>
              <c:layout>
                <c:manualLayout>
                  <c:x val="1.7777777777776473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57-473C-A992-72908F228CD6}"/>
                </c:ext>
              </c:extLst>
            </c:dLbl>
            <c:dLbl>
              <c:idx val="8"/>
              <c:layout>
                <c:manualLayout>
                  <c:x val="1.7777777777776473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57-473C-A992-72908F228CD6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その他の化学工業品</c:v>
                </c:pt>
                <c:pt idx="5">
                  <c:v>動植物性飼・肥料</c:v>
                </c:pt>
                <c:pt idx="6">
                  <c:v>雑品</c:v>
                </c:pt>
                <c:pt idx="7">
                  <c:v>その他の日用品</c:v>
                </c:pt>
                <c:pt idx="8">
                  <c:v>その他の機械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'10・清水・静岡'!$D$54:$D$63</c:f>
              <c:numCache>
                <c:formatCode>#,##0_);[Red]\(#,##0\)</c:formatCode>
                <c:ptCount val="10"/>
                <c:pt idx="0">
                  <c:v>14774</c:v>
                </c:pt>
                <c:pt idx="1">
                  <c:v>13458</c:v>
                </c:pt>
                <c:pt idx="2">
                  <c:v>10597</c:v>
                </c:pt>
                <c:pt idx="3">
                  <c:v>9326</c:v>
                </c:pt>
                <c:pt idx="4">
                  <c:v>2072</c:v>
                </c:pt>
                <c:pt idx="5">
                  <c:v>1463</c:v>
                </c:pt>
                <c:pt idx="6">
                  <c:v>1884</c:v>
                </c:pt>
                <c:pt idx="7">
                  <c:v>911</c:v>
                </c:pt>
                <c:pt idx="8">
                  <c:v>1042</c:v>
                </c:pt>
                <c:pt idx="9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557-473C-A992-72908F22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5.2585749615943755E-3"/>
                  <c:y val="-1.3281136468110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E18-BBEA-F2DD9E9B5C26}"/>
                </c:ext>
              </c:extLst>
            </c:dLbl>
            <c:dLbl>
              <c:idx val="1"/>
              <c:layout>
                <c:manualLayout>
                  <c:x val="-6.9992628874146956E-3"/>
                  <c:y val="-1.41417915980841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E18-BBEA-F2DD9E9B5C26}"/>
                </c:ext>
              </c:extLst>
            </c:dLbl>
            <c:dLbl>
              <c:idx val="2"/>
              <c:layout>
                <c:manualLayout>
                  <c:x val="-1.0507918793615397E-2"/>
                  <c:y val="6.696620549549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E18-BBEA-F2DD9E9B5C26}"/>
                </c:ext>
              </c:extLst>
            </c:dLbl>
            <c:dLbl>
              <c:idx val="3"/>
              <c:layout>
                <c:manualLayout>
                  <c:x val="-3.5225714895874235E-3"/>
                  <c:y val="2.1376988893336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E18-BBEA-F2DD9E9B5C26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E18-BBEA-F2DD9E9B5C26}"/>
                </c:ext>
              </c:extLst>
            </c:dLbl>
            <c:dLbl>
              <c:idx val="5"/>
              <c:layout>
                <c:manualLayout>
                  <c:x val="-1.5766493755209797E-2"/>
                  <c:y val="1.0307991162121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E18-BBEA-F2DD9E9B5C26}"/>
                </c:ext>
              </c:extLst>
            </c:dLbl>
            <c:dLbl>
              <c:idx val="6"/>
              <c:layout>
                <c:manualLayout>
                  <c:x val="-1.4016712477869529E-2"/>
                  <c:y val="5.3469163812150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E18-BBEA-F2DD9E9B5C26}"/>
                </c:ext>
              </c:extLst>
            </c:dLbl>
            <c:dLbl>
              <c:idx val="7"/>
              <c:layout>
                <c:manualLayout>
                  <c:x val="-1.5789502690116492E-2"/>
                  <c:y val="2.32513308717766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C-4E18-BBEA-F2DD9E9B5C26}"/>
                </c:ext>
              </c:extLst>
            </c:dLbl>
            <c:dLbl>
              <c:idx val="8"/>
              <c:layout>
                <c:manualLayout>
                  <c:x val="-1.0521696598948754E-2"/>
                  <c:y val="-1.1835342616071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AC-4E18-BBEA-F2DD9E9B5C26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その他の機械</c:v>
                </c:pt>
                <c:pt idx="8">
                  <c:v>化学肥料</c:v>
                </c:pt>
                <c:pt idx="9">
                  <c:v>非金属鉱物</c:v>
                </c:pt>
              </c:strCache>
            </c:strRef>
          </c:cat>
          <c:val>
            <c:numRef>
              <c:f>'11・駿遠・西部'!$C$22:$C$31</c:f>
              <c:numCache>
                <c:formatCode>#,##0_);[Red]\(#,##0\)</c:formatCode>
                <c:ptCount val="10"/>
                <c:pt idx="0">
                  <c:v>28134</c:v>
                </c:pt>
                <c:pt idx="1">
                  <c:v>17272</c:v>
                </c:pt>
                <c:pt idx="2">
                  <c:v>13852</c:v>
                </c:pt>
                <c:pt idx="3">
                  <c:v>9591</c:v>
                </c:pt>
                <c:pt idx="4">
                  <c:v>6850</c:v>
                </c:pt>
                <c:pt idx="5">
                  <c:v>5875</c:v>
                </c:pt>
                <c:pt idx="6">
                  <c:v>5767</c:v>
                </c:pt>
                <c:pt idx="7">
                  <c:v>3221</c:v>
                </c:pt>
                <c:pt idx="8">
                  <c:v>2649</c:v>
                </c:pt>
                <c:pt idx="9">
                  <c:v>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AC-4E18-BBEA-F2DD9E9B5C26}"/>
            </c:ext>
          </c:extLst>
        </c:ser>
        <c:ser>
          <c:idx val="1"/>
          <c:order val="1"/>
          <c:tx>
            <c:strRef>
              <c:f>'11・駿遠・西部'!$D$21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7.0083562389347005E-3"/>
                  <c:y val="1.5065913370998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C-4E18-BBEA-F2DD9E9B5C26}"/>
                </c:ext>
              </c:extLst>
            </c:dLbl>
            <c:dLbl>
              <c:idx val="1"/>
              <c:layout>
                <c:manualLayout>
                  <c:x val="6.9991251093612979E-3"/>
                  <c:y val="7.5329566854990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AC-4E18-BBEA-F2DD9E9B5C26}"/>
                </c:ext>
              </c:extLst>
            </c:dLbl>
            <c:dLbl>
              <c:idx val="2"/>
              <c:layout>
                <c:manualLayout>
                  <c:x val="5.2629838593010519E-3"/>
                  <c:y val="1.089490932277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C-4E18-BBEA-F2DD9E9B5C26}"/>
                </c:ext>
              </c:extLst>
            </c:dLbl>
            <c:dLbl>
              <c:idx val="3"/>
              <c:layout>
                <c:manualLayout>
                  <c:x val="5.2723527669276916E-3"/>
                  <c:y val="2.256713673502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C-4E18-BBEA-F2DD9E9B5C26}"/>
                </c:ext>
              </c:extLst>
            </c:dLbl>
            <c:dLbl>
              <c:idx val="4"/>
              <c:layout>
                <c:manualLayout>
                  <c:x val="5.2538905077810158E-3"/>
                  <c:y val="1.136230852499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C-4E18-BBEA-F2DD9E9B5C26}"/>
                </c:ext>
              </c:extLst>
            </c:dLbl>
            <c:dLbl>
              <c:idx val="5"/>
              <c:layout>
                <c:manualLayout>
                  <c:x val="3.4995625546807292E-3"/>
                  <c:y val="7.469786615656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C-4E18-BBEA-F2DD9E9B5C26}"/>
                </c:ext>
              </c:extLst>
            </c:dLbl>
            <c:dLbl>
              <c:idx val="6"/>
              <c:layout>
                <c:manualLayout>
                  <c:x val="1.7452346015803142E-3"/>
                  <c:y val="1.8376262289247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C-4E18-BBEA-F2DD9E9B5C26}"/>
                </c:ext>
              </c:extLst>
            </c:dLbl>
            <c:dLbl>
              <c:idx val="7"/>
              <c:layout>
                <c:manualLayout>
                  <c:x val="3.5180248138274054E-3"/>
                  <c:y val="1.87057550009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AC-4E18-BBEA-F2DD9E9B5C26}"/>
                </c:ext>
              </c:extLst>
            </c:dLbl>
            <c:dLbl>
              <c:idx val="8"/>
              <c:layout>
                <c:manualLayout>
                  <c:x val="1.7682435364869446E-3"/>
                  <c:y val="7.4380532941856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C-4E18-BBEA-F2DD9E9B5C26}"/>
                </c:ext>
              </c:extLst>
            </c:dLbl>
            <c:dLbl>
              <c:idx val="9"/>
              <c:layout>
                <c:manualLayout>
                  <c:x val="3.425575740040369E-3"/>
                  <c:y val="1.500274330115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その他の機械</c:v>
                </c:pt>
                <c:pt idx="8">
                  <c:v>化学肥料</c:v>
                </c:pt>
                <c:pt idx="9">
                  <c:v>非金属鉱物</c:v>
                </c:pt>
              </c:strCache>
            </c:strRef>
          </c:cat>
          <c:val>
            <c:numRef>
              <c:f>'11・駿遠・西部'!$D$22:$D$31</c:f>
              <c:numCache>
                <c:formatCode>#,##0_);[Red]\(#,##0\)</c:formatCode>
                <c:ptCount val="10"/>
                <c:pt idx="0">
                  <c:v>27709</c:v>
                </c:pt>
                <c:pt idx="1">
                  <c:v>16643</c:v>
                </c:pt>
                <c:pt idx="2">
                  <c:v>12776</c:v>
                </c:pt>
                <c:pt idx="3">
                  <c:v>9113</c:v>
                </c:pt>
                <c:pt idx="4">
                  <c:v>8475</c:v>
                </c:pt>
                <c:pt idx="5">
                  <c:v>7323</c:v>
                </c:pt>
                <c:pt idx="6">
                  <c:v>1443</c:v>
                </c:pt>
                <c:pt idx="7">
                  <c:v>3240</c:v>
                </c:pt>
                <c:pt idx="8">
                  <c:v>2312</c:v>
                </c:pt>
                <c:pt idx="9">
                  <c:v>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0AC-4E18-BBEA-F2DD9E9B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72657256426E-2"/>
              <c:y val="3.2521612764506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4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 </a:t>
            </a:r>
            <a:r>
              <a:rPr lang="en-US" altLang="ja-JP" sz="1100"/>
              <a:t>7</a:t>
            </a:r>
            <a:r>
              <a:rPr lang="ja-JP" altLang="en-US" sz="1100"/>
              <a:t>年</a:t>
            </a:r>
            <a:r>
              <a:rPr lang="en-US" altLang="ja-JP" sz="1100"/>
              <a:t>8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065957360736885"/>
          <c:y val="2.5089605734767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1.075240594925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FB-4247-8BAF-4DFEF2E517E9}"/>
                </c:ext>
              </c:extLst>
            </c:dLbl>
            <c:dLbl>
              <c:idx val="1"/>
              <c:layout>
                <c:manualLayout>
                  <c:x val="-1.2232417585290497E-2"/>
                  <c:y val="-1.433748200829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FB-4247-8BAF-4DFEF2E517E9}"/>
                </c:ext>
              </c:extLst>
            </c:dLbl>
            <c:dLbl>
              <c:idx val="2"/>
              <c:layout>
                <c:manualLayout>
                  <c:x val="-1.7474882264700741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FB-4247-8BAF-4DFEF2E517E9}"/>
                </c:ext>
              </c:extLst>
            </c:dLbl>
            <c:dLbl>
              <c:idx val="3"/>
              <c:layout>
                <c:manualLayout>
                  <c:x val="-8.7374411323503549E-3"/>
                  <c:y val="1.075268817204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FB-4247-8BAF-4DFEF2E517E9}"/>
                </c:ext>
              </c:extLst>
            </c:dLbl>
            <c:dLbl>
              <c:idx val="4"/>
              <c:layout>
                <c:manualLayout>
                  <c:x val="-1.3980043409258779E-2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FB-4247-8BAF-4DFEF2E517E9}"/>
                </c:ext>
              </c:extLst>
            </c:dLbl>
            <c:dLbl>
              <c:idx val="5"/>
              <c:layout>
                <c:manualLayout>
                  <c:x val="-6.9899529058802838E-3"/>
                  <c:y val="3.58422939068087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FB-4247-8BAF-4DFEF2E517E9}"/>
                </c:ext>
              </c:extLst>
            </c:dLbl>
            <c:dLbl>
              <c:idx val="6"/>
              <c:layout>
                <c:manualLayout>
                  <c:x val="-8.7374411323503549E-3"/>
                  <c:y val="3.583947167894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FB-4247-8BAF-4DFEF2E517E9}"/>
                </c:ext>
              </c:extLst>
            </c:dLbl>
            <c:dLbl>
              <c:idx val="7"/>
              <c:layout>
                <c:manualLayout>
                  <c:x val="-8.7374411323503549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FB-4247-8BAF-4DFEF2E517E9}"/>
                </c:ext>
              </c:extLst>
            </c:dLbl>
            <c:dLbl>
              <c:idx val="8"/>
              <c:layout>
                <c:manualLayout>
                  <c:x val="-1.2232417585290497E-2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FB-4247-8BAF-4DFEF2E517E9}"/>
                </c:ext>
              </c:extLst>
            </c:dLbl>
            <c:dLbl>
              <c:idx val="9"/>
              <c:layout>
                <c:manualLayout>
                  <c:x val="-8.737441132350354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ゴム製品</c:v>
                </c:pt>
                <c:pt idx="8">
                  <c:v>紙・パルプ</c:v>
                </c:pt>
                <c:pt idx="9">
                  <c:v>飲料</c:v>
                </c:pt>
              </c:strCache>
            </c:strRef>
          </c:cat>
          <c:val>
            <c:numRef>
              <c:f>'11・駿遠・西部'!$C$55:$C$64</c:f>
              <c:numCache>
                <c:formatCode>#,##0_);[Red]\(#,##0\)</c:formatCode>
                <c:ptCount val="10"/>
                <c:pt idx="0">
                  <c:v>430248</c:v>
                </c:pt>
                <c:pt idx="1">
                  <c:v>98280</c:v>
                </c:pt>
                <c:pt idx="2">
                  <c:v>44585</c:v>
                </c:pt>
                <c:pt idx="3">
                  <c:v>23826</c:v>
                </c:pt>
                <c:pt idx="4">
                  <c:v>22266</c:v>
                </c:pt>
                <c:pt idx="5">
                  <c:v>17726</c:v>
                </c:pt>
                <c:pt idx="6">
                  <c:v>17094</c:v>
                </c:pt>
                <c:pt idx="7">
                  <c:v>14925</c:v>
                </c:pt>
                <c:pt idx="8">
                  <c:v>14176</c:v>
                </c:pt>
                <c:pt idx="9">
                  <c:v>12757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FB-4247-8BAF-4DFEF2E517E9}"/>
            </c:ext>
          </c:extLst>
        </c:ser>
        <c:ser>
          <c:idx val="1"/>
          <c:order val="1"/>
          <c:tx>
            <c:strRef>
              <c:f>'11・駿遠・西部'!$D$54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5727394038230622E-2"/>
                  <c:y val="1.433691756272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FB-4247-8BAF-4DFEF2E517E9}"/>
                </c:ext>
              </c:extLst>
            </c:dLbl>
            <c:dLbl>
              <c:idx val="1"/>
              <c:layout>
                <c:manualLayout>
                  <c:x val="0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FB-4247-8BAF-4DFEF2E517E9}"/>
                </c:ext>
              </c:extLst>
            </c:dLbl>
            <c:dLbl>
              <c:idx val="2"/>
              <c:layout>
                <c:manualLayout>
                  <c:x val="6.9899529058802838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FB-4247-8BAF-4DFEF2E517E9}"/>
                </c:ext>
              </c:extLst>
            </c:dLbl>
            <c:dLbl>
              <c:idx val="3"/>
              <c:layout>
                <c:manualLayout>
                  <c:x val="1.2232417585290497E-2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FB-4247-8BAF-4DFEF2E517E9}"/>
                </c:ext>
              </c:extLst>
            </c:dLbl>
            <c:dLbl>
              <c:idx val="4"/>
              <c:layout>
                <c:manualLayout>
                  <c:x val="8.7374411323502908E-3"/>
                  <c:y val="-3.584793836254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FB-4247-8BAF-4DFEF2E517E9}"/>
                </c:ext>
              </c:extLst>
            </c:dLbl>
            <c:dLbl>
              <c:idx val="5"/>
              <c:layout>
                <c:manualLayout>
                  <c:x val="5.2423270819120654E-3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FB-4247-8BAF-4DFEF2E517E9}"/>
                </c:ext>
              </c:extLst>
            </c:dLbl>
            <c:dLbl>
              <c:idx val="6"/>
              <c:layout>
                <c:manualLayout>
                  <c:x val="8.7374411323502266E-3"/>
                  <c:y val="1.0752123726469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FB-4247-8BAF-4DFEF2E517E9}"/>
                </c:ext>
              </c:extLst>
            </c:dLbl>
            <c:dLbl>
              <c:idx val="7"/>
              <c:layout>
                <c:manualLayout>
                  <c:x val="5.2424646794100851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FB-4247-8BAF-4DFEF2E517E9}"/>
                </c:ext>
              </c:extLst>
            </c:dLbl>
            <c:dLbl>
              <c:idx val="8"/>
              <c:layout>
                <c:manualLayout>
                  <c:x val="-1.74748822647007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FB-4247-8BAF-4DFEF2E517E9}"/>
                </c:ext>
              </c:extLst>
            </c:dLbl>
            <c:dLbl>
              <c:idx val="9"/>
              <c:layout>
                <c:manualLayout>
                  <c:x val="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ゴム製品</c:v>
                </c:pt>
                <c:pt idx="8">
                  <c:v>紙・パルプ</c:v>
                </c:pt>
                <c:pt idx="9">
                  <c:v>飲料</c:v>
                </c:pt>
              </c:strCache>
            </c:strRef>
          </c:cat>
          <c:val>
            <c:numRef>
              <c:f>'11・駿遠・西部'!$D$55:$D$64</c:f>
              <c:numCache>
                <c:formatCode>#,##0_);[Red]\(#,##0\)</c:formatCode>
                <c:ptCount val="10"/>
                <c:pt idx="0">
                  <c:v>464984</c:v>
                </c:pt>
                <c:pt idx="1">
                  <c:v>94396</c:v>
                </c:pt>
                <c:pt idx="2">
                  <c:v>39792</c:v>
                </c:pt>
                <c:pt idx="3">
                  <c:v>22520</c:v>
                </c:pt>
                <c:pt idx="4">
                  <c:v>17144</c:v>
                </c:pt>
                <c:pt idx="5">
                  <c:v>18485</c:v>
                </c:pt>
                <c:pt idx="6">
                  <c:v>18018</c:v>
                </c:pt>
                <c:pt idx="7">
                  <c:v>14726</c:v>
                </c:pt>
                <c:pt idx="8">
                  <c:v>14240</c:v>
                </c:pt>
                <c:pt idx="9">
                  <c:v>12026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FB-4247-8BAF-4DFEF2E5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96.4</c:v>
                </c:pt>
                <c:pt idx="1">
                  <c:v>97.8</c:v>
                </c:pt>
                <c:pt idx="2">
                  <c:v>95.2</c:v>
                </c:pt>
                <c:pt idx="3">
                  <c:v>99.2</c:v>
                </c:pt>
                <c:pt idx="4">
                  <c:v>97.6</c:v>
                </c:pt>
                <c:pt idx="5">
                  <c:v>99</c:v>
                </c:pt>
                <c:pt idx="6">
                  <c:v>101.3</c:v>
                </c:pt>
                <c:pt idx="7">
                  <c:v>107</c:v>
                </c:pt>
                <c:pt idx="8">
                  <c:v>105.1</c:v>
                </c:pt>
                <c:pt idx="9">
                  <c:v>105.3</c:v>
                </c:pt>
                <c:pt idx="10">
                  <c:v>100.4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6-47AD-9809-4B4AC27F880F}"/>
            </c:ext>
          </c:extLst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105.8</c:v>
                </c:pt>
                <c:pt idx="1">
                  <c:v>103.9</c:v>
                </c:pt>
                <c:pt idx="2">
                  <c:v>96.7</c:v>
                </c:pt>
                <c:pt idx="3">
                  <c:v>93.3</c:v>
                </c:pt>
                <c:pt idx="4">
                  <c:v>100.2</c:v>
                </c:pt>
                <c:pt idx="5">
                  <c:v>97.8</c:v>
                </c:pt>
                <c:pt idx="6">
                  <c:v>101.8</c:v>
                </c:pt>
                <c:pt idx="7">
                  <c:v>102.7</c:v>
                </c:pt>
                <c:pt idx="8">
                  <c:v>99.6</c:v>
                </c:pt>
                <c:pt idx="9">
                  <c:v>98.3</c:v>
                </c:pt>
                <c:pt idx="10">
                  <c:v>92.6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7AD-9809-4B4AC27F880F}"/>
            </c:ext>
          </c:extLst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92.4</c:v>
                </c:pt>
                <c:pt idx="1">
                  <c:v>95.3</c:v>
                </c:pt>
                <c:pt idx="2">
                  <c:v>92.5</c:v>
                </c:pt>
                <c:pt idx="3">
                  <c:v>93.4</c:v>
                </c:pt>
                <c:pt idx="4">
                  <c:v>95.2</c:v>
                </c:pt>
                <c:pt idx="5">
                  <c:v>99.5</c:v>
                </c:pt>
                <c:pt idx="6">
                  <c:v>101.2</c:v>
                </c:pt>
                <c:pt idx="7">
                  <c:v>108.1</c:v>
                </c:pt>
                <c:pt idx="8">
                  <c:v>97.5</c:v>
                </c:pt>
                <c:pt idx="9">
                  <c:v>99.6</c:v>
                </c:pt>
                <c:pt idx="10">
                  <c:v>98.6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6-47AD-9809-4B4AC27F880F}"/>
            </c:ext>
          </c:extLst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83.4</c:v>
                </c:pt>
                <c:pt idx="1">
                  <c:v>86.1</c:v>
                </c:pt>
                <c:pt idx="2">
                  <c:v>84.2</c:v>
                </c:pt>
                <c:pt idx="3">
                  <c:v>84.1</c:v>
                </c:pt>
                <c:pt idx="4">
                  <c:v>85.6</c:v>
                </c:pt>
                <c:pt idx="5">
                  <c:v>85.8</c:v>
                </c:pt>
                <c:pt idx="6">
                  <c:v>84.5</c:v>
                </c:pt>
                <c:pt idx="7">
                  <c:v>86.5</c:v>
                </c:pt>
                <c:pt idx="8">
                  <c:v>87.3</c:v>
                </c:pt>
                <c:pt idx="9">
                  <c:v>89.5</c:v>
                </c:pt>
                <c:pt idx="10">
                  <c:v>93.4</c:v>
                </c:pt>
                <c:pt idx="11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46-47AD-9809-4B4AC27F880F}"/>
            </c:ext>
          </c:extLst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3.2518583325232615E-2"/>
                  <c:y val="5.7505656620508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2-417B-9373-206055904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96.7</c:v>
                </c:pt>
                <c:pt idx="1">
                  <c:v>96.6</c:v>
                </c:pt>
                <c:pt idx="2">
                  <c:v>93.7</c:v>
                </c:pt>
                <c:pt idx="3">
                  <c:v>94</c:v>
                </c:pt>
                <c:pt idx="4">
                  <c:v>96</c:v>
                </c:pt>
                <c:pt idx="5">
                  <c:v>94.5</c:v>
                </c:pt>
                <c:pt idx="6">
                  <c:v>93.4</c:v>
                </c:pt>
                <c:pt idx="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46-47AD-9809-4B4AC27F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349368"/>
        <c:axId val="236349760"/>
      </c:lineChart>
      <c:catAx>
        <c:axId val="236349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349760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368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73.8</c:v>
                </c:pt>
                <c:pt idx="1">
                  <c:v>75.2</c:v>
                </c:pt>
                <c:pt idx="2">
                  <c:v>80.7</c:v>
                </c:pt>
                <c:pt idx="3">
                  <c:v>84</c:v>
                </c:pt>
                <c:pt idx="4">
                  <c:v>76.400000000000006</c:v>
                </c:pt>
                <c:pt idx="5">
                  <c:v>85.7</c:v>
                </c:pt>
                <c:pt idx="6" formatCode="0.0_ ">
                  <c:v>93.5</c:v>
                </c:pt>
                <c:pt idx="7">
                  <c:v>83.6</c:v>
                </c:pt>
                <c:pt idx="8">
                  <c:v>90.4</c:v>
                </c:pt>
                <c:pt idx="9">
                  <c:v>78.8</c:v>
                </c:pt>
                <c:pt idx="10">
                  <c:v>76.900000000000006</c:v>
                </c:pt>
                <c:pt idx="11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F08-86DC-B18DF3083BEB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73</c:v>
                </c:pt>
                <c:pt idx="1">
                  <c:v>75.900000000000006</c:v>
                </c:pt>
                <c:pt idx="2">
                  <c:v>71.5</c:v>
                </c:pt>
                <c:pt idx="3">
                  <c:v>77.5</c:v>
                </c:pt>
                <c:pt idx="4">
                  <c:v>69.5</c:v>
                </c:pt>
                <c:pt idx="5">
                  <c:v>72.900000000000006</c:v>
                </c:pt>
                <c:pt idx="6" formatCode="0.0_ ">
                  <c:v>77.8</c:v>
                </c:pt>
                <c:pt idx="7">
                  <c:v>69.599999999999994</c:v>
                </c:pt>
                <c:pt idx="8">
                  <c:v>69.099999999999994</c:v>
                </c:pt>
                <c:pt idx="9">
                  <c:v>65.3</c:v>
                </c:pt>
                <c:pt idx="10">
                  <c:v>61.2</c:v>
                </c:pt>
                <c:pt idx="11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F08-86DC-B18DF3083BEB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54.8</c:v>
                </c:pt>
                <c:pt idx="1">
                  <c:v>61.9</c:v>
                </c:pt>
                <c:pt idx="2">
                  <c:v>55.5</c:v>
                </c:pt>
                <c:pt idx="3">
                  <c:v>67.3</c:v>
                </c:pt>
                <c:pt idx="4">
                  <c:v>60.7</c:v>
                </c:pt>
                <c:pt idx="5">
                  <c:v>76</c:v>
                </c:pt>
                <c:pt idx="6" formatCode="0.0_ ">
                  <c:v>70.3</c:v>
                </c:pt>
                <c:pt idx="7">
                  <c:v>68</c:v>
                </c:pt>
                <c:pt idx="8">
                  <c:v>72</c:v>
                </c:pt>
                <c:pt idx="9">
                  <c:v>68.7</c:v>
                </c:pt>
                <c:pt idx="10">
                  <c:v>70</c:v>
                </c:pt>
                <c:pt idx="11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F-4F08-86DC-B18DF3083BEB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54.3</c:v>
                </c:pt>
                <c:pt idx="1">
                  <c:v>60.6</c:v>
                </c:pt>
                <c:pt idx="2">
                  <c:v>56.3</c:v>
                </c:pt>
                <c:pt idx="3">
                  <c:v>59.1</c:v>
                </c:pt>
                <c:pt idx="4">
                  <c:v>59.3</c:v>
                </c:pt>
                <c:pt idx="5">
                  <c:v>55.6</c:v>
                </c:pt>
                <c:pt idx="6" formatCode="0.0_ ">
                  <c:v>62.1</c:v>
                </c:pt>
                <c:pt idx="7">
                  <c:v>60</c:v>
                </c:pt>
                <c:pt idx="8">
                  <c:v>57.7</c:v>
                </c:pt>
                <c:pt idx="9">
                  <c:v>60.2</c:v>
                </c:pt>
                <c:pt idx="10">
                  <c:v>55.8</c:v>
                </c:pt>
                <c:pt idx="11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F-4F08-86DC-B18DF3083BEB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56.7</c:v>
                </c:pt>
                <c:pt idx="1">
                  <c:v>58.5</c:v>
                </c:pt>
                <c:pt idx="2">
                  <c:v>61.8</c:v>
                </c:pt>
                <c:pt idx="3">
                  <c:v>60</c:v>
                </c:pt>
                <c:pt idx="4">
                  <c:v>56.8</c:v>
                </c:pt>
                <c:pt idx="5">
                  <c:v>60</c:v>
                </c:pt>
                <c:pt idx="6" formatCode="0.0_ ">
                  <c:v>59</c:v>
                </c:pt>
                <c:pt idx="7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F-4F08-86DC-B18DF308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6832"/>
        <c:axId val="237257224"/>
      </c:lineChart>
      <c:catAx>
        <c:axId val="23725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57224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683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76.2</c:v>
                </c:pt>
                <c:pt idx="1">
                  <c:v>76.7</c:v>
                </c:pt>
                <c:pt idx="2">
                  <c:v>85</c:v>
                </c:pt>
                <c:pt idx="3">
                  <c:v>84.4</c:v>
                </c:pt>
                <c:pt idx="4">
                  <c:v>78.400000000000006</c:v>
                </c:pt>
                <c:pt idx="5">
                  <c:v>86.5</c:v>
                </c:pt>
                <c:pt idx="6">
                  <c:v>92.3</c:v>
                </c:pt>
                <c:pt idx="7">
                  <c:v>77.5</c:v>
                </c:pt>
                <c:pt idx="8">
                  <c:v>86.1</c:v>
                </c:pt>
                <c:pt idx="9">
                  <c:v>74.8</c:v>
                </c:pt>
                <c:pt idx="10">
                  <c:v>77.099999999999994</c:v>
                </c:pt>
                <c:pt idx="11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E08-A781-2807F27617E0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68.099999999999994</c:v>
                </c:pt>
                <c:pt idx="1">
                  <c:v>73.3</c:v>
                </c:pt>
                <c:pt idx="2">
                  <c:v>74.900000000000006</c:v>
                </c:pt>
                <c:pt idx="3">
                  <c:v>83.4</c:v>
                </c:pt>
                <c:pt idx="4">
                  <c:v>68.3</c:v>
                </c:pt>
                <c:pt idx="5">
                  <c:v>74.900000000000006</c:v>
                </c:pt>
                <c:pt idx="6">
                  <c:v>76</c:v>
                </c:pt>
                <c:pt idx="7">
                  <c:v>67.599999999999994</c:v>
                </c:pt>
                <c:pt idx="8">
                  <c:v>69.8</c:v>
                </c:pt>
                <c:pt idx="9">
                  <c:v>66.599999999999994</c:v>
                </c:pt>
                <c:pt idx="10">
                  <c:v>67.099999999999994</c:v>
                </c:pt>
                <c:pt idx="11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E08-A781-2807F27617E0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58.5</c:v>
                </c:pt>
                <c:pt idx="1">
                  <c:v>64.400000000000006</c:v>
                </c:pt>
                <c:pt idx="2">
                  <c:v>60.6</c:v>
                </c:pt>
                <c:pt idx="3">
                  <c:v>71.900000000000006</c:v>
                </c:pt>
                <c:pt idx="4">
                  <c:v>63.4</c:v>
                </c:pt>
                <c:pt idx="5">
                  <c:v>75.900000000000006</c:v>
                </c:pt>
                <c:pt idx="6">
                  <c:v>69.2</c:v>
                </c:pt>
                <c:pt idx="7">
                  <c:v>61.7</c:v>
                </c:pt>
                <c:pt idx="8">
                  <c:v>75.099999999999994</c:v>
                </c:pt>
                <c:pt idx="9">
                  <c:v>68.7</c:v>
                </c:pt>
                <c:pt idx="10">
                  <c:v>71.2</c:v>
                </c:pt>
                <c:pt idx="11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B-4E08-A781-2807F27617E0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68.7</c:v>
                </c:pt>
                <c:pt idx="1">
                  <c:v>69.900000000000006</c:v>
                </c:pt>
                <c:pt idx="2">
                  <c:v>67.2</c:v>
                </c:pt>
                <c:pt idx="3">
                  <c:v>70.3</c:v>
                </c:pt>
                <c:pt idx="4">
                  <c:v>69</c:v>
                </c:pt>
                <c:pt idx="5">
                  <c:v>64.8</c:v>
                </c:pt>
                <c:pt idx="6">
                  <c:v>73.7</c:v>
                </c:pt>
                <c:pt idx="7">
                  <c:v>68.900000000000006</c:v>
                </c:pt>
                <c:pt idx="8">
                  <c:v>65.900000000000006</c:v>
                </c:pt>
                <c:pt idx="9">
                  <c:v>66.8</c:v>
                </c:pt>
                <c:pt idx="10">
                  <c:v>58.9</c:v>
                </c:pt>
                <c:pt idx="11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B-4E08-A781-2807F27617E0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mbria Math" panose="02040503050406030204" pitchFamily="18" charset="0"/>
                    <a:ea typeface="Cambria Math" panose="02040503050406030204" pitchFamily="18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58.1</c:v>
                </c:pt>
                <c:pt idx="1">
                  <c:v>60.6</c:v>
                </c:pt>
                <c:pt idx="2">
                  <c:v>66.400000000000006</c:v>
                </c:pt>
                <c:pt idx="3">
                  <c:v>63.8</c:v>
                </c:pt>
                <c:pt idx="4">
                  <c:v>58.7</c:v>
                </c:pt>
                <c:pt idx="5">
                  <c:v>63.8</c:v>
                </c:pt>
                <c:pt idx="6">
                  <c:v>63.4</c:v>
                </c:pt>
                <c:pt idx="7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BB-4E08-A781-2807F27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8008"/>
        <c:axId val="237352704"/>
      </c:lineChart>
      <c:catAx>
        <c:axId val="237258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2704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800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9.4</c:v>
                </c:pt>
                <c:pt idx="1">
                  <c:v>10.3</c:v>
                </c:pt>
                <c:pt idx="2">
                  <c:v>13.4</c:v>
                </c:pt>
                <c:pt idx="3">
                  <c:v>13.5</c:v>
                </c:pt>
                <c:pt idx="4">
                  <c:v>11.3</c:v>
                </c:pt>
                <c:pt idx="5">
                  <c:v>12.2</c:v>
                </c:pt>
                <c:pt idx="6">
                  <c:v>10.9</c:v>
                </c:pt>
                <c:pt idx="7">
                  <c:v>11.2</c:v>
                </c:pt>
                <c:pt idx="8">
                  <c:v>12.1</c:v>
                </c:pt>
                <c:pt idx="9">
                  <c:v>10.7</c:v>
                </c:pt>
                <c:pt idx="10">
                  <c:v>11.3</c:v>
                </c:pt>
                <c:pt idx="11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D-4123-9ECE-1C06C16241C8}"/>
            </c:ext>
          </c:extLst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11.1</c:v>
                </c:pt>
                <c:pt idx="1">
                  <c:v>11.5</c:v>
                </c:pt>
                <c:pt idx="2">
                  <c:v>12.1</c:v>
                </c:pt>
                <c:pt idx="3">
                  <c:v>12.3</c:v>
                </c:pt>
                <c:pt idx="4">
                  <c:v>10.6</c:v>
                </c:pt>
                <c:pt idx="5">
                  <c:v>11.7</c:v>
                </c:pt>
                <c:pt idx="6">
                  <c:v>10.9</c:v>
                </c:pt>
                <c:pt idx="7">
                  <c:v>12.4</c:v>
                </c:pt>
                <c:pt idx="8">
                  <c:v>11.6</c:v>
                </c:pt>
                <c:pt idx="9">
                  <c:v>11.3</c:v>
                </c:pt>
                <c:pt idx="10">
                  <c:v>12.4</c:v>
                </c:pt>
                <c:pt idx="11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D-4123-9ECE-1C06C16241C8}"/>
            </c:ext>
          </c:extLst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11.5</c:v>
                </c:pt>
                <c:pt idx="1">
                  <c:v>11.2</c:v>
                </c:pt>
                <c:pt idx="2">
                  <c:v>11.8</c:v>
                </c:pt>
                <c:pt idx="3">
                  <c:v>12.5</c:v>
                </c:pt>
                <c:pt idx="4">
                  <c:v>9.6999999999999993</c:v>
                </c:pt>
                <c:pt idx="5">
                  <c:v>12.4</c:v>
                </c:pt>
                <c:pt idx="6">
                  <c:v>11.3</c:v>
                </c:pt>
                <c:pt idx="7">
                  <c:v>9.8000000000000007</c:v>
                </c:pt>
                <c:pt idx="8">
                  <c:v>10.5</c:v>
                </c:pt>
                <c:pt idx="9">
                  <c:v>10.6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D-4123-9ECE-1C06C16241C8}"/>
            </c:ext>
          </c:extLst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9.3000000000000007</c:v>
                </c:pt>
                <c:pt idx="1">
                  <c:v>12</c:v>
                </c:pt>
                <c:pt idx="2">
                  <c:v>11.7</c:v>
                </c:pt>
                <c:pt idx="3">
                  <c:v>11.6</c:v>
                </c:pt>
                <c:pt idx="4">
                  <c:v>11.5</c:v>
                </c:pt>
                <c:pt idx="5">
                  <c:v>12.4</c:v>
                </c:pt>
                <c:pt idx="6">
                  <c:v>13.3</c:v>
                </c:pt>
                <c:pt idx="7">
                  <c:v>11.1</c:v>
                </c:pt>
                <c:pt idx="8">
                  <c:v>11.4</c:v>
                </c:pt>
                <c:pt idx="9">
                  <c:v>12.1</c:v>
                </c:pt>
                <c:pt idx="10">
                  <c:v>11.3</c:v>
                </c:pt>
                <c:pt idx="11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D-4123-9ECE-1C06C16241C8}"/>
            </c:ext>
          </c:extLst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13.2</c:v>
                </c:pt>
                <c:pt idx="3">
                  <c:v>13</c:v>
                </c:pt>
                <c:pt idx="4">
                  <c:v>11.7</c:v>
                </c:pt>
                <c:pt idx="5">
                  <c:v>11.8</c:v>
                </c:pt>
                <c:pt idx="6">
                  <c:v>10.7</c:v>
                </c:pt>
                <c:pt idx="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7D-4123-9ECE-1C06C162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3488"/>
        <c:axId val="237353880"/>
      </c:lineChart>
      <c:catAx>
        <c:axId val="23735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3880"/>
        <c:scaling>
          <c:orientation val="minMax"/>
          <c:max val="18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488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18.8</c:v>
                </c:pt>
                <c:pt idx="1">
                  <c:v>18.100000000000001</c:v>
                </c:pt>
                <c:pt idx="2">
                  <c:v>19.5</c:v>
                </c:pt>
                <c:pt idx="3">
                  <c:v>19.100000000000001</c:v>
                </c:pt>
                <c:pt idx="4">
                  <c:v>19.2</c:v>
                </c:pt>
                <c:pt idx="5">
                  <c:v>18.7</c:v>
                </c:pt>
                <c:pt idx="6">
                  <c:v>18.2</c:v>
                </c:pt>
                <c:pt idx="7">
                  <c:v>19</c:v>
                </c:pt>
                <c:pt idx="8">
                  <c:v>18.7</c:v>
                </c:pt>
                <c:pt idx="9">
                  <c:v>18.399999999999999</c:v>
                </c:pt>
                <c:pt idx="10">
                  <c:v>18.7</c:v>
                </c:pt>
                <c:pt idx="11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4B3-A435-CB9624CD21EC}"/>
            </c:ext>
          </c:extLst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19.8</c:v>
                </c:pt>
                <c:pt idx="1">
                  <c:v>20.3</c:v>
                </c:pt>
                <c:pt idx="2">
                  <c:v>19.8</c:v>
                </c:pt>
                <c:pt idx="3">
                  <c:v>19.100000000000001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17.899999999999999</c:v>
                </c:pt>
                <c:pt idx="7">
                  <c:v>18.2</c:v>
                </c:pt>
                <c:pt idx="8">
                  <c:v>18.2</c:v>
                </c:pt>
                <c:pt idx="9">
                  <c:v>18.100000000000001</c:v>
                </c:pt>
                <c:pt idx="10">
                  <c:v>18.100000000000001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4B3-A435-CB9624CD21EC}"/>
            </c:ext>
          </c:extLst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19.3</c:v>
                </c:pt>
                <c:pt idx="2">
                  <c:v>19</c:v>
                </c:pt>
                <c:pt idx="3">
                  <c:v>19.100000000000001</c:v>
                </c:pt>
                <c:pt idx="4">
                  <c:v>18.8</c:v>
                </c:pt>
                <c:pt idx="5">
                  <c:v>19.100000000000001</c:v>
                </c:pt>
                <c:pt idx="6">
                  <c:v>19.100000000000001</c:v>
                </c:pt>
                <c:pt idx="7">
                  <c:v>18.3</c:v>
                </c:pt>
                <c:pt idx="8">
                  <c:v>18.2</c:v>
                </c:pt>
                <c:pt idx="9">
                  <c:v>17.5</c:v>
                </c:pt>
                <c:pt idx="10">
                  <c:v>16.8</c:v>
                </c:pt>
                <c:pt idx="11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D-44B3-A435-CB9624CD21EC}"/>
            </c:ext>
          </c:extLst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17.2</c:v>
                </c:pt>
                <c:pt idx="1">
                  <c:v>16.8</c:v>
                </c:pt>
                <c:pt idx="2">
                  <c:v>17</c:v>
                </c:pt>
                <c:pt idx="3">
                  <c:v>16.600000000000001</c:v>
                </c:pt>
                <c:pt idx="4">
                  <c:v>16.3</c:v>
                </c:pt>
                <c:pt idx="5">
                  <c:v>17.7</c:v>
                </c:pt>
                <c:pt idx="6">
                  <c:v>16.8</c:v>
                </c:pt>
                <c:pt idx="7">
                  <c:v>17.2</c:v>
                </c:pt>
                <c:pt idx="8">
                  <c:v>16.899999999999999</c:v>
                </c:pt>
                <c:pt idx="9">
                  <c:v>16.7</c:v>
                </c:pt>
                <c:pt idx="10">
                  <c:v>16.8</c:v>
                </c:pt>
                <c:pt idx="11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D-44B3-A435-CB9624CD21EC}"/>
            </c:ext>
          </c:extLst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9.8351377952755909E-3"/>
                  <c:y val="2.729468599033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D-44B3-A435-CB9624CD2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latin typeface="Calibri" panose="020F0502020204030204" pitchFamily="34" charset="0"/>
                    <a:ea typeface="ＤＦ平成ゴシック体W5" panose="02010609000101010101" pitchFamily="1" charset="-128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16.7</c:v>
                </c:pt>
                <c:pt idx="2">
                  <c:v>16.899999999999999</c:v>
                </c:pt>
                <c:pt idx="3">
                  <c:v>16.399999999999999</c:v>
                </c:pt>
                <c:pt idx="4">
                  <c:v>16.8</c:v>
                </c:pt>
                <c:pt idx="5">
                  <c:v>17.2</c:v>
                </c:pt>
                <c:pt idx="6">
                  <c:v>16.2</c:v>
                </c:pt>
                <c:pt idx="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2D-44B3-A435-CB9624CD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4664"/>
        <c:axId val="237355056"/>
      </c:lineChart>
      <c:catAx>
        <c:axId val="237354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5056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4664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令和</a:t>
            </a:r>
            <a:r>
              <a:rPr lang="en-US" altLang="ja-JP" sz="1200" baseline="0"/>
              <a:t>7</a:t>
            </a:r>
            <a:r>
              <a:rPr lang="ja-JP" altLang="en-US" sz="1200" baseline="0"/>
              <a:t>年</a:t>
            </a:r>
            <a:r>
              <a:rPr lang="en-US" altLang="ja-JP" sz="1200" baseline="0"/>
              <a:t>8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layout>
        <c:manualLayout>
          <c:xMode val="edge"/>
          <c:yMode val="edge"/>
          <c:x val="0.30735521083816619"/>
          <c:y val="2.25988650298356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96007984031936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4B-4125-BC37-537C9114BA7C}"/>
                </c:ext>
              </c:extLst>
            </c:dLbl>
            <c:dLbl>
              <c:idx val="3"/>
              <c:layout>
                <c:manualLayout>
                  <c:x val="9.9800399201596807E-3"/>
                  <c:y val="5.64971625745869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B-4125-BC37-537C9114BA7C}"/>
                </c:ext>
              </c:extLst>
            </c:dLbl>
            <c:dLbl>
              <c:idx val="4"/>
              <c:layout>
                <c:manualLayout>
                  <c:x val="5.9880239520958087E-3"/>
                  <c:y val="5.6497162574588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4B-4125-BC37-537C9114BA7C}"/>
                </c:ext>
              </c:extLst>
            </c:dLbl>
            <c:dLbl>
              <c:idx val="5"/>
              <c:layout>
                <c:manualLayout>
                  <c:x val="3.9920159680637262E-3"/>
                  <c:y val="-9.887003450553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B-4125-BC37-537C9114BA7C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132429</c:v>
                </c:pt>
                <c:pt idx="1">
                  <c:v>264207</c:v>
                </c:pt>
                <c:pt idx="2">
                  <c:v>325434</c:v>
                </c:pt>
                <c:pt idx="3">
                  <c:v>214425</c:v>
                </c:pt>
                <c:pt idx="4">
                  <c:v>167480</c:v>
                </c:pt>
                <c:pt idx="5">
                  <c:v>594925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B-4125-BC37-537C9114BA7C}"/>
            </c:ext>
          </c:extLst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9.9800399201596807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B-4125-BC37-537C9114BA7C}"/>
                </c:ext>
              </c:extLst>
            </c:dLbl>
            <c:dLbl>
              <c:idx val="2"/>
              <c:layout>
                <c:manualLayout>
                  <c:x val="1.1976047904191617E-2"/>
                  <c:y val="5.6497162574589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4B-4125-BC37-537C9114BA7C}"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B-4125-BC37-537C9114BA7C}"/>
                </c:ext>
              </c:extLst>
            </c:dLbl>
            <c:dLbl>
              <c:idx val="5"/>
              <c:layout>
                <c:manualLayout>
                  <c:x val="1.3972055888223553E-2"/>
                  <c:y val="8.474574386188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4B-4125-BC37-537C9114BA7C}"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59209</c:v>
                </c:pt>
                <c:pt idx="1">
                  <c:v>139798</c:v>
                </c:pt>
                <c:pt idx="2">
                  <c:v>188537</c:v>
                </c:pt>
                <c:pt idx="3">
                  <c:v>29378</c:v>
                </c:pt>
                <c:pt idx="4">
                  <c:v>116082</c:v>
                </c:pt>
                <c:pt idx="5">
                  <c:v>273258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4B-4125-BC37-537C9114BA7C}"/>
            </c:ext>
          </c:extLst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4B-4125-BC37-537C9114BA7C}"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4B-4125-BC37-537C9114BA7C}"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B-4125-BC37-537C9114BA7C}"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B-4125-BC37-537C9114BA7C}"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4B-4125-BC37-537C9114BA7C}"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4B-4125-BC37-537C9114BA7C}"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0.69103726818271949</c:v>
                </c:pt>
                <c:pt idx="1">
                  <c:v>0.65396962908874889</c:v>
                </c:pt>
                <c:pt idx="2">
                  <c:v>0.63317580174756938</c:v>
                </c:pt>
                <c:pt idx="3">
                  <c:v>0.87950107258729382</c:v>
                </c:pt>
                <c:pt idx="4">
                  <c:v>0.5906292098377075</c:v>
                </c:pt>
                <c:pt idx="5">
                  <c:v>0.68525299389644811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4B-4125-BC37-537C9114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71872"/>
        <c:axId val="183768376"/>
        <c:axId val="0"/>
      </c:bar3DChart>
      <c:catAx>
        <c:axId val="18237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768376"/>
        <c:crosses val="autoZero"/>
        <c:auto val="1"/>
        <c:lblAlgn val="ctr"/>
        <c:lblOffset val="100"/>
        <c:noMultiLvlLbl val="0"/>
      </c:catAx>
      <c:valAx>
        <c:axId val="1837683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237187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51.9</c:v>
                </c:pt>
                <c:pt idx="1">
                  <c:v>57.5</c:v>
                </c:pt>
                <c:pt idx="2">
                  <c:v>67.900000000000006</c:v>
                </c:pt>
                <c:pt idx="3">
                  <c:v>70.8</c:v>
                </c:pt>
                <c:pt idx="4">
                  <c:v>59.1</c:v>
                </c:pt>
                <c:pt idx="5">
                  <c:v>65.8</c:v>
                </c:pt>
                <c:pt idx="6">
                  <c:v>60.1</c:v>
                </c:pt>
                <c:pt idx="7">
                  <c:v>57.8</c:v>
                </c:pt>
                <c:pt idx="8">
                  <c:v>64.7</c:v>
                </c:pt>
                <c:pt idx="9">
                  <c:v>58.7</c:v>
                </c:pt>
                <c:pt idx="10">
                  <c:v>59.8</c:v>
                </c:pt>
                <c:pt idx="11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69D-B4D4-02F9B4A066B4}"/>
            </c:ext>
          </c:extLst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56</c:v>
                </c:pt>
                <c:pt idx="1">
                  <c:v>56.2</c:v>
                </c:pt>
                <c:pt idx="2">
                  <c:v>61.6</c:v>
                </c:pt>
                <c:pt idx="3">
                  <c:v>64.7</c:v>
                </c:pt>
                <c:pt idx="4">
                  <c:v>57.9</c:v>
                </c:pt>
                <c:pt idx="5">
                  <c:v>62.6</c:v>
                </c:pt>
                <c:pt idx="6">
                  <c:v>61.9</c:v>
                </c:pt>
                <c:pt idx="7">
                  <c:v>67.599999999999994</c:v>
                </c:pt>
                <c:pt idx="8">
                  <c:v>63.8</c:v>
                </c:pt>
                <c:pt idx="9">
                  <c:v>62.6</c:v>
                </c:pt>
                <c:pt idx="10">
                  <c:v>68.7</c:v>
                </c:pt>
                <c:pt idx="11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69D-B4D4-02F9B4A066B4}"/>
            </c:ext>
          </c:extLst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58</c:v>
                </c:pt>
                <c:pt idx="1">
                  <c:v>58.6</c:v>
                </c:pt>
                <c:pt idx="2">
                  <c:v>62.1</c:v>
                </c:pt>
                <c:pt idx="3">
                  <c:v>65.5</c:v>
                </c:pt>
                <c:pt idx="4">
                  <c:v>52.1</c:v>
                </c:pt>
                <c:pt idx="5">
                  <c:v>64.7</c:v>
                </c:pt>
                <c:pt idx="6">
                  <c:v>59.1</c:v>
                </c:pt>
                <c:pt idx="7">
                  <c:v>54.4</c:v>
                </c:pt>
                <c:pt idx="8">
                  <c:v>57.8</c:v>
                </c:pt>
                <c:pt idx="9">
                  <c:v>61.1</c:v>
                </c:pt>
                <c:pt idx="10">
                  <c:v>66.400000000000006</c:v>
                </c:pt>
                <c:pt idx="11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4-469D-B4D4-02F9B4A066B4}"/>
            </c:ext>
          </c:extLst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54</c:v>
                </c:pt>
                <c:pt idx="1">
                  <c:v>71.400000000000006</c:v>
                </c:pt>
                <c:pt idx="2">
                  <c:v>68.8</c:v>
                </c:pt>
                <c:pt idx="3">
                  <c:v>70</c:v>
                </c:pt>
                <c:pt idx="4">
                  <c:v>71.099999999999994</c:v>
                </c:pt>
                <c:pt idx="5">
                  <c:v>68.599999999999994</c:v>
                </c:pt>
                <c:pt idx="6">
                  <c:v>80</c:v>
                </c:pt>
                <c:pt idx="7">
                  <c:v>64.3</c:v>
                </c:pt>
                <c:pt idx="8">
                  <c:v>67.8</c:v>
                </c:pt>
                <c:pt idx="9">
                  <c:v>72.900000000000006</c:v>
                </c:pt>
                <c:pt idx="10">
                  <c:v>66.900000000000006</c:v>
                </c:pt>
                <c:pt idx="11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4-469D-B4D4-02F9B4A066B4}"/>
            </c:ext>
          </c:extLst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47084421235853E-2"/>
                  <c:y val="-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4-469D-B4D4-02F9B4A066B4}"/>
                </c:ext>
              </c:extLst>
            </c:dLbl>
            <c:dLbl>
              <c:idx val="1"/>
              <c:layout>
                <c:manualLayout>
                  <c:x val="-1.2184508268059198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24-469D-B4D4-02F9B4A06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60</c:v>
                </c:pt>
                <c:pt idx="1">
                  <c:v>59.9</c:v>
                </c:pt>
                <c:pt idx="2">
                  <c:v>77.400000000000006</c:v>
                </c:pt>
                <c:pt idx="3">
                  <c:v>79.7</c:v>
                </c:pt>
                <c:pt idx="4">
                  <c:v>69.400000000000006</c:v>
                </c:pt>
                <c:pt idx="5">
                  <c:v>67.900000000000006</c:v>
                </c:pt>
                <c:pt idx="6">
                  <c:v>67.2</c:v>
                </c:pt>
                <c:pt idx="7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4-469D-B4D4-02F9B4A0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5840"/>
        <c:axId val="237356232"/>
      </c:lineChart>
      <c:catAx>
        <c:axId val="23735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6232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8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20</c:v>
                </c:pt>
                <c:pt idx="2">
                  <c:v>21.5</c:v>
                </c:pt>
                <c:pt idx="3">
                  <c:v>20.7</c:v>
                </c:pt>
                <c:pt idx="4">
                  <c:v>21.3</c:v>
                </c:pt>
                <c:pt idx="5">
                  <c:v>24.4</c:v>
                </c:pt>
                <c:pt idx="6">
                  <c:v>20.2</c:v>
                </c:pt>
                <c:pt idx="7">
                  <c:v>20.7</c:v>
                </c:pt>
                <c:pt idx="8">
                  <c:v>19.7</c:v>
                </c:pt>
                <c:pt idx="9">
                  <c:v>18.8</c:v>
                </c:pt>
                <c:pt idx="10">
                  <c:v>19</c:v>
                </c:pt>
                <c:pt idx="11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A-4CDC-8F41-A93E49A44200}"/>
            </c:ext>
          </c:extLst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17.7</c:v>
                </c:pt>
                <c:pt idx="2">
                  <c:v>21.9</c:v>
                </c:pt>
                <c:pt idx="3">
                  <c:v>20</c:v>
                </c:pt>
                <c:pt idx="4">
                  <c:v>18.100000000000001</c:v>
                </c:pt>
                <c:pt idx="5">
                  <c:v>26.3</c:v>
                </c:pt>
                <c:pt idx="6">
                  <c:v>22.3</c:v>
                </c:pt>
                <c:pt idx="7">
                  <c:v>19.2</c:v>
                </c:pt>
                <c:pt idx="8">
                  <c:v>19.7</c:v>
                </c:pt>
                <c:pt idx="9">
                  <c:v>21.1</c:v>
                </c:pt>
                <c:pt idx="10">
                  <c:v>20.5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CDC-8F41-A93E49A44200}"/>
            </c:ext>
          </c:extLst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17.100000000000001</c:v>
                </c:pt>
                <c:pt idx="1">
                  <c:v>17.8</c:v>
                </c:pt>
                <c:pt idx="2">
                  <c:v>19</c:v>
                </c:pt>
                <c:pt idx="3">
                  <c:v>21.4</c:v>
                </c:pt>
                <c:pt idx="4">
                  <c:v>19</c:v>
                </c:pt>
                <c:pt idx="5">
                  <c:v>20.100000000000001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15.8</c:v>
                </c:pt>
                <c:pt idx="9">
                  <c:v>19</c:v>
                </c:pt>
                <c:pt idx="10">
                  <c:v>17.399999999999999</c:v>
                </c:pt>
                <c:pt idx="11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A-4CDC-8F41-A93E49A44200}"/>
            </c:ext>
          </c:extLst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16.600000000000001</c:v>
                </c:pt>
                <c:pt idx="2">
                  <c:v>15.8</c:v>
                </c:pt>
                <c:pt idx="3">
                  <c:v>17.8</c:v>
                </c:pt>
                <c:pt idx="4">
                  <c:v>17.399999999999999</c:v>
                </c:pt>
                <c:pt idx="5">
                  <c:v>19.8</c:v>
                </c:pt>
                <c:pt idx="6">
                  <c:v>16.899999999999999</c:v>
                </c:pt>
                <c:pt idx="7">
                  <c:v>13.7</c:v>
                </c:pt>
                <c:pt idx="8">
                  <c:v>14.8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BA-4CDC-8F41-A93E49A44200}"/>
            </c:ext>
          </c:extLst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3.1209367069667062E-2"/>
                  <c:y val="-4.2253521126760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3-4869-86EA-9B20C95D5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17</c:v>
                </c:pt>
                <c:pt idx="1">
                  <c:v>16.899999999999999</c:v>
                </c:pt>
                <c:pt idx="2">
                  <c:v>15.2</c:v>
                </c:pt>
                <c:pt idx="3">
                  <c:v>18.5</c:v>
                </c:pt>
                <c:pt idx="4">
                  <c:v>17.7</c:v>
                </c:pt>
                <c:pt idx="5">
                  <c:v>16.7</c:v>
                </c:pt>
                <c:pt idx="6">
                  <c:v>22.1</c:v>
                </c:pt>
                <c:pt idx="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BA-4CDC-8F41-A93E49A4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7464"/>
        <c:axId val="237797856"/>
      </c:lineChart>
      <c:catAx>
        <c:axId val="237797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7856"/>
        <c:scaling>
          <c:orientation val="minMax"/>
          <c:max val="3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464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36.9</c:v>
                </c:pt>
                <c:pt idx="1">
                  <c:v>38.200000000000003</c:v>
                </c:pt>
                <c:pt idx="2">
                  <c:v>38.200000000000003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38.799999999999997</c:v>
                </c:pt>
                <c:pt idx="6">
                  <c:v>38.299999999999997</c:v>
                </c:pt>
                <c:pt idx="7">
                  <c:v>40</c:v>
                </c:pt>
                <c:pt idx="8">
                  <c:v>40.700000000000003</c:v>
                </c:pt>
                <c:pt idx="9">
                  <c:v>40.200000000000003</c:v>
                </c:pt>
                <c:pt idx="10">
                  <c:v>40.1</c:v>
                </c:pt>
                <c:pt idx="11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F-414B-B636-C15D0E8CAE14}"/>
            </c:ext>
          </c:extLst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38.6</c:v>
                </c:pt>
                <c:pt idx="1">
                  <c:v>36.700000000000003</c:v>
                </c:pt>
                <c:pt idx="2">
                  <c:v>37.4</c:v>
                </c:pt>
                <c:pt idx="3">
                  <c:v>36.6</c:v>
                </c:pt>
                <c:pt idx="4">
                  <c:v>37.4</c:v>
                </c:pt>
                <c:pt idx="5">
                  <c:v>40.700000000000003</c:v>
                </c:pt>
                <c:pt idx="6">
                  <c:v>37</c:v>
                </c:pt>
                <c:pt idx="7">
                  <c:v>35.700000000000003</c:v>
                </c:pt>
                <c:pt idx="8">
                  <c:v>34.6</c:v>
                </c:pt>
                <c:pt idx="9">
                  <c:v>35.299999999999997</c:v>
                </c:pt>
                <c:pt idx="10">
                  <c:v>36.700000000000003</c:v>
                </c:pt>
                <c:pt idx="11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F-414B-B636-C15D0E8CAE14}"/>
            </c:ext>
          </c:extLst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35.9</c:v>
                </c:pt>
                <c:pt idx="2">
                  <c:v>35.4</c:v>
                </c:pt>
                <c:pt idx="3">
                  <c:v>35.6</c:v>
                </c:pt>
                <c:pt idx="4">
                  <c:v>37</c:v>
                </c:pt>
                <c:pt idx="5">
                  <c:v>37.4</c:v>
                </c:pt>
                <c:pt idx="6">
                  <c:v>38.9</c:v>
                </c:pt>
                <c:pt idx="7">
                  <c:v>38.700000000000003</c:v>
                </c:pt>
                <c:pt idx="8">
                  <c:v>37.4</c:v>
                </c:pt>
                <c:pt idx="9">
                  <c:v>38.299999999999997</c:v>
                </c:pt>
                <c:pt idx="10">
                  <c:v>37.1</c:v>
                </c:pt>
                <c:pt idx="11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F-414B-B636-C15D0E8CAE14}"/>
            </c:ext>
          </c:extLst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34.6</c:v>
                </c:pt>
                <c:pt idx="2">
                  <c:v>34.6</c:v>
                </c:pt>
                <c:pt idx="3">
                  <c:v>34.799999999999997</c:v>
                </c:pt>
                <c:pt idx="4">
                  <c:v>35.1</c:v>
                </c:pt>
                <c:pt idx="5">
                  <c:v>38.5</c:v>
                </c:pt>
                <c:pt idx="6">
                  <c:v>37</c:v>
                </c:pt>
                <c:pt idx="7">
                  <c:v>35</c:v>
                </c:pt>
                <c:pt idx="8">
                  <c:v>34.6</c:v>
                </c:pt>
                <c:pt idx="9">
                  <c:v>36.1</c:v>
                </c:pt>
                <c:pt idx="10">
                  <c:v>37.200000000000003</c:v>
                </c:pt>
                <c:pt idx="1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F-414B-B636-C15D0E8CAE14}"/>
            </c:ext>
          </c:extLst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9"/>
              <c:layout>
                <c:manualLayout>
                  <c:x val="-3.1411165347450962E-2"/>
                  <c:y val="6.1940382452193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C-4990-9893-88CBCF54FDA9}"/>
                </c:ext>
              </c:extLst>
            </c:dLbl>
            <c:dLbl>
              <c:idx val="10"/>
              <c:layout>
                <c:manualLayout>
                  <c:x val="-3.4906141319491026E-2"/>
                  <c:y val="6.1940382452193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C-4990-9893-88CBCF54FDA9}"/>
                </c:ext>
              </c:extLst>
            </c:dLbl>
            <c:dLbl>
              <c:idx val="11"/>
              <c:layout>
                <c:manualLayout>
                  <c:x val="-9.9170631194036522E-3"/>
                  <c:y val="5.7178477690288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990-9893-88CBCF54F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34.4</c:v>
                </c:pt>
                <c:pt idx="1">
                  <c:v>36.299999999999997</c:v>
                </c:pt>
                <c:pt idx="2">
                  <c:v>33.799999999999997</c:v>
                </c:pt>
                <c:pt idx="3">
                  <c:v>34.6</c:v>
                </c:pt>
                <c:pt idx="4">
                  <c:v>35.200000000000003</c:v>
                </c:pt>
                <c:pt idx="5">
                  <c:v>34.799999999999997</c:v>
                </c:pt>
                <c:pt idx="6">
                  <c:v>37.700000000000003</c:v>
                </c:pt>
                <c:pt idx="7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8F-414B-B636-C15D0E8CAE14}"/>
            </c:ext>
          </c:extLst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8F-414B-B636-C15D0E8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8640"/>
        <c:axId val="237799032"/>
      </c:lineChart>
      <c:catAx>
        <c:axId val="23779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903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86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0.0_ </c:formatCode>
                <c:ptCount val="12"/>
                <c:pt idx="0" formatCode="General">
                  <c:v>44.8</c:v>
                </c:pt>
                <c:pt idx="1">
                  <c:v>51.5</c:v>
                </c:pt>
                <c:pt idx="2" formatCode="General">
                  <c:v>56.2</c:v>
                </c:pt>
                <c:pt idx="3" formatCode="General">
                  <c:v>57.8</c:v>
                </c:pt>
                <c:pt idx="4" formatCode="General">
                  <c:v>55.6</c:v>
                </c:pt>
                <c:pt idx="5" formatCode="General">
                  <c:v>62.4</c:v>
                </c:pt>
                <c:pt idx="6">
                  <c:v>53</c:v>
                </c:pt>
                <c:pt idx="7" formatCode="General">
                  <c:v>50.6</c:v>
                </c:pt>
                <c:pt idx="8" formatCode="General">
                  <c:v>48</c:v>
                </c:pt>
                <c:pt idx="9" formatCode="General">
                  <c:v>47.1</c:v>
                </c:pt>
                <c:pt idx="10" formatCode="General">
                  <c:v>47.3</c:v>
                </c:pt>
                <c:pt idx="11" formatCode="General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F-4B83-B54F-F62CCD686883}"/>
            </c:ext>
          </c:extLst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0.0_ </c:formatCode>
                <c:ptCount val="12"/>
                <c:pt idx="0" formatCode="General">
                  <c:v>50.7</c:v>
                </c:pt>
                <c:pt idx="1">
                  <c:v>49.7</c:v>
                </c:pt>
                <c:pt idx="2" formatCode="General">
                  <c:v>58.3</c:v>
                </c:pt>
                <c:pt idx="3" formatCode="General">
                  <c:v>55.1</c:v>
                </c:pt>
                <c:pt idx="4" formatCode="General">
                  <c:v>47.9</c:v>
                </c:pt>
                <c:pt idx="5" formatCode="General">
                  <c:v>63.1</c:v>
                </c:pt>
                <c:pt idx="6">
                  <c:v>62.3</c:v>
                </c:pt>
                <c:pt idx="7" formatCode="General">
                  <c:v>54.5</c:v>
                </c:pt>
                <c:pt idx="8" formatCode="General">
                  <c:v>57.7</c:v>
                </c:pt>
                <c:pt idx="9" formatCode="General">
                  <c:v>59.4</c:v>
                </c:pt>
                <c:pt idx="10" formatCode="General">
                  <c:v>55.1</c:v>
                </c:pt>
                <c:pt idx="11" formatCode="General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F-4B83-B54F-F62CCD686883}"/>
            </c:ext>
          </c:extLst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0.0_ </c:formatCode>
                <c:ptCount val="12"/>
                <c:pt idx="0" formatCode="General">
                  <c:v>47.5</c:v>
                </c:pt>
                <c:pt idx="1">
                  <c:v>49.6</c:v>
                </c:pt>
                <c:pt idx="2" formatCode="General">
                  <c:v>53.9</c:v>
                </c:pt>
                <c:pt idx="3" formatCode="General">
                  <c:v>60.2</c:v>
                </c:pt>
                <c:pt idx="4" formatCode="General">
                  <c:v>50.4</c:v>
                </c:pt>
                <c:pt idx="5" formatCode="General">
                  <c:v>53.5</c:v>
                </c:pt>
                <c:pt idx="6">
                  <c:v>49.4</c:v>
                </c:pt>
                <c:pt idx="7" formatCode="General">
                  <c:v>42.2</c:v>
                </c:pt>
                <c:pt idx="8" formatCode="General">
                  <c:v>43.3</c:v>
                </c:pt>
                <c:pt idx="9" formatCode="General">
                  <c:v>49.1</c:v>
                </c:pt>
                <c:pt idx="10" formatCode="General">
                  <c:v>47.6</c:v>
                </c:pt>
                <c:pt idx="11" formatCode="General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F-4B83-B54F-F62CCD686883}"/>
            </c:ext>
          </c:extLst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0.0_ </c:formatCode>
                <c:ptCount val="12"/>
                <c:pt idx="0" formatCode="General">
                  <c:v>45.8</c:v>
                </c:pt>
                <c:pt idx="1">
                  <c:v>49.1</c:v>
                </c:pt>
                <c:pt idx="2" formatCode="General">
                  <c:v>45.6</c:v>
                </c:pt>
                <c:pt idx="3" formatCode="General">
                  <c:v>51.1</c:v>
                </c:pt>
                <c:pt idx="4" formatCode="General">
                  <c:v>49.4</c:v>
                </c:pt>
                <c:pt idx="5" formatCode="General">
                  <c:v>49.4</c:v>
                </c:pt>
                <c:pt idx="6">
                  <c:v>46.6</c:v>
                </c:pt>
                <c:pt idx="7" formatCode="General">
                  <c:v>40.799999999999997</c:v>
                </c:pt>
                <c:pt idx="8" formatCode="General">
                  <c:v>43</c:v>
                </c:pt>
                <c:pt idx="9" formatCode="General">
                  <c:v>49</c:v>
                </c:pt>
                <c:pt idx="10" formatCode="General">
                  <c:v>45.6</c:v>
                </c:pt>
                <c:pt idx="11" formatCode="General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0F-4B83-B54F-F62CCD686883}"/>
            </c:ext>
          </c:extLst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0"/>
              <c:layout>
                <c:manualLayout>
                  <c:x val="-3.3071964043710225E-2"/>
                  <c:y val="6.042964141677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98-44B3-9117-394CE2C2452B}"/>
                </c:ext>
              </c:extLst>
            </c:dLbl>
            <c:dLbl>
              <c:idx val="11"/>
              <c:layout>
                <c:manualLayout>
                  <c:x val="-2.139316899113114E-2"/>
                  <c:y val="4.6492359186808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98-44B3-9117-394CE2C2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0.0_ </c:formatCode>
                <c:ptCount val="12"/>
                <c:pt idx="0" formatCode="General">
                  <c:v>48.4</c:v>
                </c:pt>
                <c:pt idx="1">
                  <c:v>45</c:v>
                </c:pt>
                <c:pt idx="2" formatCode="General">
                  <c:v>46.8</c:v>
                </c:pt>
                <c:pt idx="3" formatCode="General">
                  <c:v>53.2</c:v>
                </c:pt>
                <c:pt idx="4" formatCode="General">
                  <c:v>49.8</c:v>
                </c:pt>
                <c:pt idx="5" formatCode="General">
                  <c:v>48.3</c:v>
                </c:pt>
                <c:pt idx="6">
                  <c:v>57</c:v>
                </c:pt>
                <c:pt idx="7" formatCode="General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F-4B83-B54F-F62CCD68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9816"/>
        <c:axId val="237800208"/>
      </c:lineChart>
      <c:catAx>
        <c:axId val="237799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0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00208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81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44.4</c:v>
                </c:pt>
                <c:pt idx="1">
                  <c:v>43.2</c:v>
                </c:pt>
                <c:pt idx="2">
                  <c:v>58.3</c:v>
                </c:pt>
                <c:pt idx="3">
                  <c:v>82.3</c:v>
                </c:pt>
                <c:pt idx="4">
                  <c:v>75.599999999999994</c:v>
                </c:pt>
                <c:pt idx="5">
                  <c:v>80.5</c:v>
                </c:pt>
                <c:pt idx="6">
                  <c:v>62.3</c:v>
                </c:pt>
                <c:pt idx="7">
                  <c:v>50.4</c:v>
                </c:pt>
                <c:pt idx="8">
                  <c:v>48.5</c:v>
                </c:pt>
                <c:pt idx="9">
                  <c:v>53.2</c:v>
                </c:pt>
                <c:pt idx="10">
                  <c:v>47.2</c:v>
                </c:pt>
                <c:pt idx="1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173-800C-A89E805645B0}"/>
            </c:ext>
          </c:extLst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55.9</c:v>
                </c:pt>
                <c:pt idx="1">
                  <c:v>45.3</c:v>
                </c:pt>
                <c:pt idx="2">
                  <c:v>66.8</c:v>
                </c:pt>
                <c:pt idx="3">
                  <c:v>60.7</c:v>
                </c:pt>
                <c:pt idx="4">
                  <c:v>50.5</c:v>
                </c:pt>
                <c:pt idx="5">
                  <c:v>71.599999999999994</c:v>
                </c:pt>
                <c:pt idx="6">
                  <c:v>77</c:v>
                </c:pt>
                <c:pt idx="7">
                  <c:v>59.3</c:v>
                </c:pt>
                <c:pt idx="8">
                  <c:v>70.2</c:v>
                </c:pt>
                <c:pt idx="9">
                  <c:v>61.2</c:v>
                </c:pt>
                <c:pt idx="10">
                  <c:v>59</c:v>
                </c:pt>
                <c:pt idx="11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173-800C-A89E805645B0}"/>
            </c:ext>
          </c:extLst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51.7</c:v>
                </c:pt>
                <c:pt idx="1">
                  <c:v>54.7</c:v>
                </c:pt>
                <c:pt idx="2">
                  <c:v>64.900000000000006</c:v>
                </c:pt>
                <c:pt idx="3">
                  <c:v>78.400000000000006</c:v>
                </c:pt>
                <c:pt idx="4">
                  <c:v>75.5</c:v>
                </c:pt>
                <c:pt idx="5">
                  <c:v>75.900000000000006</c:v>
                </c:pt>
                <c:pt idx="6">
                  <c:v>59.8</c:v>
                </c:pt>
                <c:pt idx="7">
                  <c:v>43.5</c:v>
                </c:pt>
                <c:pt idx="8">
                  <c:v>45.8</c:v>
                </c:pt>
                <c:pt idx="9">
                  <c:v>57.2</c:v>
                </c:pt>
                <c:pt idx="10">
                  <c:v>60.4</c:v>
                </c:pt>
                <c:pt idx="11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8-4173-800C-A89E805645B0}"/>
            </c:ext>
          </c:extLst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66.8</c:v>
                </c:pt>
                <c:pt idx="1">
                  <c:v>67.3</c:v>
                </c:pt>
                <c:pt idx="2">
                  <c:v>56.7</c:v>
                </c:pt>
                <c:pt idx="3">
                  <c:v>83.1</c:v>
                </c:pt>
                <c:pt idx="4">
                  <c:v>88.1</c:v>
                </c:pt>
                <c:pt idx="5">
                  <c:v>81</c:v>
                </c:pt>
                <c:pt idx="6">
                  <c:v>87.1</c:v>
                </c:pt>
                <c:pt idx="7">
                  <c:v>67.8</c:v>
                </c:pt>
                <c:pt idx="8">
                  <c:v>69.8</c:v>
                </c:pt>
                <c:pt idx="9">
                  <c:v>76.8</c:v>
                </c:pt>
                <c:pt idx="10">
                  <c:v>71</c:v>
                </c:pt>
                <c:pt idx="11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8-4173-800C-A89E805645B0}"/>
            </c:ext>
          </c:extLst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57.5</c:v>
                </c:pt>
                <c:pt idx="1">
                  <c:v>61.1</c:v>
                </c:pt>
                <c:pt idx="2">
                  <c:v>69.5</c:v>
                </c:pt>
                <c:pt idx="3">
                  <c:v>79.7</c:v>
                </c:pt>
                <c:pt idx="4">
                  <c:v>71</c:v>
                </c:pt>
                <c:pt idx="5">
                  <c:v>78.599999999999994</c:v>
                </c:pt>
                <c:pt idx="6">
                  <c:v>84.7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18-4173-800C-A89E8056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5720"/>
        <c:axId val="235996112"/>
      </c:lineChart>
      <c:catAx>
        <c:axId val="235995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6112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57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32.1</c:v>
                </c:pt>
                <c:pt idx="1">
                  <c:v>30.1</c:v>
                </c:pt>
                <c:pt idx="2">
                  <c:v>28.9</c:v>
                </c:pt>
                <c:pt idx="3">
                  <c:v>38</c:v>
                </c:pt>
                <c:pt idx="4">
                  <c:v>43.4</c:v>
                </c:pt>
                <c:pt idx="5">
                  <c:v>45.9</c:v>
                </c:pt>
                <c:pt idx="6">
                  <c:v>40.200000000000003</c:v>
                </c:pt>
                <c:pt idx="7">
                  <c:v>40.5</c:v>
                </c:pt>
                <c:pt idx="8">
                  <c:v>41.7</c:v>
                </c:pt>
                <c:pt idx="9">
                  <c:v>40.799999999999997</c:v>
                </c:pt>
                <c:pt idx="10">
                  <c:v>40.1</c:v>
                </c:pt>
                <c:pt idx="11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F-4721-859F-13C6BCA091C9}"/>
            </c:ext>
          </c:extLst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40.9</c:v>
                </c:pt>
                <c:pt idx="1">
                  <c:v>41</c:v>
                </c:pt>
                <c:pt idx="2">
                  <c:v>39.5</c:v>
                </c:pt>
                <c:pt idx="3">
                  <c:v>39.4</c:v>
                </c:pt>
                <c:pt idx="4">
                  <c:v>37.9</c:v>
                </c:pt>
                <c:pt idx="5">
                  <c:v>41.3</c:v>
                </c:pt>
                <c:pt idx="6">
                  <c:v>37.5</c:v>
                </c:pt>
                <c:pt idx="7">
                  <c:v>38.6</c:v>
                </c:pt>
                <c:pt idx="8">
                  <c:v>37.9</c:v>
                </c:pt>
                <c:pt idx="9">
                  <c:v>39.700000000000003</c:v>
                </c:pt>
                <c:pt idx="10">
                  <c:v>43.1</c:v>
                </c:pt>
                <c:pt idx="11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F-4721-859F-13C6BCA091C9}"/>
            </c:ext>
          </c:extLst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43.2</c:v>
                </c:pt>
                <c:pt idx="1">
                  <c:v>43.6</c:v>
                </c:pt>
                <c:pt idx="2">
                  <c:v>42.1</c:v>
                </c:pt>
                <c:pt idx="3">
                  <c:v>42.7</c:v>
                </c:pt>
                <c:pt idx="4">
                  <c:v>44.7</c:v>
                </c:pt>
                <c:pt idx="5">
                  <c:v>45.4</c:v>
                </c:pt>
                <c:pt idx="6">
                  <c:v>44.5</c:v>
                </c:pt>
                <c:pt idx="7">
                  <c:v>42.1</c:v>
                </c:pt>
                <c:pt idx="8">
                  <c:v>40.200000000000003</c:v>
                </c:pt>
                <c:pt idx="9">
                  <c:v>41.4</c:v>
                </c:pt>
                <c:pt idx="10">
                  <c:v>42.1</c:v>
                </c:pt>
                <c:pt idx="11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F-4721-859F-13C6BCA091C9}"/>
            </c:ext>
          </c:extLst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61.3</c:v>
                </c:pt>
                <c:pt idx="1">
                  <c:v>64.400000000000006</c:v>
                </c:pt>
                <c:pt idx="2">
                  <c:v>55.6</c:v>
                </c:pt>
                <c:pt idx="3">
                  <c:v>60.4</c:v>
                </c:pt>
                <c:pt idx="4">
                  <c:v>62.7</c:v>
                </c:pt>
                <c:pt idx="5">
                  <c:v>61.6</c:v>
                </c:pt>
                <c:pt idx="6">
                  <c:v>59.8</c:v>
                </c:pt>
                <c:pt idx="7">
                  <c:v>61.8</c:v>
                </c:pt>
                <c:pt idx="8">
                  <c:v>59.1</c:v>
                </c:pt>
                <c:pt idx="9">
                  <c:v>58.1</c:v>
                </c:pt>
                <c:pt idx="10">
                  <c:v>59.8</c:v>
                </c:pt>
                <c:pt idx="1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4F-4721-859F-13C6BCA091C9}"/>
            </c:ext>
          </c:extLst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58.1</c:v>
                </c:pt>
                <c:pt idx="1">
                  <c:v>57.2</c:v>
                </c:pt>
                <c:pt idx="2">
                  <c:v>54.3</c:v>
                </c:pt>
                <c:pt idx="3">
                  <c:v>55.5</c:v>
                </c:pt>
                <c:pt idx="4">
                  <c:v>54</c:v>
                </c:pt>
                <c:pt idx="5">
                  <c:v>54</c:v>
                </c:pt>
                <c:pt idx="6">
                  <c:v>51.4</c:v>
                </c:pt>
                <c:pt idx="7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4F-4721-859F-13C6BCA0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6896"/>
        <c:axId val="235997288"/>
      </c:lineChart>
      <c:catAx>
        <c:axId val="23599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7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72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89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138.19999999999999</c:v>
                </c:pt>
                <c:pt idx="1">
                  <c:v>142.4</c:v>
                </c:pt>
                <c:pt idx="2">
                  <c:v>199.9</c:v>
                </c:pt>
                <c:pt idx="3">
                  <c:v>232.5</c:v>
                </c:pt>
                <c:pt idx="4">
                  <c:v>179</c:v>
                </c:pt>
                <c:pt idx="5">
                  <c:v>177.6</c:v>
                </c:pt>
                <c:pt idx="6">
                  <c:v>151.19999999999999</c:v>
                </c:pt>
                <c:pt idx="7">
                  <c:v>124.5</c:v>
                </c:pt>
                <c:pt idx="8">
                  <c:v>116.7</c:v>
                </c:pt>
                <c:pt idx="9">
                  <c:v>129.9</c:v>
                </c:pt>
                <c:pt idx="10">
                  <c:v>117.4</c:v>
                </c:pt>
                <c:pt idx="11">
                  <c:v>123.6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E65-BCF3-C29EC31D3FCE}"/>
            </c:ext>
          </c:extLst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137.30000000000001</c:v>
                </c:pt>
                <c:pt idx="1">
                  <c:v>110.5</c:v>
                </c:pt>
                <c:pt idx="2">
                  <c:v>167.7</c:v>
                </c:pt>
                <c:pt idx="3">
                  <c:v>153.9</c:v>
                </c:pt>
                <c:pt idx="4">
                  <c:v>132.6</c:v>
                </c:pt>
                <c:pt idx="5">
                  <c:v>176.4</c:v>
                </c:pt>
                <c:pt idx="6">
                  <c:v>200.3</c:v>
                </c:pt>
                <c:pt idx="7">
                  <c:v>154.69999999999999</c:v>
                </c:pt>
                <c:pt idx="8">
                  <c:v>184.4</c:v>
                </c:pt>
                <c:pt idx="9">
                  <c:v>155.5</c:v>
                </c:pt>
                <c:pt idx="10">
                  <c:v>138.4</c:v>
                </c:pt>
                <c:pt idx="11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E65-BCF3-C29EC31D3FCE}"/>
            </c:ext>
          </c:extLst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120.5</c:v>
                </c:pt>
                <c:pt idx="1">
                  <c:v>125.7</c:v>
                </c:pt>
                <c:pt idx="2">
                  <c:v>153</c:v>
                </c:pt>
                <c:pt idx="3">
                  <c:v>184.3</c:v>
                </c:pt>
                <c:pt idx="4">
                  <c:v>170.6</c:v>
                </c:pt>
                <c:pt idx="5">
                  <c:v>167.7</c:v>
                </c:pt>
                <c:pt idx="6">
                  <c:v>134</c:v>
                </c:pt>
                <c:pt idx="7">
                  <c:v>103.1</c:v>
                </c:pt>
                <c:pt idx="8">
                  <c:v>113.4</c:v>
                </c:pt>
                <c:pt idx="9">
                  <c:v>138.6</c:v>
                </c:pt>
                <c:pt idx="10">
                  <c:v>143.80000000000001</c:v>
                </c:pt>
                <c:pt idx="11">
                  <c:v>143.4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8-4E65-BCF3-C29EC31D3FCE}"/>
            </c:ext>
          </c:extLst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110.9</c:v>
                </c:pt>
                <c:pt idx="1">
                  <c:v>104.5</c:v>
                </c:pt>
                <c:pt idx="2">
                  <c:v>101.8</c:v>
                </c:pt>
                <c:pt idx="3">
                  <c:v>139.1</c:v>
                </c:pt>
                <c:pt idx="4">
                  <c:v>141.30000000000001</c:v>
                </c:pt>
                <c:pt idx="5">
                  <c:v>131.1</c:v>
                </c:pt>
                <c:pt idx="6">
                  <c:v>144.9</c:v>
                </c:pt>
                <c:pt idx="7">
                  <c:v>109.9</c:v>
                </c:pt>
                <c:pt idx="8">
                  <c:v>117.8</c:v>
                </c:pt>
                <c:pt idx="9">
                  <c:v>131.80000000000001</c:v>
                </c:pt>
                <c:pt idx="10">
                  <c:v>119</c:v>
                </c:pt>
                <c:pt idx="11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8-4E65-BCF3-C29EC31D3FCE}"/>
            </c:ext>
          </c:extLst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99</c:v>
                </c:pt>
                <c:pt idx="1">
                  <c:v>106.6</c:v>
                </c:pt>
                <c:pt idx="2">
                  <c:v>127.3</c:v>
                </c:pt>
                <c:pt idx="3">
                  <c:v>144</c:v>
                </c:pt>
                <c:pt idx="4">
                  <c:v>131</c:v>
                </c:pt>
                <c:pt idx="5">
                  <c:v>145.6</c:v>
                </c:pt>
                <c:pt idx="6">
                  <c:v>163.19999999999999</c:v>
                </c:pt>
                <c:pt idx="7">
                  <c:v>113.3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A8-4E65-BCF3-C29EC31D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2920"/>
        <c:axId val="237703312"/>
      </c:lineChart>
      <c:catAx>
        <c:axId val="237702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3312"/>
        <c:scaling>
          <c:orientation val="minMax"/>
          <c:max val="28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2920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'16・駿遠推移'!$B$25:$M$25</c:f>
              <c:numCache>
                <c:formatCode>#,##0.0;[Red]\-#,##0.0</c:formatCode>
                <c:ptCount val="12"/>
                <c:pt idx="0">
                  <c:v>75.7</c:v>
                </c:pt>
                <c:pt idx="1">
                  <c:v>92.3</c:v>
                </c:pt>
                <c:pt idx="2">
                  <c:v>105</c:v>
                </c:pt>
                <c:pt idx="3">
                  <c:v>103.6</c:v>
                </c:pt>
                <c:pt idx="4">
                  <c:v>94.9</c:v>
                </c:pt>
                <c:pt idx="5">
                  <c:v>106.3</c:v>
                </c:pt>
                <c:pt idx="6">
                  <c:v>100.1</c:v>
                </c:pt>
                <c:pt idx="7">
                  <c:v>100.9</c:v>
                </c:pt>
                <c:pt idx="8">
                  <c:v>91.8</c:v>
                </c:pt>
                <c:pt idx="9">
                  <c:v>87.4</c:v>
                </c:pt>
                <c:pt idx="10">
                  <c:v>90</c:v>
                </c:pt>
                <c:pt idx="11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C82-8232-06BA15C27467}"/>
            </c:ext>
          </c:extLst>
        </c:ser>
        <c:ser>
          <c:idx val="1"/>
          <c:order val="1"/>
          <c:tx>
            <c:strRef>
              <c:f>'16・駿遠推移'!$A$26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'16・駿遠推移'!$B$26:$M$26</c:f>
              <c:numCache>
                <c:formatCode>#,##0.0;[Red]\-#,##0.0</c:formatCode>
                <c:ptCount val="12"/>
                <c:pt idx="0">
                  <c:v>68.900000000000006</c:v>
                </c:pt>
                <c:pt idx="1">
                  <c:v>75.7</c:v>
                </c:pt>
                <c:pt idx="2">
                  <c:v>96.3</c:v>
                </c:pt>
                <c:pt idx="3">
                  <c:v>98.9</c:v>
                </c:pt>
                <c:pt idx="4">
                  <c:v>89.3</c:v>
                </c:pt>
                <c:pt idx="5">
                  <c:v>96</c:v>
                </c:pt>
                <c:pt idx="6">
                  <c:v>90.2</c:v>
                </c:pt>
                <c:pt idx="7">
                  <c:v>87.2</c:v>
                </c:pt>
                <c:pt idx="8">
                  <c:v>85.7</c:v>
                </c:pt>
                <c:pt idx="9">
                  <c:v>93.5</c:v>
                </c:pt>
                <c:pt idx="10">
                  <c:v>82.1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7-4C82-8232-06BA15C27467}"/>
            </c:ext>
          </c:extLst>
        </c:ser>
        <c:ser>
          <c:idx val="2"/>
          <c:order val="2"/>
          <c:tx>
            <c:strRef>
              <c:f>'16・駿遠推移'!$A$27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'16・駿遠推移'!$B$27:$M$27</c:f>
              <c:numCache>
                <c:formatCode>#,##0.0;[Red]\-#,##0.0</c:formatCode>
                <c:ptCount val="12"/>
                <c:pt idx="0">
                  <c:v>72.7</c:v>
                </c:pt>
                <c:pt idx="1">
                  <c:v>83.2</c:v>
                </c:pt>
                <c:pt idx="2">
                  <c:v>89.9</c:v>
                </c:pt>
                <c:pt idx="3">
                  <c:v>103.8</c:v>
                </c:pt>
                <c:pt idx="4">
                  <c:v>94.4</c:v>
                </c:pt>
                <c:pt idx="5">
                  <c:v>91.6</c:v>
                </c:pt>
                <c:pt idx="6">
                  <c:v>108.5</c:v>
                </c:pt>
                <c:pt idx="7">
                  <c:v>91.8</c:v>
                </c:pt>
                <c:pt idx="8">
                  <c:v>101.6</c:v>
                </c:pt>
                <c:pt idx="9">
                  <c:v>100.2</c:v>
                </c:pt>
                <c:pt idx="10">
                  <c:v>94.2</c:v>
                </c:pt>
                <c:pt idx="11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7-4C82-8232-06BA15C27467}"/>
            </c:ext>
          </c:extLst>
        </c:ser>
        <c:ser>
          <c:idx val="3"/>
          <c:order val="3"/>
          <c:tx>
            <c:strRef>
              <c:f>'16・駿遠推移'!$A$28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'16・駿遠推移'!$B$28:$M$28</c:f>
              <c:numCache>
                <c:formatCode>#,##0.0;[Red]\-#,##0.0</c:formatCode>
                <c:ptCount val="12"/>
                <c:pt idx="0">
                  <c:v>84.8</c:v>
                </c:pt>
                <c:pt idx="1">
                  <c:v>90.4</c:v>
                </c:pt>
                <c:pt idx="2">
                  <c:v>95.5</c:v>
                </c:pt>
                <c:pt idx="3">
                  <c:v>97.1</c:v>
                </c:pt>
                <c:pt idx="4">
                  <c:v>101.6</c:v>
                </c:pt>
                <c:pt idx="5">
                  <c:v>103.3</c:v>
                </c:pt>
                <c:pt idx="6">
                  <c:v>108.1</c:v>
                </c:pt>
                <c:pt idx="7">
                  <c:v>97.7</c:v>
                </c:pt>
                <c:pt idx="8">
                  <c:v>101.1</c:v>
                </c:pt>
                <c:pt idx="9">
                  <c:v>101.5</c:v>
                </c:pt>
                <c:pt idx="10">
                  <c:v>93.9</c:v>
                </c:pt>
                <c:pt idx="11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7-4C82-8232-06BA15C27467}"/>
            </c:ext>
          </c:extLst>
        </c:ser>
        <c:ser>
          <c:idx val="4"/>
          <c:order val="4"/>
          <c:tx>
            <c:strRef>
              <c:f>'16・駿遠推移'!$A$29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937913402848003E-2"/>
                  <c:y val="1.407008334484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D-4721-8988-15D536F57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'16・駿遠推移'!$B$29:$M$29</c:f>
              <c:numCache>
                <c:formatCode>#,##0.0;[Red]\-#,##0.0</c:formatCode>
                <c:ptCount val="12"/>
                <c:pt idx="0">
                  <c:v>83.6</c:v>
                </c:pt>
                <c:pt idx="1">
                  <c:v>91.7</c:v>
                </c:pt>
                <c:pt idx="2">
                  <c:v>95.8</c:v>
                </c:pt>
                <c:pt idx="3">
                  <c:v>98.5</c:v>
                </c:pt>
                <c:pt idx="4">
                  <c:v>91.1</c:v>
                </c:pt>
                <c:pt idx="5">
                  <c:v>95.5</c:v>
                </c:pt>
                <c:pt idx="6">
                  <c:v>105.6</c:v>
                </c:pt>
                <c:pt idx="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87-4C82-8232-06BA15C2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3704"/>
        <c:axId val="237704488"/>
      </c:lineChart>
      <c:catAx>
        <c:axId val="237703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4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448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70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'16・駿遠推移'!$B$54:$M$54</c:f>
              <c:numCache>
                <c:formatCode>#,##0.0;[Red]\-#,##0.0</c:formatCode>
                <c:ptCount val="12"/>
                <c:pt idx="0">
                  <c:v>99.7</c:v>
                </c:pt>
                <c:pt idx="1">
                  <c:v>109.5</c:v>
                </c:pt>
                <c:pt idx="2">
                  <c:v>111.4</c:v>
                </c:pt>
                <c:pt idx="3">
                  <c:v>102.9</c:v>
                </c:pt>
                <c:pt idx="4">
                  <c:v>113.3</c:v>
                </c:pt>
                <c:pt idx="5">
                  <c:v>123.3</c:v>
                </c:pt>
                <c:pt idx="6">
                  <c:v>120.8</c:v>
                </c:pt>
                <c:pt idx="7">
                  <c:v>138.19999999999999</c:v>
                </c:pt>
                <c:pt idx="8">
                  <c:v>132.1</c:v>
                </c:pt>
                <c:pt idx="9">
                  <c:v>128.30000000000001</c:v>
                </c:pt>
                <c:pt idx="10">
                  <c:v>125.1</c:v>
                </c:pt>
                <c:pt idx="11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0-433B-A550-248DC39CC019}"/>
            </c:ext>
          </c:extLst>
        </c:ser>
        <c:ser>
          <c:idx val="1"/>
          <c:order val="1"/>
          <c:tx>
            <c:strRef>
              <c:f>'16・駿遠推移'!$A$55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'16・駿遠推移'!$B$55:$M$55</c:f>
              <c:numCache>
                <c:formatCode>#,##0.0;[Red]\-#,##0.0</c:formatCode>
                <c:ptCount val="12"/>
                <c:pt idx="0">
                  <c:v>110.3</c:v>
                </c:pt>
                <c:pt idx="1">
                  <c:v>109</c:v>
                </c:pt>
                <c:pt idx="2">
                  <c:v>108.2</c:v>
                </c:pt>
                <c:pt idx="3">
                  <c:v>113.1</c:v>
                </c:pt>
                <c:pt idx="4">
                  <c:v>122.4</c:v>
                </c:pt>
                <c:pt idx="5">
                  <c:v>116.8</c:v>
                </c:pt>
                <c:pt idx="6">
                  <c:v>108.9</c:v>
                </c:pt>
                <c:pt idx="7">
                  <c:v>107</c:v>
                </c:pt>
                <c:pt idx="8">
                  <c:v>101.1</c:v>
                </c:pt>
                <c:pt idx="9">
                  <c:v>109.4</c:v>
                </c:pt>
                <c:pt idx="10">
                  <c:v>99.1</c:v>
                </c:pt>
                <c:pt idx="11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0-433B-A550-248DC39CC019}"/>
            </c:ext>
          </c:extLst>
        </c:ser>
        <c:ser>
          <c:idx val="2"/>
          <c:order val="2"/>
          <c:tx>
            <c:strRef>
              <c:f>'16・駿遠推移'!$A$56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'16・駿遠推移'!$B$56:$M$56</c:f>
              <c:numCache>
                <c:formatCode>#,##0.0;[Red]\-#,##0.0</c:formatCode>
                <c:ptCount val="12"/>
                <c:pt idx="0">
                  <c:v>97.3</c:v>
                </c:pt>
                <c:pt idx="1">
                  <c:v>99.8</c:v>
                </c:pt>
                <c:pt idx="2">
                  <c:v>97.4</c:v>
                </c:pt>
                <c:pt idx="3">
                  <c:v>100.8</c:v>
                </c:pt>
                <c:pt idx="4">
                  <c:v>107.3</c:v>
                </c:pt>
                <c:pt idx="5">
                  <c:v>108.2</c:v>
                </c:pt>
                <c:pt idx="6">
                  <c:v>107.3</c:v>
                </c:pt>
                <c:pt idx="7">
                  <c:v>103.7</c:v>
                </c:pt>
                <c:pt idx="8">
                  <c:v>106</c:v>
                </c:pt>
                <c:pt idx="9">
                  <c:v>105.3</c:v>
                </c:pt>
                <c:pt idx="10">
                  <c:v>104.4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0-433B-A550-248DC39CC019}"/>
            </c:ext>
          </c:extLst>
        </c:ser>
        <c:ser>
          <c:idx val="3"/>
          <c:order val="3"/>
          <c:tx>
            <c:strRef>
              <c:f>'16・駿遠推移'!$A$57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'16・駿遠推移'!$B$57:$M$57</c:f>
              <c:numCache>
                <c:formatCode>#,##0.0;[Red]\-#,##0.0</c:formatCode>
                <c:ptCount val="12"/>
                <c:pt idx="0">
                  <c:v>99.6</c:v>
                </c:pt>
                <c:pt idx="1">
                  <c:v>101.8</c:v>
                </c:pt>
                <c:pt idx="2">
                  <c:v>103.7</c:v>
                </c:pt>
                <c:pt idx="3">
                  <c:v>98.9</c:v>
                </c:pt>
                <c:pt idx="4">
                  <c:v>104</c:v>
                </c:pt>
                <c:pt idx="5">
                  <c:v>110.2</c:v>
                </c:pt>
                <c:pt idx="6">
                  <c:v>101.3</c:v>
                </c:pt>
                <c:pt idx="7">
                  <c:v>102.5</c:v>
                </c:pt>
                <c:pt idx="8">
                  <c:v>108.1</c:v>
                </c:pt>
                <c:pt idx="9">
                  <c:v>107.5</c:v>
                </c:pt>
                <c:pt idx="10">
                  <c:v>104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0-433B-A550-248DC39CC019}"/>
            </c:ext>
          </c:extLst>
        </c:ser>
        <c:ser>
          <c:idx val="4"/>
          <c:order val="4"/>
          <c:tx>
            <c:strRef>
              <c:f>'16・駿遠推移'!$A$58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2479121927940953E-2"/>
                  <c:y val="7.4626947855294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D-46D4-841A-91D9E63A5D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'16・駿遠推移'!$B$58:$M$58</c:f>
              <c:numCache>
                <c:formatCode>#,##0.0;[Red]\-#,##0.0</c:formatCode>
                <c:ptCount val="12"/>
                <c:pt idx="0">
                  <c:v>90.2</c:v>
                </c:pt>
                <c:pt idx="1">
                  <c:v>104.7</c:v>
                </c:pt>
                <c:pt idx="2">
                  <c:v>104.4</c:v>
                </c:pt>
                <c:pt idx="3">
                  <c:v>103.1</c:v>
                </c:pt>
                <c:pt idx="4">
                  <c:v>107.2</c:v>
                </c:pt>
                <c:pt idx="5">
                  <c:v>105</c:v>
                </c:pt>
                <c:pt idx="6">
                  <c:v>102.6</c:v>
                </c:pt>
                <c:pt idx="7">
                  <c:v>107.5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0-433B-A550-248DC39C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5272"/>
        <c:axId val="237705664"/>
      </c:lineChart>
      <c:catAx>
        <c:axId val="237705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5664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272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'16・駿遠推移'!$B$84:$M$84</c:f>
              <c:numCache>
                <c:formatCode>0.0_ </c:formatCode>
                <c:ptCount val="12"/>
                <c:pt idx="0">
                  <c:v>76.099999999999994</c:v>
                </c:pt>
                <c:pt idx="1">
                  <c:v>83.6</c:v>
                </c:pt>
                <c:pt idx="2">
                  <c:v>94.2</c:v>
                </c:pt>
                <c:pt idx="3">
                  <c:v>100.7</c:v>
                </c:pt>
                <c:pt idx="4">
                  <c:v>83</c:v>
                </c:pt>
                <c:pt idx="5">
                  <c:v>85.6</c:v>
                </c:pt>
                <c:pt idx="6">
                  <c:v>83.1</c:v>
                </c:pt>
                <c:pt idx="7">
                  <c:v>71.099999999999994</c:v>
                </c:pt>
                <c:pt idx="8">
                  <c:v>70.099999999999994</c:v>
                </c:pt>
                <c:pt idx="9">
                  <c:v>68.599999999999994</c:v>
                </c:pt>
                <c:pt idx="10">
                  <c:v>72.099999999999994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F76-A4A3-4B459310F599}"/>
            </c:ext>
          </c:extLst>
        </c:ser>
        <c:ser>
          <c:idx val="1"/>
          <c:order val="1"/>
          <c:tx>
            <c:strRef>
              <c:f>'16・駿遠推移'!$A$85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'16・駿遠推移'!$B$85:$M$85</c:f>
              <c:numCache>
                <c:formatCode>0.0_ </c:formatCode>
                <c:ptCount val="12"/>
                <c:pt idx="0">
                  <c:v>62.3</c:v>
                </c:pt>
                <c:pt idx="1">
                  <c:v>69.599999999999994</c:v>
                </c:pt>
                <c:pt idx="2">
                  <c:v>89</c:v>
                </c:pt>
                <c:pt idx="3">
                  <c:v>87.2</c:v>
                </c:pt>
                <c:pt idx="4">
                  <c:v>71.900000000000006</c:v>
                </c:pt>
                <c:pt idx="5">
                  <c:v>82.6</c:v>
                </c:pt>
                <c:pt idx="6">
                  <c:v>83.4</c:v>
                </c:pt>
                <c:pt idx="7">
                  <c:v>81.599999999999994</c:v>
                </c:pt>
                <c:pt idx="8">
                  <c:v>85.1</c:v>
                </c:pt>
                <c:pt idx="9">
                  <c:v>84.9</c:v>
                </c:pt>
                <c:pt idx="10">
                  <c:v>83.6</c:v>
                </c:pt>
                <c:pt idx="11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F76-A4A3-4B459310F599}"/>
            </c:ext>
          </c:extLst>
        </c:ser>
        <c:ser>
          <c:idx val="2"/>
          <c:order val="2"/>
          <c:tx>
            <c:strRef>
              <c:f>'16・駿遠推移'!$A$86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'16・駿遠推移'!$B$86:$M$86</c:f>
              <c:numCache>
                <c:formatCode>0.0_ </c:formatCode>
                <c:ptCount val="12"/>
                <c:pt idx="0">
                  <c:v>74.8</c:v>
                </c:pt>
                <c:pt idx="1">
                  <c:v>83.1</c:v>
                </c:pt>
                <c:pt idx="2">
                  <c:v>92.4</c:v>
                </c:pt>
                <c:pt idx="3">
                  <c:v>103</c:v>
                </c:pt>
                <c:pt idx="4">
                  <c:v>87.6</c:v>
                </c:pt>
                <c:pt idx="5">
                  <c:v>84.6</c:v>
                </c:pt>
                <c:pt idx="6">
                  <c:v>101.1</c:v>
                </c:pt>
                <c:pt idx="7">
                  <c:v>88.7</c:v>
                </c:pt>
                <c:pt idx="8">
                  <c:v>95.8</c:v>
                </c:pt>
                <c:pt idx="9">
                  <c:v>95.2</c:v>
                </c:pt>
                <c:pt idx="10">
                  <c:v>90.3</c:v>
                </c:pt>
                <c:pt idx="11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A-4F76-A4A3-4B459310F599}"/>
            </c:ext>
          </c:extLst>
        </c:ser>
        <c:ser>
          <c:idx val="3"/>
          <c:order val="3"/>
          <c:tx>
            <c:strRef>
              <c:f>'16・駿遠推移'!$A$87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'16・駿遠推移'!$B$87:$M$87</c:f>
              <c:numCache>
                <c:formatCode>0.0_ </c:formatCode>
                <c:ptCount val="12"/>
                <c:pt idx="0">
                  <c:v>84.8</c:v>
                </c:pt>
                <c:pt idx="1">
                  <c:v>88.7</c:v>
                </c:pt>
                <c:pt idx="2">
                  <c:v>92</c:v>
                </c:pt>
                <c:pt idx="3">
                  <c:v>98.3</c:v>
                </c:pt>
                <c:pt idx="4">
                  <c:v>97.7</c:v>
                </c:pt>
                <c:pt idx="5">
                  <c:v>93.6</c:v>
                </c:pt>
                <c:pt idx="6">
                  <c:v>106.5</c:v>
                </c:pt>
                <c:pt idx="7">
                  <c:v>95.3</c:v>
                </c:pt>
                <c:pt idx="8">
                  <c:v>93.3</c:v>
                </c:pt>
                <c:pt idx="9">
                  <c:v>94.5</c:v>
                </c:pt>
                <c:pt idx="10">
                  <c:v>90.5</c:v>
                </c:pt>
                <c:pt idx="11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1A-4F76-A4A3-4B459310F599}"/>
            </c:ext>
          </c:extLst>
        </c:ser>
        <c:ser>
          <c:idx val="4"/>
          <c:order val="4"/>
          <c:tx>
            <c:strRef>
              <c:f>'16・駿遠推移'!$A$88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'16・駿遠推移'!$B$88:$M$88</c:f>
              <c:numCache>
                <c:formatCode>0.0_ </c:formatCode>
                <c:ptCount val="12"/>
                <c:pt idx="0">
                  <c:v>92.9</c:v>
                </c:pt>
                <c:pt idx="1">
                  <c:v>86.6</c:v>
                </c:pt>
                <c:pt idx="2">
                  <c:v>91.8</c:v>
                </c:pt>
                <c:pt idx="3">
                  <c:v>95.5</c:v>
                </c:pt>
                <c:pt idx="4">
                  <c:v>84.7</c:v>
                </c:pt>
                <c:pt idx="5">
                  <c:v>91</c:v>
                </c:pt>
                <c:pt idx="6">
                  <c:v>102.9</c:v>
                </c:pt>
                <c:pt idx="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1A-4F76-A4A3-4B459310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44512"/>
        <c:axId val="238944904"/>
      </c:lineChart>
      <c:catAx>
        <c:axId val="238944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9449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51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62</c:v>
                </c:pt>
                <c:pt idx="1">
                  <c:v>71.900000000000006</c:v>
                </c:pt>
                <c:pt idx="2" formatCode="0.0_ ">
                  <c:v>82.3</c:v>
                </c:pt>
                <c:pt idx="3">
                  <c:v>86.9</c:v>
                </c:pt>
                <c:pt idx="4">
                  <c:v>79.5</c:v>
                </c:pt>
                <c:pt idx="5">
                  <c:v>84.7</c:v>
                </c:pt>
                <c:pt idx="6" formatCode="0.0_ ">
                  <c:v>77.8</c:v>
                </c:pt>
                <c:pt idx="7">
                  <c:v>103.2</c:v>
                </c:pt>
                <c:pt idx="8">
                  <c:v>105.2</c:v>
                </c:pt>
                <c:pt idx="9">
                  <c:v>95.4</c:v>
                </c:pt>
                <c:pt idx="10">
                  <c:v>100.3</c:v>
                </c:pt>
                <c:pt idx="11" formatCode="0.0_ 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C-4A9F-BDA3-AA440C92F393}"/>
            </c:ext>
          </c:extLst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93.3</c:v>
                </c:pt>
                <c:pt idx="1">
                  <c:v>91.3</c:v>
                </c:pt>
                <c:pt idx="2" formatCode="0.0_ ">
                  <c:v>106.6</c:v>
                </c:pt>
                <c:pt idx="3">
                  <c:v>106.6</c:v>
                </c:pt>
                <c:pt idx="4">
                  <c:v>101.9</c:v>
                </c:pt>
                <c:pt idx="5">
                  <c:v>113</c:v>
                </c:pt>
                <c:pt idx="6" formatCode="0.0_ ">
                  <c:v>110.5</c:v>
                </c:pt>
                <c:pt idx="7">
                  <c:v>100.3</c:v>
                </c:pt>
                <c:pt idx="8">
                  <c:v>104.2</c:v>
                </c:pt>
                <c:pt idx="9">
                  <c:v>103.1</c:v>
                </c:pt>
                <c:pt idx="10">
                  <c:v>103.7</c:v>
                </c:pt>
                <c:pt idx="11" formatCode="0.0_ 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C-4A9F-BDA3-AA440C92F393}"/>
            </c:ext>
          </c:extLst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91.6</c:v>
                </c:pt>
                <c:pt idx="1">
                  <c:v>96.2</c:v>
                </c:pt>
                <c:pt idx="2" formatCode="0.0_ ">
                  <c:v>103.6</c:v>
                </c:pt>
                <c:pt idx="3">
                  <c:v>104.5</c:v>
                </c:pt>
                <c:pt idx="4">
                  <c:v>106.1</c:v>
                </c:pt>
                <c:pt idx="5">
                  <c:v>112.9</c:v>
                </c:pt>
                <c:pt idx="6" formatCode="0.0_ ">
                  <c:v>114</c:v>
                </c:pt>
                <c:pt idx="7">
                  <c:v>98.3</c:v>
                </c:pt>
                <c:pt idx="8">
                  <c:v>106.4</c:v>
                </c:pt>
                <c:pt idx="9">
                  <c:v>118.9</c:v>
                </c:pt>
                <c:pt idx="10">
                  <c:v>102.8</c:v>
                </c:pt>
                <c:pt idx="11" formatCode="0.0_ 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C-4A9F-BDA3-AA440C92F393}"/>
            </c:ext>
          </c:extLst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96.6</c:v>
                </c:pt>
                <c:pt idx="1">
                  <c:v>108.3</c:v>
                </c:pt>
                <c:pt idx="2" formatCode="0.0_ ">
                  <c:v>112.8</c:v>
                </c:pt>
                <c:pt idx="3">
                  <c:v>102.7</c:v>
                </c:pt>
                <c:pt idx="4">
                  <c:v>105.5</c:v>
                </c:pt>
                <c:pt idx="5">
                  <c:v>119.6</c:v>
                </c:pt>
                <c:pt idx="6" formatCode="0.0_ ">
                  <c:v>113.1</c:v>
                </c:pt>
                <c:pt idx="7">
                  <c:v>97.8</c:v>
                </c:pt>
                <c:pt idx="8">
                  <c:v>94.8</c:v>
                </c:pt>
                <c:pt idx="9">
                  <c:v>105.8</c:v>
                </c:pt>
                <c:pt idx="10">
                  <c:v>104.2</c:v>
                </c:pt>
                <c:pt idx="11" formatCode="0.0_ 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C-4A9F-BDA3-AA440C92F393}"/>
            </c:ext>
          </c:extLst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2.6249999999999999E-2"/>
                  <c:y val="-2.799350739052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3-4CEB-A03B-9C522F545D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94.9</c:v>
                </c:pt>
                <c:pt idx="1">
                  <c:v>103.4</c:v>
                </c:pt>
                <c:pt idx="2" formatCode="0.0_ ">
                  <c:v>108.1</c:v>
                </c:pt>
                <c:pt idx="3">
                  <c:v>113.3</c:v>
                </c:pt>
                <c:pt idx="4">
                  <c:v>107.9</c:v>
                </c:pt>
                <c:pt idx="5">
                  <c:v>107.6</c:v>
                </c:pt>
                <c:pt idx="6" formatCode="0.0_ ">
                  <c:v>117.4</c:v>
                </c:pt>
                <c:pt idx="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DC-4A9F-BDA3-AA440C92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78000"/>
        <c:axId val="183478384"/>
      </c:lineChart>
      <c:catAx>
        <c:axId val="18347800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478384"/>
        <c:crosses val="autoZero"/>
        <c:auto val="1"/>
        <c:lblAlgn val="ctr"/>
        <c:lblOffset val="100"/>
        <c:tickLblSkip val="1"/>
        <c:noMultiLvlLbl val="0"/>
      </c:catAx>
      <c:valAx>
        <c:axId val="183478384"/>
        <c:scaling>
          <c:orientation val="minMax"/>
          <c:max val="13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83478000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63276836158192"/>
          <c:y val="1.020408163265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16.5</c:v>
                </c:pt>
                <c:pt idx="1">
                  <c:v>20.6</c:v>
                </c:pt>
                <c:pt idx="2">
                  <c:v>23</c:v>
                </c:pt>
                <c:pt idx="3">
                  <c:v>25.7</c:v>
                </c:pt>
                <c:pt idx="4">
                  <c:v>22.2</c:v>
                </c:pt>
                <c:pt idx="5">
                  <c:v>20.9</c:v>
                </c:pt>
                <c:pt idx="6">
                  <c:v>21.1</c:v>
                </c:pt>
                <c:pt idx="7">
                  <c:v>47.8</c:v>
                </c:pt>
                <c:pt idx="8">
                  <c:v>50.3</c:v>
                </c:pt>
                <c:pt idx="9">
                  <c:v>43.9</c:v>
                </c:pt>
                <c:pt idx="10">
                  <c:v>48.7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9-4DA4-A947-46D802DF9988}"/>
            </c:ext>
          </c:extLst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43</c:v>
                </c:pt>
                <c:pt idx="1">
                  <c:v>42.4</c:v>
                </c:pt>
                <c:pt idx="2">
                  <c:v>49.1</c:v>
                </c:pt>
                <c:pt idx="3">
                  <c:v>50.7</c:v>
                </c:pt>
                <c:pt idx="4">
                  <c:v>52.2</c:v>
                </c:pt>
                <c:pt idx="5">
                  <c:v>51</c:v>
                </c:pt>
                <c:pt idx="6">
                  <c:v>52.7</c:v>
                </c:pt>
                <c:pt idx="7">
                  <c:v>47.1</c:v>
                </c:pt>
                <c:pt idx="8">
                  <c:v>50.4</c:v>
                </c:pt>
                <c:pt idx="9">
                  <c:v>48.7</c:v>
                </c:pt>
                <c:pt idx="10">
                  <c:v>50.5</c:v>
                </c:pt>
                <c:pt idx="11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9-4DA4-A947-46D802DF9988}"/>
            </c:ext>
          </c:extLst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45.1</c:v>
                </c:pt>
                <c:pt idx="1">
                  <c:v>47.2</c:v>
                </c:pt>
                <c:pt idx="2">
                  <c:v>51.8</c:v>
                </c:pt>
                <c:pt idx="3">
                  <c:v>45.6</c:v>
                </c:pt>
                <c:pt idx="4">
                  <c:v>54.3</c:v>
                </c:pt>
                <c:pt idx="5">
                  <c:v>56.1</c:v>
                </c:pt>
                <c:pt idx="6">
                  <c:v>59.2</c:v>
                </c:pt>
                <c:pt idx="7">
                  <c:v>51.8</c:v>
                </c:pt>
                <c:pt idx="8">
                  <c:v>58.3</c:v>
                </c:pt>
                <c:pt idx="9">
                  <c:v>66.7</c:v>
                </c:pt>
                <c:pt idx="10">
                  <c:v>52</c:v>
                </c:pt>
                <c:pt idx="11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9-4DA4-A947-46D802DF9988}"/>
            </c:ext>
          </c:extLst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49.8</c:v>
                </c:pt>
                <c:pt idx="1">
                  <c:v>57.9</c:v>
                </c:pt>
                <c:pt idx="2">
                  <c:v>64.5</c:v>
                </c:pt>
                <c:pt idx="3">
                  <c:v>49.4</c:v>
                </c:pt>
                <c:pt idx="4">
                  <c:v>51.7</c:v>
                </c:pt>
                <c:pt idx="5">
                  <c:v>63.4</c:v>
                </c:pt>
                <c:pt idx="6">
                  <c:v>57.1</c:v>
                </c:pt>
                <c:pt idx="7">
                  <c:v>50.4</c:v>
                </c:pt>
                <c:pt idx="8">
                  <c:v>45.8</c:v>
                </c:pt>
                <c:pt idx="9">
                  <c:v>51.8</c:v>
                </c:pt>
                <c:pt idx="10">
                  <c:v>53.6</c:v>
                </c:pt>
                <c:pt idx="11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29-4DA4-A947-46D802DF9988}"/>
            </c:ext>
          </c:extLst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48.1</c:v>
                </c:pt>
                <c:pt idx="1">
                  <c:v>55.4</c:v>
                </c:pt>
                <c:pt idx="2">
                  <c:v>57.1</c:v>
                </c:pt>
                <c:pt idx="3">
                  <c:v>57.9</c:v>
                </c:pt>
                <c:pt idx="4">
                  <c:v>56.6</c:v>
                </c:pt>
                <c:pt idx="5">
                  <c:v>55.7</c:v>
                </c:pt>
                <c:pt idx="6">
                  <c:v>59.7</c:v>
                </c:pt>
                <c:pt idx="7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9-4DA4-A947-46D802DF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6144"/>
        <c:axId val="239366536"/>
      </c:lineChart>
      <c:catAx>
        <c:axId val="23936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6536"/>
        <c:scaling>
          <c:orientation val="minMax"/>
          <c:max val="75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14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        静岡県倉庫協会</a:t>
            </a:r>
          </a:p>
        </c:rich>
      </c:tx>
      <c:layout>
        <c:manualLayout>
          <c:xMode val="edge"/>
          <c:yMode val="edge"/>
          <c:x val="0.43193204635321369"/>
          <c:y val="2.0310633213859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29.4</c:v>
                </c:pt>
                <c:pt idx="1">
                  <c:v>31.6</c:v>
                </c:pt>
                <c:pt idx="2">
                  <c:v>30.7</c:v>
                </c:pt>
                <c:pt idx="3">
                  <c:v>30.6</c:v>
                </c:pt>
                <c:pt idx="4">
                  <c:v>30.2</c:v>
                </c:pt>
                <c:pt idx="5">
                  <c:v>28.7</c:v>
                </c:pt>
                <c:pt idx="6">
                  <c:v>28.73</c:v>
                </c:pt>
                <c:pt idx="7">
                  <c:v>56.4</c:v>
                </c:pt>
                <c:pt idx="8">
                  <c:v>57.8</c:v>
                </c:pt>
                <c:pt idx="9">
                  <c:v>58.5</c:v>
                </c:pt>
                <c:pt idx="10">
                  <c:v>62</c:v>
                </c:pt>
                <c:pt idx="11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972-90C6-95C314535D0C}"/>
            </c:ext>
          </c:extLst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57.2</c:v>
                </c:pt>
                <c:pt idx="1">
                  <c:v>59.9</c:v>
                </c:pt>
                <c:pt idx="2">
                  <c:v>59.5</c:v>
                </c:pt>
                <c:pt idx="3">
                  <c:v>59.8</c:v>
                </c:pt>
                <c:pt idx="4">
                  <c:v>63.2</c:v>
                </c:pt>
                <c:pt idx="5">
                  <c:v>61.4</c:v>
                </c:pt>
                <c:pt idx="6">
                  <c:v>61.2</c:v>
                </c:pt>
                <c:pt idx="7">
                  <c:v>62</c:v>
                </c:pt>
                <c:pt idx="8">
                  <c:v>61.4</c:v>
                </c:pt>
                <c:pt idx="9">
                  <c:v>60.1</c:v>
                </c:pt>
                <c:pt idx="10">
                  <c:v>62.7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972-90C6-95C314535D0C}"/>
            </c:ext>
          </c:extLst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62.7</c:v>
                </c:pt>
                <c:pt idx="1">
                  <c:v>63</c:v>
                </c:pt>
                <c:pt idx="2">
                  <c:v>63.7</c:v>
                </c:pt>
                <c:pt idx="3">
                  <c:v>64.5</c:v>
                </c:pt>
                <c:pt idx="4">
                  <c:v>67.900000000000006</c:v>
                </c:pt>
                <c:pt idx="5">
                  <c:v>67.099999999999994</c:v>
                </c:pt>
                <c:pt idx="6">
                  <c:v>71.7</c:v>
                </c:pt>
                <c:pt idx="7">
                  <c:v>72.099999999999994</c:v>
                </c:pt>
                <c:pt idx="8">
                  <c:v>73.5</c:v>
                </c:pt>
                <c:pt idx="9">
                  <c:v>77.5</c:v>
                </c:pt>
                <c:pt idx="10">
                  <c:v>77</c:v>
                </c:pt>
                <c:pt idx="11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E-4972-90C6-95C314535D0C}"/>
            </c:ext>
          </c:extLst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73.3</c:v>
                </c:pt>
                <c:pt idx="1">
                  <c:v>73</c:v>
                </c:pt>
                <c:pt idx="2">
                  <c:v>75.2</c:v>
                </c:pt>
                <c:pt idx="3">
                  <c:v>74.099999999999994</c:v>
                </c:pt>
                <c:pt idx="4">
                  <c:v>71.3</c:v>
                </c:pt>
                <c:pt idx="5">
                  <c:v>72</c:v>
                </c:pt>
                <c:pt idx="6">
                  <c:v>72</c:v>
                </c:pt>
                <c:pt idx="7">
                  <c:v>76.2</c:v>
                </c:pt>
                <c:pt idx="8">
                  <c:v>70.8</c:v>
                </c:pt>
                <c:pt idx="9">
                  <c:v>70.099999999999994</c:v>
                </c:pt>
                <c:pt idx="10">
                  <c:v>68.7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E-4972-90C6-95C314535D0C}"/>
            </c:ext>
          </c:extLst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69.400000000000006</c:v>
                </c:pt>
                <c:pt idx="1">
                  <c:v>69.400000000000006</c:v>
                </c:pt>
                <c:pt idx="2">
                  <c:v>69.7</c:v>
                </c:pt>
                <c:pt idx="3">
                  <c:v>70.400000000000006</c:v>
                </c:pt>
                <c:pt idx="4">
                  <c:v>71</c:v>
                </c:pt>
                <c:pt idx="5">
                  <c:v>71.8</c:v>
                </c:pt>
                <c:pt idx="6">
                  <c:v>72.900000000000006</c:v>
                </c:pt>
                <c:pt idx="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1E-4972-90C6-95C31453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7320"/>
        <c:axId val="239367712"/>
      </c:lineChart>
      <c:catAx>
        <c:axId val="239367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7712"/>
        <c:scaling>
          <c:orientation val="minMax"/>
          <c:max val="85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3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55.6</c:v>
                </c:pt>
                <c:pt idx="1">
                  <c:v>63.7</c:v>
                </c:pt>
                <c:pt idx="2">
                  <c:v>75.3</c:v>
                </c:pt>
                <c:pt idx="3">
                  <c:v>79</c:v>
                </c:pt>
                <c:pt idx="4">
                  <c:v>73.599999999999994</c:v>
                </c:pt>
                <c:pt idx="5">
                  <c:v>73.3</c:v>
                </c:pt>
                <c:pt idx="6">
                  <c:v>73.599999999999994</c:v>
                </c:pt>
                <c:pt idx="7">
                  <c:v>79.8</c:v>
                </c:pt>
                <c:pt idx="8">
                  <c:v>87</c:v>
                </c:pt>
                <c:pt idx="9">
                  <c:v>74.900000000000006</c:v>
                </c:pt>
                <c:pt idx="10">
                  <c:v>77.900000000000006</c:v>
                </c:pt>
                <c:pt idx="11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C-40BE-B752-338DB3BD587B}"/>
            </c:ext>
          </c:extLst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76.7</c:v>
                </c:pt>
                <c:pt idx="1">
                  <c:v>70.099999999999994</c:v>
                </c:pt>
                <c:pt idx="2">
                  <c:v>82.6</c:v>
                </c:pt>
                <c:pt idx="3">
                  <c:v>84.7</c:v>
                </c:pt>
                <c:pt idx="4">
                  <c:v>82.1</c:v>
                </c:pt>
                <c:pt idx="5">
                  <c:v>83.4</c:v>
                </c:pt>
                <c:pt idx="6">
                  <c:v>86.1</c:v>
                </c:pt>
                <c:pt idx="7">
                  <c:v>75.900000000000006</c:v>
                </c:pt>
                <c:pt idx="8">
                  <c:v>82.2</c:v>
                </c:pt>
                <c:pt idx="9">
                  <c:v>81.2</c:v>
                </c:pt>
                <c:pt idx="10">
                  <c:v>80.2</c:v>
                </c:pt>
                <c:pt idx="11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C-40BE-B752-338DB3BD587B}"/>
            </c:ext>
          </c:extLst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72.3</c:v>
                </c:pt>
                <c:pt idx="1">
                  <c:v>74.900000000000006</c:v>
                </c:pt>
                <c:pt idx="2">
                  <c:v>81.3</c:v>
                </c:pt>
                <c:pt idx="3">
                  <c:v>70.599999999999994</c:v>
                </c:pt>
                <c:pt idx="4">
                  <c:v>79.400000000000006</c:v>
                </c:pt>
                <c:pt idx="5">
                  <c:v>83.6</c:v>
                </c:pt>
                <c:pt idx="6">
                  <c:v>82</c:v>
                </c:pt>
                <c:pt idx="7">
                  <c:v>71.8</c:v>
                </c:pt>
                <c:pt idx="8">
                  <c:v>79.099999999999994</c:v>
                </c:pt>
                <c:pt idx="9">
                  <c:v>85.6</c:v>
                </c:pt>
                <c:pt idx="10">
                  <c:v>67.599999999999994</c:v>
                </c:pt>
                <c:pt idx="11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C-40BE-B752-338DB3BD587B}"/>
            </c:ext>
          </c:extLst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令和6年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68.7</c:v>
                </c:pt>
                <c:pt idx="1">
                  <c:v>79.3</c:v>
                </c:pt>
                <c:pt idx="2">
                  <c:v>85.6</c:v>
                </c:pt>
                <c:pt idx="3">
                  <c:v>66.8</c:v>
                </c:pt>
                <c:pt idx="4">
                  <c:v>73</c:v>
                </c:pt>
                <c:pt idx="5">
                  <c:v>88</c:v>
                </c:pt>
                <c:pt idx="6">
                  <c:v>79.400000000000006</c:v>
                </c:pt>
                <c:pt idx="7">
                  <c:v>65.2</c:v>
                </c:pt>
                <c:pt idx="8">
                  <c:v>66</c:v>
                </c:pt>
                <c:pt idx="9">
                  <c:v>74</c:v>
                </c:pt>
                <c:pt idx="10">
                  <c:v>78.3</c:v>
                </c:pt>
                <c:pt idx="11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C-40BE-B752-338DB3BD587B}"/>
            </c:ext>
          </c:extLst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69.2</c:v>
                </c:pt>
                <c:pt idx="1">
                  <c:v>79.8</c:v>
                </c:pt>
                <c:pt idx="2">
                  <c:v>81.900000000000006</c:v>
                </c:pt>
                <c:pt idx="3">
                  <c:v>82.1</c:v>
                </c:pt>
                <c:pt idx="4">
                  <c:v>79.599999999999994</c:v>
                </c:pt>
                <c:pt idx="5">
                  <c:v>77.5</c:v>
                </c:pt>
                <c:pt idx="6">
                  <c:v>81.8</c:v>
                </c:pt>
                <c:pt idx="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DC-40BE-B752-338DB3BD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8496"/>
        <c:axId val="239368888"/>
      </c:lineChart>
      <c:catAx>
        <c:axId val="239368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8888"/>
        <c:scaling>
          <c:orientation val="minMax"/>
          <c:max val="95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49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107.9</c:v>
                </c:pt>
                <c:pt idx="1">
                  <c:v>111.7</c:v>
                </c:pt>
                <c:pt idx="2">
                  <c:v>111.9</c:v>
                </c:pt>
                <c:pt idx="3">
                  <c:v>110.2</c:v>
                </c:pt>
                <c:pt idx="4">
                  <c:v>112.5</c:v>
                </c:pt>
                <c:pt idx="5">
                  <c:v>113</c:v>
                </c:pt>
                <c:pt idx="6">
                  <c:v>111.4</c:v>
                </c:pt>
                <c:pt idx="7">
                  <c:v>144</c:v>
                </c:pt>
                <c:pt idx="8">
                  <c:v>145.1</c:v>
                </c:pt>
                <c:pt idx="9">
                  <c:v>144.6</c:v>
                </c:pt>
                <c:pt idx="10">
                  <c:v>147.4</c:v>
                </c:pt>
                <c:pt idx="11">
                  <c:v>148.4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FFB-8F28-7ED3B707E4D3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141.30000000000001</c:v>
                </c:pt>
                <c:pt idx="1">
                  <c:v>142.30000000000001</c:v>
                </c:pt>
                <c:pt idx="2">
                  <c:v>141.1</c:v>
                </c:pt>
                <c:pt idx="3">
                  <c:v>140.1</c:v>
                </c:pt>
                <c:pt idx="4">
                  <c:v>145.19999999999999</c:v>
                </c:pt>
                <c:pt idx="5">
                  <c:v>146.30000000000001</c:v>
                </c:pt>
                <c:pt idx="6">
                  <c:v>140.9</c:v>
                </c:pt>
                <c:pt idx="7">
                  <c:v>140.80000000000001</c:v>
                </c:pt>
                <c:pt idx="8">
                  <c:v>138</c:v>
                </c:pt>
                <c:pt idx="9">
                  <c:v>138.30000000000001</c:v>
                </c:pt>
                <c:pt idx="10">
                  <c:v>140.9</c:v>
                </c:pt>
                <c:pt idx="11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FFB-8F28-7ED3B707E4D3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>
                  <c:v>141.4</c:v>
                </c:pt>
                <c:pt idx="1">
                  <c:v>142</c:v>
                </c:pt>
                <c:pt idx="2">
                  <c:v>141.30000000000001</c:v>
                </c:pt>
                <c:pt idx="3">
                  <c:v>142.80000000000001</c:v>
                </c:pt>
                <c:pt idx="4">
                  <c:v>148.4</c:v>
                </c:pt>
                <c:pt idx="5">
                  <c:v>148.9</c:v>
                </c:pt>
                <c:pt idx="6">
                  <c:v>155</c:v>
                </c:pt>
                <c:pt idx="7">
                  <c:v>154.5</c:v>
                </c:pt>
                <c:pt idx="8">
                  <c:v>153.4</c:v>
                </c:pt>
                <c:pt idx="9">
                  <c:v>157.9</c:v>
                </c:pt>
                <c:pt idx="10">
                  <c:v>155.4</c:v>
                </c:pt>
                <c:pt idx="11">
                  <c:v>152.80000000000001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7-4FFB-8F28-7ED3B707E4D3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 formatCode="0.0_ ">
                  <c:v>151</c:v>
                </c:pt>
                <c:pt idx="1">
                  <c:v>149.6</c:v>
                </c:pt>
                <c:pt idx="2">
                  <c:v>151.1</c:v>
                </c:pt>
                <c:pt idx="3">
                  <c:v>149.80000000000001</c:v>
                </c:pt>
                <c:pt idx="4">
                  <c:v>147.9</c:v>
                </c:pt>
                <c:pt idx="5">
                  <c:v>153.9</c:v>
                </c:pt>
                <c:pt idx="6">
                  <c:v>150.4</c:v>
                </c:pt>
                <c:pt idx="7">
                  <c:v>153.5</c:v>
                </c:pt>
                <c:pt idx="8">
                  <c:v>147.69999999999999</c:v>
                </c:pt>
                <c:pt idx="9">
                  <c:v>148.4</c:v>
                </c:pt>
                <c:pt idx="10">
                  <c:v>148.4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87-4FFB-8F28-7ED3B707E4D3}"/>
            </c:ext>
          </c:extLst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36908506541121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7-4FFB-8F28-7ED3B707E4D3}"/>
                </c:ext>
              </c:extLst>
            </c:dLbl>
            <c:dLbl>
              <c:idx val="1"/>
              <c:layout>
                <c:manualLayout>
                  <c:x val="-2.3072305256882069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7-4FFB-8F28-7ED3B707E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 formatCode="0.0_ ">
                  <c:v>145.1</c:v>
                </c:pt>
                <c:pt idx="1">
                  <c:v>148.19999999999999</c:v>
                </c:pt>
                <c:pt idx="2">
                  <c:v>145.69999999999999</c:v>
                </c:pt>
                <c:pt idx="3">
                  <c:v>146.69999999999999</c:v>
                </c:pt>
                <c:pt idx="4">
                  <c:v>148.69999999999999</c:v>
                </c:pt>
                <c:pt idx="5">
                  <c:v>149.19999999999999</c:v>
                </c:pt>
                <c:pt idx="6">
                  <c:v>151.5</c:v>
                </c:pt>
                <c:pt idx="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87-4FFB-8F28-7ED3B707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34648"/>
        <c:axId val="183635032"/>
      </c:lineChart>
      <c:catAx>
        <c:axId val="183634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3635032"/>
        <c:crosses val="autoZero"/>
        <c:auto val="1"/>
        <c:lblAlgn val="ctr"/>
        <c:lblOffset val="100"/>
        <c:noMultiLvlLbl val="0"/>
      </c:catAx>
      <c:valAx>
        <c:axId val="183635032"/>
        <c:scaling>
          <c:orientation val="minMax"/>
          <c:max val="170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346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57.4</c:v>
                </c:pt>
                <c:pt idx="1">
                  <c:v>63.8</c:v>
                </c:pt>
                <c:pt idx="2">
                  <c:v>73.5</c:v>
                </c:pt>
                <c:pt idx="3">
                  <c:v>79</c:v>
                </c:pt>
                <c:pt idx="4">
                  <c:v>70.3</c:v>
                </c:pt>
                <c:pt idx="5">
                  <c:v>74.900000000000006</c:v>
                </c:pt>
                <c:pt idx="6">
                  <c:v>70</c:v>
                </c:pt>
                <c:pt idx="7">
                  <c:v>68</c:v>
                </c:pt>
                <c:pt idx="8">
                  <c:v>72.400000000000006</c:v>
                </c:pt>
                <c:pt idx="9">
                  <c:v>66</c:v>
                </c:pt>
                <c:pt idx="10">
                  <c:v>67.7</c:v>
                </c:pt>
                <c:pt idx="11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99C-9EF9-CBAE15DE3CFF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66.900000000000006</c:v>
                </c:pt>
                <c:pt idx="1">
                  <c:v>64.099999999999994</c:v>
                </c:pt>
                <c:pt idx="2">
                  <c:v>75.599999999999994</c:v>
                </c:pt>
                <c:pt idx="3">
                  <c:v>76.2</c:v>
                </c:pt>
                <c:pt idx="4">
                  <c:v>69.599999999999994</c:v>
                </c:pt>
                <c:pt idx="5">
                  <c:v>77.2</c:v>
                </c:pt>
                <c:pt idx="6">
                  <c:v>78.8</c:v>
                </c:pt>
                <c:pt idx="7">
                  <c:v>71.3</c:v>
                </c:pt>
                <c:pt idx="8">
                  <c:v>75.8</c:v>
                </c:pt>
                <c:pt idx="9">
                  <c:v>74.5</c:v>
                </c:pt>
                <c:pt idx="10">
                  <c:v>73.3</c:v>
                </c:pt>
                <c:pt idx="11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99C-9EF9-CBAE15DE3CFF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64.8</c:v>
                </c:pt>
                <c:pt idx="1">
                  <c:v>67.7</c:v>
                </c:pt>
                <c:pt idx="2">
                  <c:v>73.400000000000006</c:v>
                </c:pt>
                <c:pt idx="3">
                  <c:v>73.099999999999994</c:v>
                </c:pt>
                <c:pt idx="4">
                  <c:v>70.900000000000006</c:v>
                </c:pt>
                <c:pt idx="5">
                  <c:v>75.8</c:v>
                </c:pt>
                <c:pt idx="6">
                  <c:v>73</c:v>
                </c:pt>
                <c:pt idx="7">
                  <c:v>63.7</c:v>
                </c:pt>
                <c:pt idx="8">
                  <c:v>69.5</c:v>
                </c:pt>
                <c:pt idx="9">
                  <c:v>74.900000000000006</c:v>
                </c:pt>
                <c:pt idx="10">
                  <c:v>66.5</c:v>
                </c:pt>
                <c:pt idx="11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0-499C-9EF9-CBAE15DE3CFF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64.2</c:v>
                </c:pt>
                <c:pt idx="1">
                  <c:v>72.5</c:v>
                </c:pt>
                <c:pt idx="2">
                  <c:v>74.5</c:v>
                </c:pt>
                <c:pt idx="3">
                  <c:v>68.7</c:v>
                </c:pt>
                <c:pt idx="4">
                  <c:v>71.5</c:v>
                </c:pt>
                <c:pt idx="5">
                  <c:v>77.3</c:v>
                </c:pt>
                <c:pt idx="6">
                  <c:v>75.5</c:v>
                </c:pt>
                <c:pt idx="7">
                  <c:v>63.3</c:v>
                </c:pt>
                <c:pt idx="8">
                  <c:v>64.900000000000006</c:v>
                </c:pt>
                <c:pt idx="9">
                  <c:v>71.2</c:v>
                </c:pt>
                <c:pt idx="10">
                  <c:v>70.2</c:v>
                </c:pt>
                <c:pt idx="11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0-499C-9EF9-CBAE15DE3CFF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7974827787986736E-2"/>
                  <c:y val="-4.2551109682718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1-4197-91A6-EAE888883FAA}"/>
                </c:ext>
              </c:extLst>
            </c:dLbl>
            <c:dLbl>
              <c:idx val="6"/>
              <c:layout>
                <c:manualLayout>
                  <c:x val="-2.7974827787986736E-2"/>
                  <c:y val="-3.3480814898137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1-4197-91A6-EAE888883F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65.3</c:v>
                </c:pt>
                <c:pt idx="1">
                  <c:v>69.400000000000006</c:v>
                </c:pt>
                <c:pt idx="2">
                  <c:v>74.400000000000006</c:v>
                </c:pt>
                <c:pt idx="3">
                  <c:v>77.2</c:v>
                </c:pt>
                <c:pt idx="4">
                  <c:v>72.3</c:v>
                </c:pt>
                <c:pt idx="5">
                  <c:v>72.099999999999994</c:v>
                </c:pt>
                <c:pt idx="6">
                  <c:v>77.3</c:v>
                </c:pt>
                <c:pt idx="7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0-499C-9EF9-CBAE15DE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85240"/>
        <c:axId val="183606344"/>
      </c:lineChart>
      <c:catAx>
        <c:axId val="18368524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606344"/>
        <c:crosses val="autoZero"/>
        <c:auto val="1"/>
        <c:lblAlgn val="ctr"/>
        <c:lblOffset val="100"/>
        <c:noMultiLvlLbl val="0"/>
      </c:catAx>
      <c:valAx>
        <c:axId val="183606344"/>
        <c:scaling>
          <c:orientation val="minMax"/>
          <c:max val="80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3685240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8.924729036844355E-3"/>
                  <c:y val="2.8857756416811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B-4E6A-BFCB-C0CBDCD2CEB5}"/>
                </c:ext>
              </c:extLst>
            </c:dLbl>
            <c:dLbl>
              <c:idx val="1"/>
              <c:layout>
                <c:manualLayout>
                  <c:x val="-1.070950619057243E-2"/>
                  <c:y val="-2.8862301303246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B-4E6A-BFCB-C0CBDCD2CEB5}"/>
                </c:ext>
              </c:extLst>
            </c:dLbl>
            <c:dLbl>
              <c:idx val="2"/>
              <c:layout>
                <c:manualLayout>
                  <c:x val="-1.6064259285858612E-2"/>
                  <c:y val="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B-4E6A-BFCB-C0CBDCD2CEB5}"/>
                </c:ext>
              </c:extLst>
            </c:dLbl>
            <c:dLbl>
              <c:idx val="3"/>
              <c:layout>
                <c:manualLayout>
                  <c:x val="1.784917698428673E-3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B-4E6A-BFCB-C0CBDCD2CEB5}"/>
                </c:ext>
              </c:extLst>
            </c:dLbl>
            <c:dLbl>
              <c:idx val="4"/>
              <c:layout>
                <c:manualLayout>
                  <c:x val="-5.354753095286215E-3"/>
                  <c:y val="-2.8860028860029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2B-4E6A-BFCB-C0CBDCD2CEB5}"/>
                </c:ext>
              </c:extLst>
            </c:dLbl>
            <c:dLbl>
              <c:idx val="5"/>
              <c:layout>
                <c:manualLayout>
                  <c:x val="-8.924588492143691E-3"/>
                  <c:y val="-2.2724432173251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2B-4E6A-BFCB-C0CBDCD2CEB5}"/>
                </c:ext>
              </c:extLst>
            </c:dLbl>
            <c:dLbl>
              <c:idx val="6"/>
              <c:layout>
                <c:manualLayout>
                  <c:x val="-1.070950619057243E-2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2B-4E6A-BFCB-C0CBDCD2CEB5}"/>
                </c:ext>
              </c:extLst>
            </c:dLbl>
            <c:dLbl>
              <c:idx val="7"/>
              <c:layout>
                <c:manualLayout>
                  <c:x val="-3.569835396857607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2B-4E6A-BFCB-C0CBDCD2CEB5}"/>
                </c:ext>
              </c:extLst>
            </c:dLbl>
            <c:dLbl>
              <c:idx val="8"/>
              <c:layout>
                <c:manualLayout>
                  <c:x val="-8.924588492143691E-3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2B-4E6A-BFCB-C0CBDCD2CEB5}"/>
                </c:ext>
              </c:extLst>
            </c:dLbl>
            <c:dLbl>
              <c:idx val="9"/>
              <c:layout>
                <c:manualLayout>
                  <c:x val="-1.2494564433701833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331556</c:v>
                </c:pt>
                <c:pt idx="1">
                  <c:v>119693</c:v>
                </c:pt>
                <c:pt idx="2">
                  <c:v>92910</c:v>
                </c:pt>
                <c:pt idx="3">
                  <c:v>92030</c:v>
                </c:pt>
                <c:pt idx="4">
                  <c:v>61994</c:v>
                </c:pt>
                <c:pt idx="5">
                  <c:v>43895</c:v>
                </c:pt>
                <c:pt idx="6">
                  <c:v>36709</c:v>
                </c:pt>
                <c:pt idx="7">
                  <c:v>27737</c:v>
                </c:pt>
                <c:pt idx="8">
                  <c:v>25637</c:v>
                </c:pt>
                <c:pt idx="9">
                  <c:v>24615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B-4E6A-BFCB-C0CBDCD2CEB5}"/>
            </c:ext>
          </c:extLst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7.1396707937149695E-3"/>
                  <c:y val="-4.54488643465021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2B-4E6A-BFCB-C0CBDCD2CEB5}"/>
                </c:ext>
              </c:extLst>
            </c:dLbl>
            <c:dLbl>
              <c:idx val="1"/>
              <c:layout>
                <c:manualLayout>
                  <c:x val="8.9244479474430288E-3"/>
                  <c:y val="-8.6580086580087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2B-4E6A-BFCB-C0CBDCD2CEB5}"/>
                </c:ext>
              </c:extLst>
            </c:dLbl>
            <c:dLbl>
              <c:idx val="2"/>
              <c:layout>
                <c:manualLayout>
                  <c:x val="7.139670793714953E-3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2B-4E6A-BFCB-C0CBDCD2CEB5}"/>
                </c:ext>
              </c:extLst>
            </c:dLbl>
            <c:dLbl>
              <c:idx val="3"/>
              <c:layout>
                <c:manualLayout>
                  <c:x val="1.0709506190572364E-2"/>
                  <c:y val="1.4429559941370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2.8860028860027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2B-4E6A-BFCB-C0CBDCD2CEB5}"/>
                </c:ext>
              </c:extLst>
            </c:dLbl>
            <c:dLbl>
              <c:idx val="5"/>
              <c:layout>
                <c:manualLayout>
                  <c:x val="1.784917698428738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2B-4E6A-BFCB-C0CBDCD2CEB5}"/>
                </c:ext>
              </c:extLst>
            </c:dLbl>
            <c:dLbl>
              <c:idx val="6"/>
              <c:layout>
                <c:manualLayout>
                  <c:x val="5.354753095286084E-3"/>
                  <c:y val="5.772005772005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2B-4E6A-BFCB-C0CBDCD2CEB5}"/>
                </c:ext>
              </c:extLst>
            </c:dLbl>
            <c:dLbl>
              <c:idx val="7"/>
              <c:layout>
                <c:manualLayout>
                  <c:x val="7.139670793714953E-3"/>
                  <c:y val="-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2B-4E6A-BFCB-C0CBDCD2CEB5}"/>
                </c:ext>
              </c:extLst>
            </c:dLbl>
            <c:dLbl>
              <c:idx val="8"/>
              <c:layout>
                <c:manualLayout>
                  <c:x val="3.5698353968574765E-3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2B-4E6A-BFCB-C0CBDCD2CEB5}"/>
                </c:ext>
              </c:extLst>
            </c:dLbl>
            <c:dLbl>
              <c:idx val="9"/>
              <c:layout>
                <c:manualLayout>
                  <c:x val="9.5415797280572483E-4"/>
                  <c:y val="-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349730</c:v>
                </c:pt>
                <c:pt idx="1">
                  <c:v>127457</c:v>
                </c:pt>
                <c:pt idx="2">
                  <c:v>106523</c:v>
                </c:pt>
                <c:pt idx="3">
                  <c:v>64847</c:v>
                </c:pt>
                <c:pt idx="4">
                  <c:v>48962</c:v>
                </c:pt>
                <c:pt idx="5">
                  <c:v>41381</c:v>
                </c:pt>
                <c:pt idx="6">
                  <c:v>28456</c:v>
                </c:pt>
                <c:pt idx="7">
                  <c:v>24088</c:v>
                </c:pt>
                <c:pt idx="8">
                  <c:v>34257</c:v>
                </c:pt>
                <c:pt idx="9">
                  <c:v>24096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B-4E6A-BFCB-C0CBDCD2CE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7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8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49-4E36-A09A-5870257480CD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49-4E36-A09A-5870257480CD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49-4E36-A09A-5870257480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49-4E36-A09A-5870257480CD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49-4E36-A09A-5870257480CD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49-4E36-A09A-5870257480CD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49-4E36-A09A-5870257480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49-4E36-A09A-5870257480CD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49-4E36-A09A-5870257480CD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49-4E36-A09A-5870257480CD}"/>
              </c:ext>
            </c:extLst>
          </c:dPt>
          <c:dLbls>
            <c:dLbl>
              <c:idx val="0"/>
              <c:layout>
                <c:manualLayout>
                  <c:x val="-0.14713312545333543"/>
                  <c:y val="0.154805196368802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1432502561111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149-4E36-A09A-5870257480CD}"/>
                </c:ext>
              </c:extLst>
            </c:dLbl>
            <c:dLbl>
              <c:idx val="1"/>
              <c:layout>
                <c:manualLayout>
                  <c:x val="-0.1586725590925066"/>
                  <c:y val="-0.145244166726865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149-4E36-A09A-5870257480CD}"/>
                </c:ext>
              </c:extLst>
            </c:dLbl>
            <c:dLbl>
              <c:idx val="2"/>
              <c:layout>
                <c:manualLayout>
                  <c:x val="7.9096095893996157E-3"/>
                  <c:y val="-8.63908353198969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149-4E36-A09A-5870257480CD}"/>
                </c:ext>
              </c:extLst>
            </c:dLbl>
            <c:dLbl>
              <c:idx val="3"/>
              <c:layout>
                <c:manualLayout>
                  <c:x val="0.13466032557896074"/>
                  <c:y val="-0.134007079390305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49-4E36-A09A-5870257480CD}"/>
                </c:ext>
              </c:extLst>
            </c:dLbl>
            <c:dLbl>
              <c:idx val="4"/>
              <c:layout>
                <c:manualLayout>
                  <c:x val="5.1476770531888635E-2"/>
                  <c:y val="-4.27337523176575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7538865334140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149-4E36-A09A-5870257480CD}"/>
                </c:ext>
              </c:extLst>
            </c:dLbl>
            <c:dLbl>
              <c:idx val="5"/>
              <c:layout>
                <c:manualLayout>
                  <c:x val="0"/>
                  <c:y val="-6.1162079510703368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90203468156222"/>
                      <c:h val="9.65291723855618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149-4E36-A09A-5870257480CD}"/>
                </c:ext>
              </c:extLst>
            </c:dLbl>
            <c:dLbl>
              <c:idx val="6"/>
              <c:layout>
                <c:manualLayout>
                  <c:x val="8.1536816444952932E-4"/>
                  <c:y val="3.25074044643502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149-4E36-A09A-5870257480CD}"/>
                </c:ext>
              </c:extLst>
            </c:dLbl>
            <c:dLbl>
              <c:idx val="7"/>
              <c:layout>
                <c:manualLayout>
                  <c:x val="1.7094017094017096E-2"/>
                  <c:y val="5.76238291314502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149-4E36-A09A-5870257480CD}"/>
                </c:ext>
              </c:extLst>
            </c:dLbl>
            <c:dLbl>
              <c:idx val="8"/>
              <c:layout>
                <c:manualLayout>
                  <c:x val="3.7986704653371322E-3"/>
                  <c:y val="5.896024464831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09222992425091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149-4E36-A09A-5870257480CD}"/>
                </c:ext>
              </c:extLst>
            </c:dLbl>
            <c:dLbl>
              <c:idx val="9"/>
              <c:layout>
                <c:manualLayout>
                  <c:x val="3.4188183741989515E-2"/>
                  <c:y val="4.76481494859013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9439845660314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149-4E36-A09A-5870257480CD}"/>
                </c:ext>
              </c:extLst>
            </c:dLbl>
            <c:dLbl>
              <c:idx val="10"/>
              <c:layout>
                <c:manualLayout>
                  <c:x val="0.11027480539291559"/>
                  <c:y val="0.165112812733270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49-4E36-A09A-587025748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331556</c:v>
                </c:pt>
                <c:pt idx="1">
                  <c:v>119693</c:v>
                </c:pt>
                <c:pt idx="2">
                  <c:v>92910</c:v>
                </c:pt>
                <c:pt idx="3">
                  <c:v>92030</c:v>
                </c:pt>
                <c:pt idx="4">
                  <c:v>61994</c:v>
                </c:pt>
                <c:pt idx="5">
                  <c:v>43895</c:v>
                </c:pt>
                <c:pt idx="6">
                  <c:v>36709</c:v>
                </c:pt>
                <c:pt idx="7">
                  <c:v>27737</c:v>
                </c:pt>
                <c:pt idx="8">
                  <c:v>25637</c:v>
                </c:pt>
                <c:pt idx="9">
                  <c:v>24615</c:v>
                </c:pt>
                <c:pt idx="10">
                  <c:v>115936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49-4E36-A09A-5870257480CD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149-4E36-A09A-5870257480CD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331556</c:v>
                </c:pt>
                <c:pt idx="1">
                  <c:v>119693</c:v>
                </c:pt>
                <c:pt idx="2">
                  <c:v>92910</c:v>
                </c:pt>
                <c:pt idx="3">
                  <c:v>92030</c:v>
                </c:pt>
                <c:pt idx="4">
                  <c:v>61994</c:v>
                </c:pt>
                <c:pt idx="5">
                  <c:v>43895</c:v>
                </c:pt>
                <c:pt idx="6">
                  <c:v>36709</c:v>
                </c:pt>
                <c:pt idx="7">
                  <c:v>27737</c:v>
                </c:pt>
                <c:pt idx="8">
                  <c:v>25637</c:v>
                </c:pt>
                <c:pt idx="9">
                  <c:v>24615</c:v>
                </c:pt>
                <c:pt idx="10">
                  <c:v>115936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49-4E36-A09A-5870257480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6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8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6F-463C-99EF-FD0F4968C230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A6F-463C-99EF-FD0F4968C230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6F-463C-99EF-FD0F4968C230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6F-463C-99EF-FD0F4968C230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A6F-463C-99EF-FD0F4968C230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A6F-463C-99EF-FD0F4968C230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A6F-463C-99EF-FD0F4968C230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A6F-463C-99EF-FD0F4968C230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A6F-463C-99EF-FD0F4968C230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A6F-463C-99EF-FD0F4968C230}"/>
              </c:ext>
            </c:extLst>
          </c:dPt>
          <c:dLbls>
            <c:dLbl>
              <c:idx val="0"/>
              <c:layout>
                <c:manualLayout>
                  <c:x val="-0.19825716441933319"/>
                  <c:y val="9.7972546535131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F-463C-99EF-FD0F4968C230}"/>
                </c:ext>
              </c:extLst>
            </c:dLbl>
            <c:dLbl>
              <c:idx val="1"/>
              <c:layout>
                <c:manualLayout>
                  <c:x val="-0.16815050790406924"/>
                  <c:y val="-0.144002051467704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A6F-463C-99EF-FD0F4968C230}"/>
                </c:ext>
              </c:extLst>
            </c:dLbl>
            <c:dLbl>
              <c:idx val="2"/>
              <c:layout>
                <c:manualLayout>
                  <c:x val="0.13242625206200365"/>
                  <c:y val="-0.105677014511117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A6F-463C-99EF-FD0F4968C230}"/>
                </c:ext>
              </c:extLst>
            </c:dLbl>
            <c:dLbl>
              <c:idx val="3"/>
              <c:layout>
                <c:manualLayout>
                  <c:x val="0.12289715693935205"/>
                  <c:y val="-9.7118532597218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A6F-463C-99EF-FD0F4968C230}"/>
                </c:ext>
              </c:extLst>
            </c:dLbl>
            <c:dLbl>
              <c:idx val="4"/>
              <c:layout>
                <c:manualLayout>
                  <c:x val="0.14258954271937382"/>
                  <c:y val="-4.29652155549522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5152771934042"/>
                      <c:h val="0.142728090023229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A6F-463C-99EF-FD0F4968C230}"/>
                </c:ext>
              </c:extLst>
            </c:dLbl>
            <c:dLbl>
              <c:idx val="5"/>
              <c:layout>
                <c:manualLayout>
                  <c:x val="8.6513994910941458E-2"/>
                  <c:y val="-2.2579056928228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1653944020356"/>
                      <c:h val="7.1003952092195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A6F-463C-99EF-FD0F4968C230}"/>
                </c:ext>
              </c:extLst>
            </c:dLbl>
            <c:dLbl>
              <c:idx val="6"/>
              <c:layout>
                <c:manualLayout>
                  <c:x val="3.5936233161694482E-2"/>
                  <c:y val="2.17206987057652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A6F-463C-99EF-FD0F4968C230}"/>
                </c:ext>
              </c:extLst>
            </c:dLbl>
            <c:dLbl>
              <c:idx val="7"/>
              <c:layout>
                <c:manualLayout>
                  <c:x val="7.061235666152417E-3"/>
                  <c:y val="6.7892720306513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0901161492744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6A6F-463C-99EF-FD0F4968C230}"/>
                </c:ext>
              </c:extLst>
            </c:dLbl>
            <c:dLbl>
              <c:idx val="8"/>
              <c:layout>
                <c:manualLayout>
                  <c:x val="7.1758396612637165E-2"/>
                  <c:y val="5.57457386792168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464787321432148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A6F-463C-99EF-FD0F4968C230}"/>
                </c:ext>
              </c:extLst>
            </c:dLbl>
            <c:dLbl>
              <c:idx val="9"/>
              <c:layout>
                <c:manualLayout>
                  <c:x val="7.8032364275076302E-2"/>
                  <c:y val="4.0435635200772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65635497852843"/>
                      <c:h val="0.16418402872054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A6F-463C-99EF-FD0F4968C230}"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6F-463C-99EF-FD0F4968C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'4・入庫高'!$N$28:$N$38</c:f>
              <c:strCache>
                <c:ptCount val="11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合成樹脂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349730</c:v>
                </c:pt>
                <c:pt idx="1">
                  <c:v>127457</c:v>
                </c:pt>
                <c:pt idx="2">
                  <c:v>106523</c:v>
                </c:pt>
                <c:pt idx="3">
                  <c:v>64847</c:v>
                </c:pt>
                <c:pt idx="4">
                  <c:v>48962</c:v>
                </c:pt>
                <c:pt idx="5">
                  <c:v>41381</c:v>
                </c:pt>
                <c:pt idx="6">
                  <c:v>28456</c:v>
                </c:pt>
                <c:pt idx="7">
                  <c:v>24088</c:v>
                </c:pt>
                <c:pt idx="8">
                  <c:v>34257</c:v>
                </c:pt>
                <c:pt idx="9">
                  <c:v>24096</c:v>
                </c:pt>
                <c:pt idx="10" formatCode="#,##0_);[Red]\(#,##0\)">
                  <c:v>127746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A6F-463C-99EF-FD0F4968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>
          <a:extLst>
            <a:ext uri="{FF2B5EF4-FFF2-40B4-BE49-F238E27FC236}">
              <a16:creationId xmlns:a16="http://schemas.microsoft.com/office/drawing/2014/main" id="{00000000-0008-0000-0500-0000CA200300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10F51C4E-11F9-4A24-A2D0-C61DA97D3672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DE6AC8-6A1F-42A0-8CF5-81CDD3AA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C60BBFE-7AF2-487C-9AD1-199CF377A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2" name="Line 2079">
          <a:extLst>
            <a:ext uri="{FF2B5EF4-FFF2-40B4-BE49-F238E27FC236}">
              <a16:creationId xmlns:a16="http://schemas.microsoft.com/office/drawing/2014/main" id="{90F70A22-FD71-4670-9117-C6B507B26DA1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3" name="Line 2081">
          <a:extLst>
            <a:ext uri="{FF2B5EF4-FFF2-40B4-BE49-F238E27FC236}">
              <a16:creationId xmlns:a16="http://schemas.microsoft.com/office/drawing/2014/main" id="{3B5BD06D-6A1E-4F3C-BEA0-7B998491B161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9FAD7-465F-4894-9FB7-43ECA1376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C7BE6-D150-4F64-8C2A-75F8AFB82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4DC92-0D0D-4B7D-913D-5EA60180D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76201</xdr:colOff>
      <xdr:row>0</xdr:row>
      <xdr:rowOff>66675</xdr:rowOff>
    </xdr:from>
    <xdr:to>
      <xdr:col>1</xdr:col>
      <xdr:colOff>95250</xdr:colOff>
      <xdr:row>0</xdr:row>
      <xdr:rowOff>266700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DF8F074-128A-C75C-AEFB-F32F1FE67F34}"/>
            </a:ext>
          </a:extLst>
        </xdr:cNvPr>
        <xdr:cNvSpPr/>
      </xdr:nvSpPr>
      <xdr:spPr bwMode="auto">
        <a:xfrm>
          <a:off x="76201" y="66675"/>
          <a:ext cx="485774" cy="200025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path path="circle">
            <a:fillToRect l="50000" t="50000" r="50000" b="50000"/>
          </a:path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91C1F48-98AF-4F27-87C9-8F4E402F5304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9B6509-D0AF-4F76-9D68-89DA9374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973B6-700F-4C23-B43F-88DAB167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7A66C5C7-D7A5-4B39-ACC0-0BDABD6FC2E8}"/>
            </a:ext>
          </a:extLst>
        </xdr:cNvPr>
        <xdr:cNvSpPr>
          <a:spLocks noChangeShapeType="1"/>
        </xdr:cNvSpPr>
      </xdr:nvSpPr>
      <xdr:spPr bwMode="auto">
        <a:xfrm>
          <a:off x="5276850" y="526732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16BA64-2FC6-428D-8D9F-7CB410D48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31</xdr:row>
      <xdr:rowOff>9525</xdr:rowOff>
    </xdr:from>
    <xdr:to>
      <xdr:col>6</xdr:col>
      <xdr:colOff>1381125</xdr:colOff>
      <xdr:row>51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8340060-5BA3-48FF-960E-7C3617E2D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F52C83-2462-4ED6-8727-EB6CD553B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46BA56-B341-4E51-B68C-4D809FA18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0.92693</cdr:x>
      <cdr:y>0.15172</cdr:y>
    </cdr:from>
    <cdr:to>
      <cdr:x>1</cdr:x>
      <cdr:y>0.75172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1497" y="419100"/>
          <a:ext cx="563753" cy="1657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0.91101</cdr:x>
      <cdr:y>0.31818</cdr:y>
    </cdr:from>
    <cdr:to>
      <cdr:x>1</cdr:x>
      <cdr:y>0.76136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9993" y="800102"/>
          <a:ext cx="685732" cy="1114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C65F40-DB48-4468-B3DF-B0D019727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0.92173</cdr:x>
      <cdr:y>0.30137</cdr:y>
    </cdr:from>
    <cdr:to>
      <cdr:x>0.99753</cdr:x>
      <cdr:y>0.80137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0187" y="838213"/>
          <a:ext cx="585538" cy="1390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0.88411</cdr:x>
      <cdr:y>0.46885</cdr:y>
    </cdr:from>
    <cdr:to>
      <cdr:x>0.9935</cdr:x>
      <cdr:y>0.81639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426" y="1362067"/>
          <a:ext cx="800210" cy="1009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令和４年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0.90754</cdr:x>
      <cdr:y>0.25363</cdr:y>
    </cdr:from>
    <cdr:to>
      <cdr:x>1</cdr:x>
      <cdr:y>0.68478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8837" y="666781"/>
          <a:ext cx="676363" cy="1133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0.88641</cdr:x>
      <cdr:y>0.30437</cdr:y>
    </cdr:from>
    <cdr:to>
      <cdr:x>0.98694</cdr:x>
      <cdr:y>0.81694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380" y="855254"/>
          <a:ext cx="733482" cy="1440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0.85826</cdr:x>
      <cdr:y>0.29225</cdr:y>
    </cdr:from>
    <cdr:to>
      <cdr:x>0.9896</cdr:x>
      <cdr:y>0.84859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6509" y="790572"/>
          <a:ext cx="962029" cy="150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0.89645</cdr:x>
      <cdr:y>0.18214</cdr:y>
    </cdr:from>
    <cdr:to>
      <cdr:x>0.99214</cdr:x>
      <cdr:y>0.66786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5018" y="485763"/>
          <a:ext cx="695434" cy="1295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0.90981</cdr:x>
      <cdr:y>0.27874</cdr:y>
    </cdr:from>
    <cdr:to>
      <cdr:x>0.99739</cdr:x>
      <cdr:y>0.71777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412" y="761992"/>
          <a:ext cx="638163" cy="1200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0.58534</cdr:x>
      <cdr:y>0.79934</cdr:y>
    </cdr:from>
    <cdr:to>
      <cdr:x>0.87078</cdr:x>
      <cdr:y>0.84665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81676" y="4667213"/>
          <a:ext cx="2819412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平　均　保　管　残　高　</a:t>
          </a:r>
          <a:r>
            <a:rPr lang="en-US" altLang="ja-JP" sz="1100" b="1">
              <a:solidFill>
                <a:srgbClr val="FC08F0"/>
              </a:solidFill>
              <a:latin typeface="+mn-ea"/>
              <a:ea typeface="+mn-ea"/>
            </a:rPr>
            <a:t>:</a:t>
          </a:r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　万トン</a:t>
          </a:r>
          <a:endParaRPr lang="en-US" altLang="ja-JP" sz="1100" b="1" baseline="0">
            <a:solidFill>
              <a:srgbClr val="FC08F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0.50915</cdr:x>
      <cdr:y>0.28711</cdr:y>
    </cdr:from>
    <cdr:to>
      <cdr:x>0.69237</cdr:x>
      <cdr:y>0.33932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029075" y="1676391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  <cdr:relSizeAnchor xmlns:cdr="http://schemas.openxmlformats.org/drawingml/2006/chartDrawing">
    <cdr:from>
      <cdr:x>0.8891</cdr:x>
      <cdr:y>0.45513</cdr:y>
    </cdr:from>
    <cdr:to>
      <cdr:x>1</cdr:x>
      <cdr:y>0.50244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75CAA95-2A45-E588-4B6C-0D4DEEF86BD9}"/>
            </a:ext>
          </a:extLst>
        </cdr:cNvPr>
        <cdr:cNvSpPr txBox="1"/>
      </cdr:nvSpPr>
      <cdr:spPr>
        <a:xfrm xmlns:a="http://schemas.openxmlformats.org/drawingml/2006/main">
          <a:off x="8782051" y="2657438"/>
          <a:ext cx="1095374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0" baseline="0">
              <a:solidFill>
                <a:schemeClr val="accent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会員数　：　社</a:t>
          </a:r>
          <a:endParaRPr lang="en-US" altLang="ja-JP" sz="1100" b="0" baseline="0">
            <a:solidFill>
              <a:schemeClr val="accent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0.90861</cdr:x>
      <cdr:y>0.33098</cdr:y>
    </cdr:from>
    <cdr:to>
      <cdr:x>0.98564</cdr:x>
      <cdr:y>0.74296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374" y="895334"/>
          <a:ext cx="562022" cy="1114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0.89544</cdr:x>
      <cdr:y>0.27857</cdr:y>
    </cdr:from>
    <cdr:to>
      <cdr:x>0.98303</cdr:x>
      <cdr:y>0.8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4706" y="742946"/>
          <a:ext cx="638235" cy="1390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0.90053</cdr:x>
      <cdr:y>0.21602</cdr:y>
    </cdr:from>
    <cdr:to>
      <cdr:x>0.99609</cdr:x>
      <cdr:y>0.78397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7584" y="590541"/>
          <a:ext cx="699041" cy="1552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0.85733</cdr:x>
      <cdr:y>0.36141</cdr:y>
    </cdr:from>
    <cdr:to>
      <cdr:x>0.99612</cdr:x>
      <cdr:y>0.84562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6003" y="981088"/>
          <a:ext cx="1019242" cy="131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0.8935</cdr:x>
      <cdr:y>0.27973</cdr:y>
    </cdr:from>
    <cdr:to>
      <cdr:x>0.98441</cdr:x>
      <cdr:y>0.73777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53152" y="762027"/>
          <a:ext cx="666757" cy="1247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0.88171</cdr:x>
      <cdr:y>0.21769</cdr:y>
    </cdr:from>
    <cdr:to>
      <cdr:x>0.9987</cdr:x>
      <cdr:y>0.78571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6685" y="609599"/>
          <a:ext cx="858034" cy="1590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0.91134</cdr:x>
      <cdr:y>0.19388</cdr:y>
    </cdr:from>
    <cdr:to>
      <cdr:x>0.99609</cdr:x>
      <cdr:y>0.70408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948" y="542924"/>
          <a:ext cx="619156" cy="1428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0.89949</cdr:x>
      <cdr:y>0.15412</cdr:y>
    </cdr:from>
    <cdr:to>
      <cdr:x>0.99348</cdr:x>
      <cdr:y>0.60932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814" y="409571"/>
          <a:ext cx="685765" cy="1209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0.87223</cdr:x>
      <cdr:y>0.11186</cdr:y>
    </cdr:from>
    <cdr:to>
      <cdr:x>1</cdr:x>
      <cdr:y>0.83051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2224" y="314320"/>
          <a:ext cx="933451" cy="2019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66675</xdr:rowOff>
    </xdr:from>
    <xdr:to>
      <xdr:col>14</xdr:col>
      <xdr:colOff>542925</xdr:colOff>
      <xdr:row>83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0.86458</cdr:x>
      <cdr:y>0.09869</cdr:y>
    </cdr:from>
    <cdr:to>
      <cdr:x>0.98958</cdr:x>
      <cdr:y>0.76645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24606" y="285773"/>
          <a:ext cx="914400" cy="1933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　　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ja-JP" altLang="en-US" sz="900">
            <a:ea typeface="$ＪＳ明朝" pitchFamily="17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0.87532</cdr:x>
      <cdr:y>0.13758</cdr:y>
    </cdr:from>
    <cdr:to>
      <cdr:x>1</cdr:x>
      <cdr:y>0.90604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466" y="390525"/>
          <a:ext cx="909684" cy="218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0.8989</cdr:x>
      <cdr:y>0.17008</cdr:y>
    </cdr:from>
    <cdr:to>
      <cdr:x>0.99216</cdr:x>
      <cdr:y>0.58843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67099" y="476286"/>
          <a:ext cx="681327" cy="1171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5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4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3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6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endParaRPr lang="ja-JP" altLang="en-US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>
          <a:extLst>
            <a:ext uri="{FF2B5EF4-FFF2-40B4-BE49-F238E27FC236}">
              <a16:creationId xmlns:a16="http://schemas.microsoft.com/office/drawing/2014/main" id="{00000000-0008-0000-0400-0000BBE90200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>
          <a:extLst>
            <a:ext uri="{FF2B5EF4-FFF2-40B4-BE49-F238E27FC236}">
              <a16:creationId xmlns:a16="http://schemas.microsoft.com/office/drawing/2014/main" id="{00000000-0008-0000-0400-0000BCE90200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57151</xdr:colOff>
      <xdr:row>0</xdr:row>
      <xdr:rowOff>38100</xdr:rowOff>
    </xdr:from>
    <xdr:to>
      <xdr:col>1</xdr:col>
      <xdr:colOff>104776</xdr:colOff>
      <xdr:row>0</xdr:row>
      <xdr:rowOff>266700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C1FD2D-DD35-2402-2BA0-5056276E1A4E}"/>
            </a:ext>
          </a:extLst>
        </xdr:cNvPr>
        <xdr:cNvSpPr/>
      </xdr:nvSpPr>
      <xdr:spPr bwMode="auto">
        <a:xfrm>
          <a:off x="57151" y="38100"/>
          <a:ext cx="514350" cy="228600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lin ang="2700000" scaled="1"/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4" workbookViewId="0">
      <selection activeCell="U15" sqref="U15"/>
    </sheetView>
  </sheetViews>
  <sheetFormatPr defaultRowHeight="17.25"/>
  <cols>
    <col min="1" max="1" width="9.625" style="31" customWidth="1"/>
    <col min="2" max="2" width="7.25" style="228" customWidth="1"/>
    <col min="3" max="3" width="9.625" style="229" customWidth="1"/>
    <col min="4" max="4" width="9" style="31"/>
    <col min="5" max="5" width="20" style="31" bestFit="1" customWidth="1"/>
    <col min="6" max="6" width="18.625" style="31" customWidth="1"/>
    <col min="7" max="7" width="7.75" style="31" customWidth="1"/>
    <col min="8" max="8" width="2.375" style="31" customWidth="1"/>
    <col min="9" max="9" width="7.75" style="31" customWidth="1"/>
    <col min="10" max="256" width="9" style="31"/>
    <col min="257" max="257" width="9.625" style="31" customWidth="1"/>
    <col min="258" max="258" width="7.25" style="31" customWidth="1"/>
    <col min="259" max="259" width="9.625" style="31" customWidth="1"/>
    <col min="260" max="260" width="9" style="31"/>
    <col min="261" max="261" width="20" style="31" bestFit="1" customWidth="1"/>
    <col min="262" max="262" width="18.625" style="31" customWidth="1"/>
    <col min="263" max="263" width="7.75" style="31" customWidth="1"/>
    <col min="264" max="264" width="2.375" style="31" customWidth="1"/>
    <col min="265" max="265" width="7.75" style="31" customWidth="1"/>
    <col min="266" max="512" width="9" style="31"/>
    <col min="513" max="513" width="9.625" style="31" customWidth="1"/>
    <col min="514" max="514" width="7.25" style="31" customWidth="1"/>
    <col min="515" max="515" width="9.625" style="31" customWidth="1"/>
    <col min="516" max="516" width="9" style="31"/>
    <col min="517" max="517" width="20" style="31" bestFit="1" customWidth="1"/>
    <col min="518" max="518" width="18.625" style="31" customWidth="1"/>
    <col min="519" max="519" width="7.75" style="31" customWidth="1"/>
    <col min="520" max="520" width="2.375" style="31" customWidth="1"/>
    <col min="521" max="521" width="7.75" style="31" customWidth="1"/>
    <col min="522" max="768" width="9" style="31"/>
    <col min="769" max="769" width="9.625" style="31" customWidth="1"/>
    <col min="770" max="770" width="7.25" style="31" customWidth="1"/>
    <col min="771" max="771" width="9.625" style="31" customWidth="1"/>
    <col min="772" max="772" width="9" style="31"/>
    <col min="773" max="773" width="20" style="31" bestFit="1" customWidth="1"/>
    <col min="774" max="774" width="18.625" style="31" customWidth="1"/>
    <col min="775" max="775" width="7.75" style="31" customWidth="1"/>
    <col min="776" max="776" width="2.375" style="31" customWidth="1"/>
    <col min="777" max="777" width="7.75" style="31" customWidth="1"/>
    <col min="778" max="1024" width="9" style="31"/>
    <col min="1025" max="1025" width="9.625" style="31" customWidth="1"/>
    <col min="1026" max="1026" width="7.25" style="31" customWidth="1"/>
    <col min="1027" max="1027" width="9.625" style="31" customWidth="1"/>
    <col min="1028" max="1028" width="9" style="31"/>
    <col min="1029" max="1029" width="20" style="31" bestFit="1" customWidth="1"/>
    <col min="1030" max="1030" width="18.625" style="31" customWidth="1"/>
    <col min="1031" max="1031" width="7.75" style="31" customWidth="1"/>
    <col min="1032" max="1032" width="2.375" style="31" customWidth="1"/>
    <col min="1033" max="1033" width="7.75" style="31" customWidth="1"/>
    <col min="1034" max="1280" width="9" style="31"/>
    <col min="1281" max="1281" width="9.625" style="31" customWidth="1"/>
    <col min="1282" max="1282" width="7.25" style="31" customWidth="1"/>
    <col min="1283" max="1283" width="9.625" style="31" customWidth="1"/>
    <col min="1284" max="1284" width="9" style="31"/>
    <col min="1285" max="1285" width="20" style="31" bestFit="1" customWidth="1"/>
    <col min="1286" max="1286" width="18.625" style="31" customWidth="1"/>
    <col min="1287" max="1287" width="7.75" style="31" customWidth="1"/>
    <col min="1288" max="1288" width="2.375" style="31" customWidth="1"/>
    <col min="1289" max="1289" width="7.75" style="31" customWidth="1"/>
    <col min="1290" max="1536" width="9" style="31"/>
    <col min="1537" max="1537" width="9.625" style="31" customWidth="1"/>
    <col min="1538" max="1538" width="7.25" style="31" customWidth="1"/>
    <col min="1539" max="1539" width="9.625" style="31" customWidth="1"/>
    <col min="1540" max="1540" width="9" style="31"/>
    <col min="1541" max="1541" width="20" style="31" bestFit="1" customWidth="1"/>
    <col min="1542" max="1542" width="18.625" style="31" customWidth="1"/>
    <col min="1543" max="1543" width="7.75" style="31" customWidth="1"/>
    <col min="1544" max="1544" width="2.375" style="31" customWidth="1"/>
    <col min="1545" max="1545" width="7.75" style="31" customWidth="1"/>
    <col min="1546" max="1792" width="9" style="31"/>
    <col min="1793" max="1793" width="9.625" style="31" customWidth="1"/>
    <col min="1794" max="1794" width="7.25" style="31" customWidth="1"/>
    <col min="1795" max="1795" width="9.625" style="31" customWidth="1"/>
    <col min="1796" max="1796" width="9" style="31"/>
    <col min="1797" max="1797" width="20" style="31" bestFit="1" customWidth="1"/>
    <col min="1798" max="1798" width="18.625" style="31" customWidth="1"/>
    <col min="1799" max="1799" width="7.75" style="31" customWidth="1"/>
    <col min="1800" max="1800" width="2.375" style="31" customWidth="1"/>
    <col min="1801" max="1801" width="7.75" style="31" customWidth="1"/>
    <col min="1802" max="2048" width="9" style="31"/>
    <col min="2049" max="2049" width="9.625" style="31" customWidth="1"/>
    <col min="2050" max="2050" width="7.25" style="31" customWidth="1"/>
    <col min="2051" max="2051" width="9.625" style="31" customWidth="1"/>
    <col min="2052" max="2052" width="9" style="31"/>
    <col min="2053" max="2053" width="20" style="31" bestFit="1" customWidth="1"/>
    <col min="2054" max="2054" width="18.625" style="31" customWidth="1"/>
    <col min="2055" max="2055" width="7.75" style="31" customWidth="1"/>
    <col min="2056" max="2056" width="2.375" style="31" customWidth="1"/>
    <col min="2057" max="2057" width="7.75" style="31" customWidth="1"/>
    <col min="2058" max="2304" width="9" style="31"/>
    <col min="2305" max="2305" width="9.625" style="31" customWidth="1"/>
    <col min="2306" max="2306" width="7.25" style="31" customWidth="1"/>
    <col min="2307" max="2307" width="9.625" style="31" customWidth="1"/>
    <col min="2308" max="2308" width="9" style="31"/>
    <col min="2309" max="2309" width="20" style="31" bestFit="1" customWidth="1"/>
    <col min="2310" max="2310" width="18.625" style="31" customWidth="1"/>
    <col min="2311" max="2311" width="7.75" style="31" customWidth="1"/>
    <col min="2312" max="2312" width="2.375" style="31" customWidth="1"/>
    <col min="2313" max="2313" width="7.75" style="31" customWidth="1"/>
    <col min="2314" max="2560" width="9" style="31"/>
    <col min="2561" max="2561" width="9.625" style="31" customWidth="1"/>
    <col min="2562" max="2562" width="7.25" style="31" customWidth="1"/>
    <col min="2563" max="2563" width="9.625" style="31" customWidth="1"/>
    <col min="2564" max="2564" width="9" style="31"/>
    <col min="2565" max="2565" width="20" style="31" bestFit="1" customWidth="1"/>
    <col min="2566" max="2566" width="18.625" style="31" customWidth="1"/>
    <col min="2567" max="2567" width="7.75" style="31" customWidth="1"/>
    <col min="2568" max="2568" width="2.375" style="31" customWidth="1"/>
    <col min="2569" max="2569" width="7.75" style="31" customWidth="1"/>
    <col min="2570" max="2816" width="9" style="31"/>
    <col min="2817" max="2817" width="9.625" style="31" customWidth="1"/>
    <col min="2818" max="2818" width="7.25" style="31" customWidth="1"/>
    <col min="2819" max="2819" width="9.625" style="31" customWidth="1"/>
    <col min="2820" max="2820" width="9" style="31"/>
    <col min="2821" max="2821" width="20" style="31" bestFit="1" customWidth="1"/>
    <col min="2822" max="2822" width="18.625" style="31" customWidth="1"/>
    <col min="2823" max="2823" width="7.75" style="31" customWidth="1"/>
    <col min="2824" max="2824" width="2.375" style="31" customWidth="1"/>
    <col min="2825" max="2825" width="7.75" style="31" customWidth="1"/>
    <col min="2826" max="3072" width="9" style="31"/>
    <col min="3073" max="3073" width="9.625" style="31" customWidth="1"/>
    <col min="3074" max="3074" width="7.25" style="31" customWidth="1"/>
    <col min="3075" max="3075" width="9.625" style="31" customWidth="1"/>
    <col min="3076" max="3076" width="9" style="31"/>
    <col min="3077" max="3077" width="20" style="31" bestFit="1" customWidth="1"/>
    <col min="3078" max="3078" width="18.625" style="31" customWidth="1"/>
    <col min="3079" max="3079" width="7.75" style="31" customWidth="1"/>
    <col min="3080" max="3080" width="2.375" style="31" customWidth="1"/>
    <col min="3081" max="3081" width="7.75" style="31" customWidth="1"/>
    <col min="3082" max="3328" width="9" style="31"/>
    <col min="3329" max="3329" width="9.625" style="31" customWidth="1"/>
    <col min="3330" max="3330" width="7.25" style="31" customWidth="1"/>
    <col min="3331" max="3331" width="9.625" style="31" customWidth="1"/>
    <col min="3332" max="3332" width="9" style="31"/>
    <col min="3333" max="3333" width="20" style="31" bestFit="1" customWidth="1"/>
    <col min="3334" max="3334" width="18.625" style="31" customWidth="1"/>
    <col min="3335" max="3335" width="7.75" style="31" customWidth="1"/>
    <col min="3336" max="3336" width="2.375" style="31" customWidth="1"/>
    <col min="3337" max="3337" width="7.75" style="31" customWidth="1"/>
    <col min="3338" max="3584" width="9" style="31"/>
    <col min="3585" max="3585" width="9.625" style="31" customWidth="1"/>
    <col min="3586" max="3586" width="7.25" style="31" customWidth="1"/>
    <col min="3587" max="3587" width="9.625" style="31" customWidth="1"/>
    <col min="3588" max="3588" width="9" style="31"/>
    <col min="3589" max="3589" width="20" style="31" bestFit="1" customWidth="1"/>
    <col min="3590" max="3590" width="18.625" style="31" customWidth="1"/>
    <col min="3591" max="3591" width="7.75" style="31" customWidth="1"/>
    <col min="3592" max="3592" width="2.375" style="31" customWidth="1"/>
    <col min="3593" max="3593" width="7.75" style="31" customWidth="1"/>
    <col min="3594" max="3840" width="9" style="31"/>
    <col min="3841" max="3841" width="9.625" style="31" customWidth="1"/>
    <col min="3842" max="3842" width="7.25" style="31" customWidth="1"/>
    <col min="3843" max="3843" width="9.625" style="31" customWidth="1"/>
    <col min="3844" max="3844" width="9" style="31"/>
    <col min="3845" max="3845" width="20" style="31" bestFit="1" customWidth="1"/>
    <col min="3846" max="3846" width="18.625" style="31" customWidth="1"/>
    <col min="3847" max="3847" width="7.75" style="31" customWidth="1"/>
    <col min="3848" max="3848" width="2.375" style="31" customWidth="1"/>
    <col min="3849" max="3849" width="7.75" style="31" customWidth="1"/>
    <col min="3850" max="4096" width="9" style="31"/>
    <col min="4097" max="4097" width="9.625" style="31" customWidth="1"/>
    <col min="4098" max="4098" width="7.25" style="31" customWidth="1"/>
    <col min="4099" max="4099" width="9.625" style="31" customWidth="1"/>
    <col min="4100" max="4100" width="9" style="31"/>
    <col min="4101" max="4101" width="20" style="31" bestFit="1" customWidth="1"/>
    <col min="4102" max="4102" width="18.625" style="31" customWidth="1"/>
    <col min="4103" max="4103" width="7.75" style="31" customWidth="1"/>
    <col min="4104" max="4104" width="2.375" style="31" customWidth="1"/>
    <col min="4105" max="4105" width="7.75" style="31" customWidth="1"/>
    <col min="4106" max="4352" width="9" style="31"/>
    <col min="4353" max="4353" width="9.625" style="31" customWidth="1"/>
    <col min="4354" max="4354" width="7.25" style="31" customWidth="1"/>
    <col min="4355" max="4355" width="9.625" style="31" customWidth="1"/>
    <col min="4356" max="4356" width="9" style="31"/>
    <col min="4357" max="4357" width="20" style="31" bestFit="1" customWidth="1"/>
    <col min="4358" max="4358" width="18.625" style="31" customWidth="1"/>
    <col min="4359" max="4359" width="7.75" style="31" customWidth="1"/>
    <col min="4360" max="4360" width="2.375" style="31" customWidth="1"/>
    <col min="4361" max="4361" width="7.75" style="31" customWidth="1"/>
    <col min="4362" max="4608" width="9" style="31"/>
    <col min="4609" max="4609" width="9.625" style="31" customWidth="1"/>
    <col min="4610" max="4610" width="7.25" style="31" customWidth="1"/>
    <col min="4611" max="4611" width="9.625" style="31" customWidth="1"/>
    <col min="4612" max="4612" width="9" style="31"/>
    <col min="4613" max="4613" width="20" style="31" bestFit="1" customWidth="1"/>
    <col min="4614" max="4614" width="18.625" style="31" customWidth="1"/>
    <col min="4615" max="4615" width="7.75" style="31" customWidth="1"/>
    <col min="4616" max="4616" width="2.375" style="31" customWidth="1"/>
    <col min="4617" max="4617" width="7.75" style="31" customWidth="1"/>
    <col min="4618" max="4864" width="9" style="31"/>
    <col min="4865" max="4865" width="9.625" style="31" customWidth="1"/>
    <col min="4866" max="4866" width="7.25" style="31" customWidth="1"/>
    <col min="4867" max="4867" width="9.625" style="31" customWidth="1"/>
    <col min="4868" max="4868" width="9" style="31"/>
    <col min="4869" max="4869" width="20" style="31" bestFit="1" customWidth="1"/>
    <col min="4870" max="4870" width="18.625" style="31" customWidth="1"/>
    <col min="4871" max="4871" width="7.75" style="31" customWidth="1"/>
    <col min="4872" max="4872" width="2.375" style="31" customWidth="1"/>
    <col min="4873" max="4873" width="7.75" style="31" customWidth="1"/>
    <col min="4874" max="5120" width="9" style="31"/>
    <col min="5121" max="5121" width="9.625" style="31" customWidth="1"/>
    <col min="5122" max="5122" width="7.25" style="31" customWidth="1"/>
    <col min="5123" max="5123" width="9.625" style="31" customWidth="1"/>
    <col min="5124" max="5124" width="9" style="31"/>
    <col min="5125" max="5125" width="20" style="31" bestFit="1" customWidth="1"/>
    <col min="5126" max="5126" width="18.625" style="31" customWidth="1"/>
    <col min="5127" max="5127" width="7.75" style="31" customWidth="1"/>
    <col min="5128" max="5128" width="2.375" style="31" customWidth="1"/>
    <col min="5129" max="5129" width="7.75" style="31" customWidth="1"/>
    <col min="5130" max="5376" width="9" style="31"/>
    <col min="5377" max="5377" width="9.625" style="31" customWidth="1"/>
    <col min="5378" max="5378" width="7.25" style="31" customWidth="1"/>
    <col min="5379" max="5379" width="9.625" style="31" customWidth="1"/>
    <col min="5380" max="5380" width="9" style="31"/>
    <col min="5381" max="5381" width="20" style="31" bestFit="1" customWidth="1"/>
    <col min="5382" max="5382" width="18.625" style="31" customWidth="1"/>
    <col min="5383" max="5383" width="7.75" style="31" customWidth="1"/>
    <col min="5384" max="5384" width="2.375" style="31" customWidth="1"/>
    <col min="5385" max="5385" width="7.75" style="31" customWidth="1"/>
    <col min="5386" max="5632" width="9" style="31"/>
    <col min="5633" max="5633" width="9.625" style="31" customWidth="1"/>
    <col min="5634" max="5634" width="7.25" style="31" customWidth="1"/>
    <col min="5635" max="5635" width="9.625" style="31" customWidth="1"/>
    <col min="5636" max="5636" width="9" style="31"/>
    <col min="5637" max="5637" width="20" style="31" bestFit="1" customWidth="1"/>
    <col min="5638" max="5638" width="18.625" style="31" customWidth="1"/>
    <col min="5639" max="5639" width="7.75" style="31" customWidth="1"/>
    <col min="5640" max="5640" width="2.375" style="31" customWidth="1"/>
    <col min="5641" max="5641" width="7.75" style="31" customWidth="1"/>
    <col min="5642" max="5888" width="9" style="31"/>
    <col min="5889" max="5889" width="9.625" style="31" customWidth="1"/>
    <col min="5890" max="5890" width="7.25" style="31" customWidth="1"/>
    <col min="5891" max="5891" width="9.625" style="31" customWidth="1"/>
    <col min="5892" max="5892" width="9" style="31"/>
    <col min="5893" max="5893" width="20" style="31" bestFit="1" customWidth="1"/>
    <col min="5894" max="5894" width="18.625" style="31" customWidth="1"/>
    <col min="5895" max="5895" width="7.75" style="31" customWidth="1"/>
    <col min="5896" max="5896" width="2.375" style="31" customWidth="1"/>
    <col min="5897" max="5897" width="7.75" style="31" customWidth="1"/>
    <col min="5898" max="6144" width="9" style="31"/>
    <col min="6145" max="6145" width="9.625" style="31" customWidth="1"/>
    <col min="6146" max="6146" width="7.25" style="31" customWidth="1"/>
    <col min="6147" max="6147" width="9.625" style="31" customWidth="1"/>
    <col min="6148" max="6148" width="9" style="31"/>
    <col min="6149" max="6149" width="20" style="31" bestFit="1" customWidth="1"/>
    <col min="6150" max="6150" width="18.625" style="31" customWidth="1"/>
    <col min="6151" max="6151" width="7.75" style="31" customWidth="1"/>
    <col min="6152" max="6152" width="2.375" style="31" customWidth="1"/>
    <col min="6153" max="6153" width="7.75" style="31" customWidth="1"/>
    <col min="6154" max="6400" width="9" style="31"/>
    <col min="6401" max="6401" width="9.625" style="31" customWidth="1"/>
    <col min="6402" max="6402" width="7.25" style="31" customWidth="1"/>
    <col min="6403" max="6403" width="9.625" style="31" customWidth="1"/>
    <col min="6404" max="6404" width="9" style="31"/>
    <col min="6405" max="6405" width="20" style="31" bestFit="1" customWidth="1"/>
    <col min="6406" max="6406" width="18.625" style="31" customWidth="1"/>
    <col min="6407" max="6407" width="7.75" style="31" customWidth="1"/>
    <col min="6408" max="6408" width="2.375" style="31" customWidth="1"/>
    <col min="6409" max="6409" width="7.75" style="31" customWidth="1"/>
    <col min="6410" max="6656" width="9" style="31"/>
    <col min="6657" max="6657" width="9.625" style="31" customWidth="1"/>
    <col min="6658" max="6658" width="7.25" style="31" customWidth="1"/>
    <col min="6659" max="6659" width="9.625" style="31" customWidth="1"/>
    <col min="6660" max="6660" width="9" style="31"/>
    <col min="6661" max="6661" width="20" style="31" bestFit="1" customWidth="1"/>
    <col min="6662" max="6662" width="18.625" style="31" customWidth="1"/>
    <col min="6663" max="6663" width="7.75" style="31" customWidth="1"/>
    <col min="6664" max="6664" width="2.375" style="31" customWidth="1"/>
    <col min="6665" max="6665" width="7.75" style="31" customWidth="1"/>
    <col min="6666" max="6912" width="9" style="31"/>
    <col min="6913" max="6913" width="9.625" style="31" customWidth="1"/>
    <col min="6914" max="6914" width="7.25" style="31" customWidth="1"/>
    <col min="6915" max="6915" width="9.625" style="31" customWidth="1"/>
    <col min="6916" max="6916" width="9" style="31"/>
    <col min="6917" max="6917" width="20" style="31" bestFit="1" customWidth="1"/>
    <col min="6918" max="6918" width="18.625" style="31" customWidth="1"/>
    <col min="6919" max="6919" width="7.75" style="31" customWidth="1"/>
    <col min="6920" max="6920" width="2.375" style="31" customWidth="1"/>
    <col min="6921" max="6921" width="7.75" style="31" customWidth="1"/>
    <col min="6922" max="7168" width="9" style="31"/>
    <col min="7169" max="7169" width="9.625" style="31" customWidth="1"/>
    <col min="7170" max="7170" width="7.25" style="31" customWidth="1"/>
    <col min="7171" max="7171" width="9.625" style="31" customWidth="1"/>
    <col min="7172" max="7172" width="9" style="31"/>
    <col min="7173" max="7173" width="20" style="31" bestFit="1" customWidth="1"/>
    <col min="7174" max="7174" width="18.625" style="31" customWidth="1"/>
    <col min="7175" max="7175" width="7.75" style="31" customWidth="1"/>
    <col min="7176" max="7176" width="2.375" style="31" customWidth="1"/>
    <col min="7177" max="7177" width="7.75" style="31" customWidth="1"/>
    <col min="7178" max="7424" width="9" style="31"/>
    <col min="7425" max="7425" width="9.625" style="31" customWidth="1"/>
    <col min="7426" max="7426" width="7.25" style="31" customWidth="1"/>
    <col min="7427" max="7427" width="9.625" style="31" customWidth="1"/>
    <col min="7428" max="7428" width="9" style="31"/>
    <col min="7429" max="7429" width="20" style="31" bestFit="1" customWidth="1"/>
    <col min="7430" max="7430" width="18.625" style="31" customWidth="1"/>
    <col min="7431" max="7431" width="7.75" style="31" customWidth="1"/>
    <col min="7432" max="7432" width="2.375" style="31" customWidth="1"/>
    <col min="7433" max="7433" width="7.75" style="31" customWidth="1"/>
    <col min="7434" max="7680" width="9" style="31"/>
    <col min="7681" max="7681" width="9.625" style="31" customWidth="1"/>
    <col min="7682" max="7682" width="7.25" style="31" customWidth="1"/>
    <col min="7683" max="7683" width="9.625" style="31" customWidth="1"/>
    <col min="7684" max="7684" width="9" style="31"/>
    <col min="7685" max="7685" width="20" style="31" bestFit="1" customWidth="1"/>
    <col min="7686" max="7686" width="18.625" style="31" customWidth="1"/>
    <col min="7687" max="7687" width="7.75" style="31" customWidth="1"/>
    <col min="7688" max="7688" width="2.375" style="31" customWidth="1"/>
    <col min="7689" max="7689" width="7.75" style="31" customWidth="1"/>
    <col min="7690" max="7936" width="9" style="31"/>
    <col min="7937" max="7937" width="9.625" style="31" customWidth="1"/>
    <col min="7938" max="7938" width="7.25" style="31" customWidth="1"/>
    <col min="7939" max="7939" width="9.625" style="31" customWidth="1"/>
    <col min="7940" max="7940" width="9" style="31"/>
    <col min="7941" max="7941" width="20" style="31" bestFit="1" customWidth="1"/>
    <col min="7942" max="7942" width="18.625" style="31" customWidth="1"/>
    <col min="7943" max="7943" width="7.75" style="31" customWidth="1"/>
    <col min="7944" max="7944" width="2.375" style="31" customWidth="1"/>
    <col min="7945" max="7945" width="7.75" style="31" customWidth="1"/>
    <col min="7946" max="8192" width="9" style="31"/>
    <col min="8193" max="8193" width="9.625" style="31" customWidth="1"/>
    <col min="8194" max="8194" width="7.25" style="31" customWidth="1"/>
    <col min="8195" max="8195" width="9.625" style="31" customWidth="1"/>
    <col min="8196" max="8196" width="9" style="31"/>
    <col min="8197" max="8197" width="20" style="31" bestFit="1" customWidth="1"/>
    <col min="8198" max="8198" width="18.625" style="31" customWidth="1"/>
    <col min="8199" max="8199" width="7.75" style="31" customWidth="1"/>
    <col min="8200" max="8200" width="2.375" style="31" customWidth="1"/>
    <col min="8201" max="8201" width="7.75" style="31" customWidth="1"/>
    <col min="8202" max="8448" width="9" style="31"/>
    <col min="8449" max="8449" width="9.625" style="31" customWidth="1"/>
    <col min="8450" max="8450" width="7.25" style="31" customWidth="1"/>
    <col min="8451" max="8451" width="9.625" style="31" customWidth="1"/>
    <col min="8452" max="8452" width="9" style="31"/>
    <col min="8453" max="8453" width="20" style="31" bestFit="1" customWidth="1"/>
    <col min="8454" max="8454" width="18.625" style="31" customWidth="1"/>
    <col min="8455" max="8455" width="7.75" style="31" customWidth="1"/>
    <col min="8456" max="8456" width="2.375" style="31" customWidth="1"/>
    <col min="8457" max="8457" width="7.75" style="31" customWidth="1"/>
    <col min="8458" max="8704" width="9" style="31"/>
    <col min="8705" max="8705" width="9.625" style="31" customWidth="1"/>
    <col min="8706" max="8706" width="7.25" style="31" customWidth="1"/>
    <col min="8707" max="8707" width="9.625" style="31" customWidth="1"/>
    <col min="8708" max="8708" width="9" style="31"/>
    <col min="8709" max="8709" width="20" style="31" bestFit="1" customWidth="1"/>
    <col min="8710" max="8710" width="18.625" style="31" customWidth="1"/>
    <col min="8711" max="8711" width="7.75" style="31" customWidth="1"/>
    <col min="8712" max="8712" width="2.375" style="31" customWidth="1"/>
    <col min="8713" max="8713" width="7.75" style="31" customWidth="1"/>
    <col min="8714" max="8960" width="9" style="31"/>
    <col min="8961" max="8961" width="9.625" style="31" customWidth="1"/>
    <col min="8962" max="8962" width="7.25" style="31" customWidth="1"/>
    <col min="8963" max="8963" width="9.625" style="31" customWidth="1"/>
    <col min="8964" max="8964" width="9" style="31"/>
    <col min="8965" max="8965" width="20" style="31" bestFit="1" customWidth="1"/>
    <col min="8966" max="8966" width="18.625" style="31" customWidth="1"/>
    <col min="8967" max="8967" width="7.75" style="31" customWidth="1"/>
    <col min="8968" max="8968" width="2.375" style="31" customWidth="1"/>
    <col min="8969" max="8969" width="7.75" style="31" customWidth="1"/>
    <col min="8970" max="9216" width="9" style="31"/>
    <col min="9217" max="9217" width="9.625" style="31" customWidth="1"/>
    <col min="9218" max="9218" width="7.25" style="31" customWidth="1"/>
    <col min="9219" max="9219" width="9.625" style="31" customWidth="1"/>
    <col min="9220" max="9220" width="9" style="31"/>
    <col min="9221" max="9221" width="20" style="31" bestFit="1" customWidth="1"/>
    <col min="9222" max="9222" width="18.625" style="31" customWidth="1"/>
    <col min="9223" max="9223" width="7.75" style="31" customWidth="1"/>
    <col min="9224" max="9224" width="2.375" style="31" customWidth="1"/>
    <col min="9225" max="9225" width="7.75" style="31" customWidth="1"/>
    <col min="9226" max="9472" width="9" style="31"/>
    <col min="9473" max="9473" width="9.625" style="31" customWidth="1"/>
    <col min="9474" max="9474" width="7.25" style="31" customWidth="1"/>
    <col min="9475" max="9475" width="9.625" style="31" customWidth="1"/>
    <col min="9476" max="9476" width="9" style="31"/>
    <col min="9477" max="9477" width="20" style="31" bestFit="1" customWidth="1"/>
    <col min="9478" max="9478" width="18.625" style="31" customWidth="1"/>
    <col min="9479" max="9479" width="7.75" style="31" customWidth="1"/>
    <col min="9480" max="9480" width="2.375" style="31" customWidth="1"/>
    <col min="9481" max="9481" width="7.75" style="31" customWidth="1"/>
    <col min="9482" max="9728" width="9" style="31"/>
    <col min="9729" max="9729" width="9.625" style="31" customWidth="1"/>
    <col min="9730" max="9730" width="7.25" style="31" customWidth="1"/>
    <col min="9731" max="9731" width="9.625" style="31" customWidth="1"/>
    <col min="9732" max="9732" width="9" style="31"/>
    <col min="9733" max="9733" width="20" style="31" bestFit="1" customWidth="1"/>
    <col min="9734" max="9734" width="18.625" style="31" customWidth="1"/>
    <col min="9735" max="9735" width="7.75" style="31" customWidth="1"/>
    <col min="9736" max="9736" width="2.375" style="31" customWidth="1"/>
    <col min="9737" max="9737" width="7.75" style="31" customWidth="1"/>
    <col min="9738" max="9984" width="9" style="31"/>
    <col min="9985" max="9985" width="9.625" style="31" customWidth="1"/>
    <col min="9986" max="9986" width="7.25" style="31" customWidth="1"/>
    <col min="9987" max="9987" width="9.625" style="31" customWidth="1"/>
    <col min="9988" max="9988" width="9" style="31"/>
    <col min="9989" max="9989" width="20" style="31" bestFit="1" customWidth="1"/>
    <col min="9990" max="9990" width="18.625" style="31" customWidth="1"/>
    <col min="9991" max="9991" width="7.75" style="31" customWidth="1"/>
    <col min="9992" max="9992" width="2.375" style="31" customWidth="1"/>
    <col min="9993" max="9993" width="7.75" style="31" customWidth="1"/>
    <col min="9994" max="10240" width="9" style="31"/>
    <col min="10241" max="10241" width="9.625" style="31" customWidth="1"/>
    <col min="10242" max="10242" width="7.25" style="31" customWidth="1"/>
    <col min="10243" max="10243" width="9.625" style="31" customWidth="1"/>
    <col min="10244" max="10244" width="9" style="31"/>
    <col min="10245" max="10245" width="20" style="31" bestFit="1" customWidth="1"/>
    <col min="10246" max="10246" width="18.625" style="31" customWidth="1"/>
    <col min="10247" max="10247" width="7.75" style="31" customWidth="1"/>
    <col min="10248" max="10248" width="2.375" style="31" customWidth="1"/>
    <col min="10249" max="10249" width="7.75" style="31" customWidth="1"/>
    <col min="10250" max="10496" width="9" style="31"/>
    <col min="10497" max="10497" width="9.625" style="31" customWidth="1"/>
    <col min="10498" max="10498" width="7.25" style="31" customWidth="1"/>
    <col min="10499" max="10499" width="9.625" style="31" customWidth="1"/>
    <col min="10500" max="10500" width="9" style="31"/>
    <col min="10501" max="10501" width="20" style="31" bestFit="1" customWidth="1"/>
    <col min="10502" max="10502" width="18.625" style="31" customWidth="1"/>
    <col min="10503" max="10503" width="7.75" style="31" customWidth="1"/>
    <col min="10504" max="10504" width="2.375" style="31" customWidth="1"/>
    <col min="10505" max="10505" width="7.75" style="31" customWidth="1"/>
    <col min="10506" max="10752" width="9" style="31"/>
    <col min="10753" max="10753" width="9.625" style="31" customWidth="1"/>
    <col min="10754" max="10754" width="7.25" style="31" customWidth="1"/>
    <col min="10755" max="10755" width="9.625" style="31" customWidth="1"/>
    <col min="10756" max="10756" width="9" style="31"/>
    <col min="10757" max="10757" width="20" style="31" bestFit="1" customWidth="1"/>
    <col min="10758" max="10758" width="18.625" style="31" customWidth="1"/>
    <col min="10759" max="10759" width="7.75" style="31" customWidth="1"/>
    <col min="10760" max="10760" width="2.375" style="31" customWidth="1"/>
    <col min="10761" max="10761" width="7.75" style="31" customWidth="1"/>
    <col min="10762" max="11008" width="9" style="31"/>
    <col min="11009" max="11009" width="9.625" style="31" customWidth="1"/>
    <col min="11010" max="11010" width="7.25" style="31" customWidth="1"/>
    <col min="11011" max="11011" width="9.625" style="31" customWidth="1"/>
    <col min="11012" max="11012" width="9" style="31"/>
    <col min="11013" max="11013" width="20" style="31" bestFit="1" customWidth="1"/>
    <col min="11014" max="11014" width="18.625" style="31" customWidth="1"/>
    <col min="11015" max="11015" width="7.75" style="31" customWidth="1"/>
    <col min="11016" max="11016" width="2.375" style="31" customWidth="1"/>
    <col min="11017" max="11017" width="7.75" style="31" customWidth="1"/>
    <col min="11018" max="11264" width="9" style="31"/>
    <col min="11265" max="11265" width="9.625" style="31" customWidth="1"/>
    <col min="11266" max="11266" width="7.25" style="31" customWidth="1"/>
    <col min="11267" max="11267" width="9.625" style="31" customWidth="1"/>
    <col min="11268" max="11268" width="9" style="31"/>
    <col min="11269" max="11269" width="20" style="31" bestFit="1" customWidth="1"/>
    <col min="11270" max="11270" width="18.625" style="31" customWidth="1"/>
    <col min="11271" max="11271" width="7.75" style="31" customWidth="1"/>
    <col min="11272" max="11272" width="2.375" style="31" customWidth="1"/>
    <col min="11273" max="11273" width="7.75" style="31" customWidth="1"/>
    <col min="11274" max="11520" width="9" style="31"/>
    <col min="11521" max="11521" width="9.625" style="31" customWidth="1"/>
    <col min="11522" max="11522" width="7.25" style="31" customWidth="1"/>
    <col min="11523" max="11523" width="9.625" style="31" customWidth="1"/>
    <col min="11524" max="11524" width="9" style="31"/>
    <col min="11525" max="11525" width="20" style="31" bestFit="1" customWidth="1"/>
    <col min="11526" max="11526" width="18.625" style="31" customWidth="1"/>
    <col min="11527" max="11527" width="7.75" style="31" customWidth="1"/>
    <col min="11528" max="11528" width="2.375" style="31" customWidth="1"/>
    <col min="11529" max="11529" width="7.75" style="31" customWidth="1"/>
    <col min="11530" max="11776" width="9" style="31"/>
    <col min="11777" max="11777" width="9.625" style="31" customWidth="1"/>
    <col min="11778" max="11778" width="7.25" style="31" customWidth="1"/>
    <col min="11779" max="11779" width="9.625" style="31" customWidth="1"/>
    <col min="11780" max="11780" width="9" style="31"/>
    <col min="11781" max="11781" width="20" style="31" bestFit="1" customWidth="1"/>
    <col min="11782" max="11782" width="18.625" style="31" customWidth="1"/>
    <col min="11783" max="11783" width="7.75" style="31" customWidth="1"/>
    <col min="11784" max="11784" width="2.375" style="31" customWidth="1"/>
    <col min="11785" max="11785" width="7.75" style="31" customWidth="1"/>
    <col min="11786" max="12032" width="9" style="31"/>
    <col min="12033" max="12033" width="9.625" style="31" customWidth="1"/>
    <col min="12034" max="12034" width="7.25" style="31" customWidth="1"/>
    <col min="12035" max="12035" width="9.625" style="31" customWidth="1"/>
    <col min="12036" max="12036" width="9" style="31"/>
    <col min="12037" max="12037" width="20" style="31" bestFit="1" customWidth="1"/>
    <col min="12038" max="12038" width="18.625" style="31" customWidth="1"/>
    <col min="12039" max="12039" width="7.75" style="31" customWidth="1"/>
    <col min="12040" max="12040" width="2.375" style="31" customWidth="1"/>
    <col min="12041" max="12041" width="7.75" style="31" customWidth="1"/>
    <col min="12042" max="12288" width="9" style="31"/>
    <col min="12289" max="12289" width="9.625" style="31" customWidth="1"/>
    <col min="12290" max="12290" width="7.25" style="31" customWidth="1"/>
    <col min="12291" max="12291" width="9.625" style="31" customWidth="1"/>
    <col min="12292" max="12292" width="9" style="31"/>
    <col min="12293" max="12293" width="20" style="31" bestFit="1" customWidth="1"/>
    <col min="12294" max="12294" width="18.625" style="31" customWidth="1"/>
    <col min="12295" max="12295" width="7.75" style="31" customWidth="1"/>
    <col min="12296" max="12296" width="2.375" style="31" customWidth="1"/>
    <col min="12297" max="12297" width="7.75" style="31" customWidth="1"/>
    <col min="12298" max="12544" width="9" style="31"/>
    <col min="12545" max="12545" width="9.625" style="31" customWidth="1"/>
    <col min="12546" max="12546" width="7.25" style="31" customWidth="1"/>
    <col min="12547" max="12547" width="9.625" style="31" customWidth="1"/>
    <col min="12548" max="12548" width="9" style="31"/>
    <col min="12549" max="12549" width="20" style="31" bestFit="1" customWidth="1"/>
    <col min="12550" max="12550" width="18.625" style="31" customWidth="1"/>
    <col min="12551" max="12551" width="7.75" style="31" customWidth="1"/>
    <col min="12552" max="12552" width="2.375" style="31" customWidth="1"/>
    <col min="12553" max="12553" width="7.75" style="31" customWidth="1"/>
    <col min="12554" max="12800" width="9" style="31"/>
    <col min="12801" max="12801" width="9.625" style="31" customWidth="1"/>
    <col min="12802" max="12802" width="7.25" style="31" customWidth="1"/>
    <col min="12803" max="12803" width="9.625" style="31" customWidth="1"/>
    <col min="12804" max="12804" width="9" style="31"/>
    <col min="12805" max="12805" width="20" style="31" bestFit="1" customWidth="1"/>
    <col min="12806" max="12806" width="18.625" style="31" customWidth="1"/>
    <col min="12807" max="12807" width="7.75" style="31" customWidth="1"/>
    <col min="12808" max="12808" width="2.375" style="31" customWidth="1"/>
    <col min="12809" max="12809" width="7.75" style="31" customWidth="1"/>
    <col min="12810" max="13056" width="9" style="31"/>
    <col min="13057" max="13057" width="9.625" style="31" customWidth="1"/>
    <col min="13058" max="13058" width="7.25" style="31" customWidth="1"/>
    <col min="13059" max="13059" width="9.625" style="31" customWidth="1"/>
    <col min="13060" max="13060" width="9" style="31"/>
    <col min="13061" max="13061" width="20" style="31" bestFit="1" customWidth="1"/>
    <col min="13062" max="13062" width="18.625" style="31" customWidth="1"/>
    <col min="13063" max="13063" width="7.75" style="31" customWidth="1"/>
    <col min="13064" max="13064" width="2.375" style="31" customWidth="1"/>
    <col min="13065" max="13065" width="7.75" style="31" customWidth="1"/>
    <col min="13066" max="13312" width="9" style="31"/>
    <col min="13313" max="13313" width="9.625" style="31" customWidth="1"/>
    <col min="13314" max="13314" width="7.25" style="31" customWidth="1"/>
    <col min="13315" max="13315" width="9.625" style="31" customWidth="1"/>
    <col min="13316" max="13316" width="9" style="31"/>
    <col min="13317" max="13317" width="20" style="31" bestFit="1" customWidth="1"/>
    <col min="13318" max="13318" width="18.625" style="31" customWidth="1"/>
    <col min="13319" max="13319" width="7.75" style="31" customWidth="1"/>
    <col min="13320" max="13320" width="2.375" style="31" customWidth="1"/>
    <col min="13321" max="13321" width="7.75" style="31" customWidth="1"/>
    <col min="13322" max="13568" width="9" style="31"/>
    <col min="13569" max="13569" width="9.625" style="31" customWidth="1"/>
    <col min="13570" max="13570" width="7.25" style="31" customWidth="1"/>
    <col min="13571" max="13571" width="9.625" style="31" customWidth="1"/>
    <col min="13572" max="13572" width="9" style="31"/>
    <col min="13573" max="13573" width="20" style="31" bestFit="1" customWidth="1"/>
    <col min="13574" max="13574" width="18.625" style="31" customWidth="1"/>
    <col min="13575" max="13575" width="7.75" style="31" customWidth="1"/>
    <col min="13576" max="13576" width="2.375" style="31" customWidth="1"/>
    <col min="13577" max="13577" width="7.75" style="31" customWidth="1"/>
    <col min="13578" max="13824" width="9" style="31"/>
    <col min="13825" max="13825" width="9.625" style="31" customWidth="1"/>
    <col min="13826" max="13826" width="7.25" style="31" customWidth="1"/>
    <col min="13827" max="13827" width="9.625" style="31" customWidth="1"/>
    <col min="13828" max="13828" width="9" style="31"/>
    <col min="13829" max="13829" width="20" style="31" bestFit="1" customWidth="1"/>
    <col min="13830" max="13830" width="18.625" style="31" customWidth="1"/>
    <col min="13831" max="13831" width="7.75" style="31" customWidth="1"/>
    <col min="13832" max="13832" width="2.375" style="31" customWidth="1"/>
    <col min="13833" max="13833" width="7.75" style="31" customWidth="1"/>
    <col min="13834" max="14080" width="9" style="31"/>
    <col min="14081" max="14081" width="9.625" style="31" customWidth="1"/>
    <col min="14082" max="14082" width="7.25" style="31" customWidth="1"/>
    <col min="14083" max="14083" width="9.625" style="31" customWidth="1"/>
    <col min="14084" max="14084" width="9" style="31"/>
    <col min="14085" max="14085" width="20" style="31" bestFit="1" customWidth="1"/>
    <col min="14086" max="14086" width="18.625" style="31" customWidth="1"/>
    <col min="14087" max="14087" width="7.75" style="31" customWidth="1"/>
    <col min="14088" max="14088" width="2.375" style="31" customWidth="1"/>
    <col min="14089" max="14089" width="7.75" style="31" customWidth="1"/>
    <col min="14090" max="14336" width="9" style="31"/>
    <col min="14337" max="14337" width="9.625" style="31" customWidth="1"/>
    <col min="14338" max="14338" width="7.25" style="31" customWidth="1"/>
    <col min="14339" max="14339" width="9.625" style="31" customWidth="1"/>
    <col min="14340" max="14340" width="9" style="31"/>
    <col min="14341" max="14341" width="20" style="31" bestFit="1" customWidth="1"/>
    <col min="14342" max="14342" width="18.625" style="31" customWidth="1"/>
    <col min="14343" max="14343" width="7.75" style="31" customWidth="1"/>
    <col min="14344" max="14344" width="2.375" style="31" customWidth="1"/>
    <col min="14345" max="14345" width="7.75" style="31" customWidth="1"/>
    <col min="14346" max="14592" width="9" style="31"/>
    <col min="14593" max="14593" width="9.625" style="31" customWidth="1"/>
    <col min="14594" max="14594" width="7.25" style="31" customWidth="1"/>
    <col min="14595" max="14595" width="9.625" style="31" customWidth="1"/>
    <col min="14596" max="14596" width="9" style="31"/>
    <col min="14597" max="14597" width="20" style="31" bestFit="1" customWidth="1"/>
    <col min="14598" max="14598" width="18.625" style="31" customWidth="1"/>
    <col min="14599" max="14599" width="7.75" style="31" customWidth="1"/>
    <col min="14600" max="14600" width="2.375" style="31" customWidth="1"/>
    <col min="14601" max="14601" width="7.75" style="31" customWidth="1"/>
    <col min="14602" max="14848" width="9" style="31"/>
    <col min="14849" max="14849" width="9.625" style="31" customWidth="1"/>
    <col min="14850" max="14850" width="7.25" style="31" customWidth="1"/>
    <col min="14851" max="14851" width="9.625" style="31" customWidth="1"/>
    <col min="14852" max="14852" width="9" style="31"/>
    <col min="14853" max="14853" width="20" style="31" bestFit="1" customWidth="1"/>
    <col min="14854" max="14854" width="18.625" style="31" customWidth="1"/>
    <col min="14855" max="14855" width="7.75" style="31" customWidth="1"/>
    <col min="14856" max="14856" width="2.375" style="31" customWidth="1"/>
    <col min="14857" max="14857" width="7.75" style="31" customWidth="1"/>
    <col min="14858" max="15104" width="9" style="31"/>
    <col min="15105" max="15105" width="9.625" style="31" customWidth="1"/>
    <col min="15106" max="15106" width="7.25" style="31" customWidth="1"/>
    <col min="15107" max="15107" width="9.625" style="31" customWidth="1"/>
    <col min="15108" max="15108" width="9" style="31"/>
    <col min="15109" max="15109" width="20" style="31" bestFit="1" customWidth="1"/>
    <col min="15110" max="15110" width="18.625" style="31" customWidth="1"/>
    <col min="15111" max="15111" width="7.75" style="31" customWidth="1"/>
    <col min="15112" max="15112" width="2.375" style="31" customWidth="1"/>
    <col min="15113" max="15113" width="7.75" style="31" customWidth="1"/>
    <col min="15114" max="15360" width="9" style="31"/>
    <col min="15361" max="15361" width="9.625" style="31" customWidth="1"/>
    <col min="15362" max="15362" width="7.25" style="31" customWidth="1"/>
    <col min="15363" max="15363" width="9.625" style="31" customWidth="1"/>
    <col min="15364" max="15364" width="9" style="31"/>
    <col min="15365" max="15365" width="20" style="31" bestFit="1" customWidth="1"/>
    <col min="15366" max="15366" width="18.625" style="31" customWidth="1"/>
    <col min="15367" max="15367" width="7.75" style="31" customWidth="1"/>
    <col min="15368" max="15368" width="2.375" style="31" customWidth="1"/>
    <col min="15369" max="15369" width="7.75" style="31" customWidth="1"/>
    <col min="15370" max="15616" width="9" style="31"/>
    <col min="15617" max="15617" width="9.625" style="31" customWidth="1"/>
    <col min="15618" max="15618" width="7.25" style="31" customWidth="1"/>
    <col min="15619" max="15619" width="9.625" style="31" customWidth="1"/>
    <col min="15620" max="15620" width="9" style="31"/>
    <col min="15621" max="15621" width="20" style="31" bestFit="1" customWidth="1"/>
    <col min="15622" max="15622" width="18.625" style="31" customWidth="1"/>
    <col min="15623" max="15623" width="7.75" style="31" customWidth="1"/>
    <col min="15624" max="15624" width="2.375" style="31" customWidth="1"/>
    <col min="15625" max="15625" width="7.75" style="31" customWidth="1"/>
    <col min="15626" max="15872" width="9" style="31"/>
    <col min="15873" max="15873" width="9.625" style="31" customWidth="1"/>
    <col min="15874" max="15874" width="7.25" style="31" customWidth="1"/>
    <col min="15875" max="15875" width="9.625" style="31" customWidth="1"/>
    <col min="15876" max="15876" width="9" style="31"/>
    <col min="15877" max="15877" width="20" style="31" bestFit="1" customWidth="1"/>
    <col min="15878" max="15878" width="18.625" style="31" customWidth="1"/>
    <col min="15879" max="15879" width="7.75" style="31" customWidth="1"/>
    <col min="15880" max="15880" width="2.375" style="31" customWidth="1"/>
    <col min="15881" max="15881" width="7.75" style="31" customWidth="1"/>
    <col min="15882" max="16128" width="9" style="31"/>
    <col min="16129" max="16129" width="9.625" style="31" customWidth="1"/>
    <col min="16130" max="16130" width="7.25" style="31" customWidth="1"/>
    <col min="16131" max="16131" width="9.625" style="31" customWidth="1"/>
    <col min="16132" max="16132" width="9" style="31"/>
    <col min="16133" max="16133" width="20" style="31" bestFit="1" customWidth="1"/>
    <col min="16134" max="16134" width="18.625" style="31" customWidth="1"/>
    <col min="16135" max="16135" width="7.75" style="31" customWidth="1"/>
    <col min="16136" max="16136" width="2.375" style="31" customWidth="1"/>
    <col min="16137" max="16137" width="7.75" style="31" customWidth="1"/>
    <col min="16138" max="16384" width="9" style="31"/>
  </cols>
  <sheetData>
    <row r="1" spans="1:8" ht="21" customHeight="1">
      <c r="A1" s="223"/>
      <c r="B1" s="224"/>
      <c r="C1" s="225"/>
      <c r="D1" s="226"/>
      <c r="E1" s="226"/>
      <c r="F1" s="226"/>
      <c r="G1" s="226"/>
      <c r="H1" s="227"/>
    </row>
    <row r="2" spans="1:8" ht="24">
      <c r="A2" s="457" t="s">
        <v>131</v>
      </c>
      <c r="B2" s="458"/>
      <c r="C2" s="458"/>
      <c r="D2" s="458"/>
      <c r="E2" s="458"/>
      <c r="F2" s="458"/>
      <c r="G2" s="458"/>
      <c r="H2" s="459"/>
    </row>
    <row r="3" spans="1:8" ht="30" customHeight="1">
      <c r="A3" s="460"/>
      <c r="B3" s="458"/>
      <c r="C3" s="458"/>
      <c r="D3" s="458"/>
      <c r="E3" s="458"/>
      <c r="F3" s="458"/>
      <c r="G3" s="458"/>
      <c r="H3" s="459"/>
    </row>
    <row r="4" spans="1:8">
      <c r="A4" s="99"/>
      <c r="H4" s="230"/>
    </row>
    <row r="5" spans="1:8">
      <c r="A5" s="231"/>
      <c r="B5"/>
      <c r="C5"/>
      <c r="D5"/>
      <c r="E5"/>
      <c r="F5"/>
      <c r="G5"/>
      <c r="H5" s="232"/>
    </row>
    <row r="6" spans="1:8" ht="23.25" customHeight="1">
      <c r="A6" s="233"/>
      <c r="B6" s="234" t="s">
        <v>132</v>
      </c>
      <c r="C6" s="235"/>
      <c r="D6" s="236" t="s">
        <v>133</v>
      </c>
      <c r="E6" s="236"/>
      <c r="F6" s="237"/>
      <c r="G6" s="237"/>
      <c r="H6" s="230"/>
    </row>
    <row r="7" spans="1:8" s="237" customFormat="1" ht="17.100000000000001" customHeight="1">
      <c r="A7" s="238"/>
      <c r="B7" s="239">
        <v>1</v>
      </c>
      <c r="C7" s="240"/>
      <c r="D7" s="237" t="s">
        <v>134</v>
      </c>
      <c r="G7" s="241"/>
      <c r="H7" s="242"/>
    </row>
    <row r="8" spans="1:8" s="237" customFormat="1" ht="17.100000000000001" customHeight="1">
      <c r="A8" s="238"/>
      <c r="B8" s="243"/>
      <c r="C8" s="240"/>
      <c r="H8" s="242"/>
    </row>
    <row r="9" spans="1:8" s="237" customFormat="1" ht="17.100000000000001" customHeight="1">
      <c r="A9" s="238"/>
      <c r="B9" s="244">
        <v>2</v>
      </c>
      <c r="C9" s="240"/>
      <c r="D9" s="237" t="s">
        <v>135</v>
      </c>
      <c r="G9" s="241"/>
      <c r="H9" s="242"/>
    </row>
    <row r="10" spans="1:8" s="237" customFormat="1" ht="17.100000000000001" customHeight="1">
      <c r="A10" s="238"/>
      <c r="B10" s="243"/>
      <c r="C10" s="240"/>
      <c r="H10" s="242"/>
    </row>
    <row r="11" spans="1:8" s="237" customFormat="1" ht="17.100000000000001" customHeight="1">
      <c r="A11" s="238"/>
      <c r="B11" s="245">
        <v>3</v>
      </c>
      <c r="C11" s="240"/>
      <c r="D11" s="237" t="s">
        <v>136</v>
      </c>
      <c r="G11" s="241"/>
      <c r="H11" s="242"/>
    </row>
    <row r="12" spans="1:8" s="237" customFormat="1" ht="17.100000000000001" customHeight="1">
      <c r="A12" s="238"/>
      <c r="B12" s="243"/>
      <c r="C12" s="240"/>
      <c r="H12" s="242"/>
    </row>
    <row r="13" spans="1:8" s="237" customFormat="1" ht="17.100000000000001" customHeight="1">
      <c r="A13" s="238"/>
      <c r="B13" s="341">
        <v>4</v>
      </c>
      <c r="C13" s="240"/>
      <c r="D13" s="237" t="s">
        <v>137</v>
      </c>
      <c r="G13" s="241"/>
      <c r="H13" s="242"/>
    </row>
    <row r="14" spans="1:8" s="237" customFormat="1" ht="17.100000000000001" customHeight="1">
      <c r="A14" s="238"/>
      <c r="B14" s="243" t="s">
        <v>138</v>
      </c>
      <c r="C14" s="240"/>
      <c r="H14" s="242"/>
    </row>
    <row r="15" spans="1:8" s="237" customFormat="1" ht="17.100000000000001" customHeight="1">
      <c r="A15" s="238"/>
      <c r="B15" s="246">
        <v>5</v>
      </c>
      <c r="C15" s="240"/>
      <c r="D15" s="237" t="s">
        <v>139</v>
      </c>
      <c r="G15" s="241"/>
      <c r="H15" s="242"/>
    </row>
    <row r="16" spans="1:8" s="237" customFormat="1" ht="17.100000000000001" customHeight="1">
      <c r="A16" s="238"/>
      <c r="B16" s="243"/>
      <c r="C16" s="240"/>
      <c r="H16" s="242"/>
    </row>
    <row r="17" spans="1:8" s="237" customFormat="1" ht="17.100000000000001" customHeight="1">
      <c r="A17" s="238"/>
      <c r="B17" s="247">
        <v>6</v>
      </c>
      <c r="C17" s="240"/>
      <c r="D17" s="237" t="s">
        <v>140</v>
      </c>
      <c r="H17" s="242"/>
    </row>
    <row r="18" spans="1:8" s="237" customFormat="1" ht="17.100000000000001" customHeight="1">
      <c r="A18" s="238"/>
      <c r="B18" s="243"/>
      <c r="C18" s="240"/>
      <c r="H18" s="242"/>
    </row>
    <row r="19" spans="1:8" s="237" customFormat="1" ht="17.100000000000001" customHeight="1">
      <c r="A19" s="238"/>
      <c r="B19" s="248">
        <v>7</v>
      </c>
      <c r="C19" s="240"/>
      <c r="D19" s="237" t="s">
        <v>141</v>
      </c>
      <c r="H19" s="242"/>
    </row>
    <row r="20" spans="1:8" s="237" customFormat="1" ht="17.100000000000001" customHeight="1">
      <c r="A20" s="238"/>
      <c r="B20" s="243"/>
      <c r="C20" s="240"/>
      <c r="H20" s="242"/>
    </row>
    <row r="21" spans="1:8" s="237" customFormat="1" ht="17.100000000000001" customHeight="1">
      <c r="A21" s="238"/>
      <c r="B21" s="249">
        <v>8</v>
      </c>
      <c r="C21" s="240"/>
      <c r="D21" s="237" t="s">
        <v>142</v>
      </c>
      <c r="H21" s="242"/>
    </row>
    <row r="22" spans="1:8" s="237" customFormat="1" ht="17.100000000000001" customHeight="1">
      <c r="A22" s="238"/>
      <c r="B22" s="243"/>
      <c r="C22" s="240"/>
      <c r="H22" s="242"/>
    </row>
    <row r="23" spans="1:8" s="237" customFormat="1" ht="17.100000000000001" customHeight="1">
      <c r="A23" s="238"/>
      <c r="B23" s="250">
        <v>9</v>
      </c>
      <c r="C23" s="240"/>
      <c r="D23" s="237" t="s">
        <v>143</v>
      </c>
      <c r="H23" s="242"/>
    </row>
    <row r="24" spans="1:8" s="237" customFormat="1" ht="17.100000000000001" customHeight="1">
      <c r="A24" s="238"/>
      <c r="B24" s="243"/>
      <c r="C24" s="240"/>
      <c r="H24" s="242"/>
    </row>
    <row r="25" spans="1:8" s="237" customFormat="1" ht="17.100000000000001" customHeight="1">
      <c r="A25" s="238"/>
      <c r="B25" s="251">
        <v>10</v>
      </c>
      <c r="C25" s="240"/>
      <c r="D25" s="237" t="s">
        <v>144</v>
      </c>
      <c r="H25" s="242"/>
    </row>
    <row r="26" spans="1:8" s="237" customFormat="1" ht="17.100000000000001" customHeight="1">
      <c r="A26" s="238"/>
      <c r="B26" s="243"/>
      <c r="C26" s="240"/>
      <c r="H26" s="242"/>
    </row>
    <row r="27" spans="1:8" s="237" customFormat="1" ht="17.100000000000001" customHeight="1">
      <c r="A27" s="238"/>
      <c r="B27" s="252">
        <v>11</v>
      </c>
      <c r="C27" s="240"/>
      <c r="D27" s="237" t="s">
        <v>145</v>
      </c>
      <c r="H27" s="242"/>
    </row>
    <row r="28" spans="1:8" s="237" customFormat="1" ht="17.100000000000001" customHeight="1">
      <c r="A28" s="238"/>
      <c r="B28" s="243"/>
      <c r="C28" s="240"/>
      <c r="H28" s="242"/>
    </row>
    <row r="29" spans="1:8" s="237" customFormat="1" ht="17.100000000000001" customHeight="1">
      <c r="A29" s="238"/>
      <c r="B29" s="268">
        <v>12</v>
      </c>
      <c r="C29" s="240"/>
      <c r="D29" s="237" t="s">
        <v>146</v>
      </c>
      <c r="H29" s="242"/>
    </row>
    <row r="30" spans="1:8" s="237" customFormat="1" ht="17.100000000000001" customHeight="1">
      <c r="A30" s="253"/>
      <c r="B30" s="254"/>
      <c r="C30" s="255"/>
      <c r="D30" s="255"/>
      <c r="E30" s="255"/>
      <c r="F30" s="255"/>
      <c r="G30" s="255"/>
      <c r="H30" s="256"/>
    </row>
    <row r="31" spans="1:8" s="237" customFormat="1" ht="17.100000000000001" customHeight="1">
      <c r="A31" s="238"/>
      <c r="B31" s="268">
        <v>13</v>
      </c>
      <c r="C31" s="257"/>
      <c r="D31" s="237" t="s">
        <v>147</v>
      </c>
      <c r="H31" s="242"/>
    </row>
    <row r="32" spans="1:8" s="237" customFormat="1" ht="17.100000000000001" customHeight="1">
      <c r="A32" s="238"/>
      <c r="B32" s="243"/>
      <c r="C32" s="240"/>
      <c r="H32" s="242"/>
    </row>
    <row r="33" spans="1:8" s="237" customFormat="1" ht="17.100000000000001" customHeight="1">
      <c r="A33" s="238"/>
      <c r="B33" s="268">
        <v>14</v>
      </c>
      <c r="C33" s="240"/>
      <c r="D33" s="237" t="s">
        <v>148</v>
      </c>
      <c r="H33" s="242"/>
    </row>
    <row r="34" spans="1:8" s="237" customFormat="1" ht="17.100000000000001" customHeight="1">
      <c r="A34" s="258"/>
      <c r="B34" s="243"/>
      <c r="C34" s="240"/>
      <c r="D34" s="259"/>
      <c r="E34" s="259"/>
      <c r="F34" s="259"/>
      <c r="G34" s="259"/>
      <c r="H34" s="260"/>
    </row>
    <row r="35" spans="1:8" s="237" customFormat="1" ht="17.100000000000001" customHeight="1">
      <c r="A35" s="238"/>
      <c r="B35" s="268">
        <v>15</v>
      </c>
      <c r="C35" s="240"/>
      <c r="D35" s="237" t="s">
        <v>91</v>
      </c>
      <c r="E35" s="237" t="s">
        <v>149</v>
      </c>
      <c r="H35" s="242"/>
    </row>
    <row r="36" spans="1:8" s="237" customFormat="1" ht="17.100000000000001" customHeight="1">
      <c r="A36" s="258"/>
      <c r="B36" s="261"/>
      <c r="C36" s="259"/>
      <c r="D36" s="259"/>
      <c r="E36" s="259"/>
      <c r="F36" s="259"/>
      <c r="G36" s="259"/>
      <c r="H36" s="260"/>
    </row>
    <row r="37" spans="1:8" s="237" customFormat="1" ht="17.100000000000001" customHeight="1">
      <c r="A37" s="238"/>
      <c r="B37" s="268">
        <v>16</v>
      </c>
      <c r="C37" s="257"/>
      <c r="D37" s="237" t="s">
        <v>150</v>
      </c>
      <c r="H37" s="242"/>
    </row>
    <row r="38" spans="1:8" s="237" customFormat="1" ht="17.100000000000001" customHeight="1">
      <c r="A38" s="238"/>
      <c r="B38" s="243"/>
      <c r="C38" s="240"/>
      <c r="H38" s="242"/>
    </row>
    <row r="39" spans="1:8" s="237" customFormat="1" ht="17.100000000000001" customHeight="1">
      <c r="A39" s="238"/>
      <c r="B39" s="268">
        <v>17</v>
      </c>
      <c r="C39" s="257"/>
      <c r="D39" s="237" t="s">
        <v>151</v>
      </c>
      <c r="H39" s="242"/>
    </row>
    <row r="40" spans="1:8" s="237" customFormat="1" ht="17.100000000000001" customHeight="1">
      <c r="A40" s="238"/>
      <c r="B40" s="269"/>
      <c r="C40" s="257"/>
      <c r="H40" s="242"/>
    </row>
    <row r="41" spans="1:8" s="237" customFormat="1" ht="17.100000000000001" customHeight="1">
      <c r="A41" s="238"/>
      <c r="B41" s="243"/>
      <c r="C41" s="240"/>
      <c r="H41" s="242"/>
    </row>
    <row r="42" spans="1:8" s="237" customFormat="1" ht="29.25" customHeight="1">
      <c r="A42" s="461" t="s">
        <v>152</v>
      </c>
      <c r="B42" s="462"/>
      <c r="C42" s="462"/>
      <c r="D42" s="462"/>
      <c r="E42" s="462"/>
      <c r="F42" s="462"/>
      <c r="G42" s="462"/>
      <c r="H42" s="463"/>
    </row>
    <row r="43" spans="1:8" s="237" customFormat="1" ht="14.25">
      <c r="A43" s="262"/>
      <c r="B43" s="263"/>
      <c r="C43" s="264"/>
      <c r="D43" s="265"/>
      <c r="E43" s="265"/>
      <c r="F43" s="265"/>
      <c r="G43" s="265"/>
      <c r="H43" s="266"/>
    </row>
    <row r="44" spans="1:8" s="267" customFormat="1">
      <c r="B44" s="228"/>
      <c r="C44" s="229"/>
    </row>
    <row r="45" spans="1:8" s="267" customFormat="1">
      <c r="B45" s="228"/>
      <c r="C45" s="229"/>
    </row>
    <row r="46" spans="1:8" s="267" customFormat="1">
      <c r="B46" s="228"/>
      <c r="C46" s="229"/>
    </row>
    <row r="47" spans="1:8" s="267" customFormat="1">
      <c r="B47" s="228"/>
      <c r="C47" s="229"/>
    </row>
    <row r="48" spans="1:8" s="267" customFormat="1">
      <c r="B48" s="228"/>
      <c r="C48" s="229"/>
    </row>
    <row r="49" spans="2:3" s="267" customFormat="1">
      <c r="B49" s="228"/>
      <c r="C49" s="229"/>
    </row>
    <row r="50" spans="2:3" s="267" customFormat="1">
      <c r="B50" s="228"/>
      <c r="C50" s="229"/>
    </row>
    <row r="51" spans="2:3" s="267" customFormat="1">
      <c r="B51" s="228"/>
      <c r="C51" s="229"/>
    </row>
    <row r="52" spans="2:3" s="267" customFormat="1">
      <c r="B52" s="228"/>
      <c r="C52" s="229"/>
    </row>
    <row r="53" spans="2:3" s="267" customFormat="1">
      <c r="B53" s="228"/>
      <c r="C53" s="229"/>
    </row>
    <row r="54" spans="2:3" s="267" customFormat="1">
      <c r="B54" s="228"/>
      <c r="C54" s="229"/>
    </row>
    <row r="55" spans="2:3" s="267" customFormat="1">
      <c r="B55" s="228"/>
      <c r="C55" s="229"/>
    </row>
    <row r="56" spans="2:3" s="267" customFormat="1">
      <c r="B56" s="228"/>
      <c r="C56" s="229"/>
    </row>
    <row r="57" spans="2:3" s="267" customFormat="1">
      <c r="B57" s="228"/>
      <c r="C57" s="229"/>
    </row>
    <row r="58" spans="2:3" s="267" customFormat="1">
      <c r="B58" s="228"/>
      <c r="C58" s="229"/>
    </row>
    <row r="59" spans="2:3" s="267" customFormat="1">
      <c r="B59" s="228"/>
      <c r="C59" s="229"/>
    </row>
    <row r="60" spans="2:3" s="267" customFormat="1">
      <c r="B60" s="228"/>
      <c r="C60" s="229"/>
    </row>
    <row r="61" spans="2:3" s="267" customFormat="1">
      <c r="B61" s="228"/>
      <c r="C61" s="229"/>
    </row>
    <row r="62" spans="2:3" s="267" customFormat="1">
      <c r="B62" s="228"/>
      <c r="C62" s="229"/>
    </row>
    <row r="63" spans="2:3" s="267" customFormat="1">
      <c r="B63" s="228"/>
      <c r="C63" s="229"/>
    </row>
    <row r="64" spans="2:3" s="267" customFormat="1">
      <c r="B64" s="228"/>
      <c r="C64" s="229"/>
    </row>
    <row r="65" spans="2:3" s="267" customFormat="1">
      <c r="B65" s="228"/>
      <c r="C65" s="229"/>
    </row>
    <row r="66" spans="2:3" s="267" customFormat="1">
      <c r="B66" s="228"/>
      <c r="C66" s="229"/>
    </row>
    <row r="67" spans="2:3" s="267" customFormat="1">
      <c r="B67" s="228"/>
      <c r="C67" s="229"/>
    </row>
    <row r="68" spans="2:3" s="267" customFormat="1">
      <c r="B68" s="228"/>
      <c r="C68" s="229"/>
    </row>
    <row r="69" spans="2:3" s="267" customFormat="1">
      <c r="B69" s="228"/>
      <c r="C69" s="229"/>
    </row>
    <row r="70" spans="2:3" s="267" customFormat="1">
      <c r="B70" s="228"/>
      <c r="C70" s="229"/>
    </row>
    <row r="71" spans="2:3" s="267" customFormat="1">
      <c r="B71" s="228"/>
      <c r="C71" s="229"/>
    </row>
    <row r="72" spans="2:3" s="267" customFormat="1">
      <c r="B72" s="228"/>
      <c r="C72" s="229"/>
    </row>
    <row r="73" spans="2:3" s="267" customFormat="1">
      <c r="B73" s="228"/>
      <c r="C73" s="229"/>
    </row>
    <row r="74" spans="2:3" s="267" customFormat="1">
      <c r="B74" s="228"/>
      <c r="C74" s="229"/>
    </row>
    <row r="75" spans="2:3" s="267" customFormat="1">
      <c r="B75" s="228"/>
      <c r="C75" s="229"/>
    </row>
    <row r="76" spans="2:3" s="267" customFormat="1">
      <c r="B76" s="228"/>
      <c r="C76" s="229"/>
    </row>
    <row r="77" spans="2:3" s="267" customFormat="1">
      <c r="B77" s="228"/>
      <c r="C77" s="229"/>
    </row>
    <row r="78" spans="2:3" s="267" customFormat="1">
      <c r="B78" s="228"/>
      <c r="C78" s="229"/>
    </row>
    <row r="79" spans="2:3" s="267" customFormat="1">
      <c r="B79" s="228"/>
      <c r="C79" s="229"/>
    </row>
    <row r="80" spans="2:3" s="267" customFormat="1">
      <c r="B80" s="228"/>
      <c r="C80" s="229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341B-01DB-43E9-993F-30030C324A16}">
  <sheetPr>
    <tabColor rgb="FFFFFF00"/>
  </sheetPr>
  <dimension ref="A1:AD133"/>
  <sheetViews>
    <sheetView zoomScaleNormal="100" workbookViewId="0">
      <selection activeCell="L76" sqref="L76:N83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/>
      <c r="R1" s="104"/>
    </row>
    <row r="2" spans="8:30">
      <c r="H2" s="183" t="s">
        <v>196</v>
      </c>
      <c r="I2" s="3"/>
      <c r="J2" s="184" t="s">
        <v>102</v>
      </c>
      <c r="K2" s="3"/>
      <c r="L2" s="293" t="s">
        <v>188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47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413">
        <v>19963</v>
      </c>
      <c r="I4" s="3">
        <v>33</v>
      </c>
      <c r="J4" s="160" t="s">
        <v>0</v>
      </c>
      <c r="K4" s="116">
        <f>SUM(I4)</f>
        <v>33</v>
      </c>
      <c r="L4" s="312">
        <v>14813</v>
      </c>
      <c r="M4" s="390"/>
      <c r="N4" s="415"/>
      <c r="O4" s="90"/>
      <c r="S4" s="26"/>
      <c r="T4" s="26"/>
      <c r="U4" s="26"/>
    </row>
    <row r="5" spans="8:30" ht="13.5" customHeight="1">
      <c r="H5" s="88">
        <v>14156</v>
      </c>
      <c r="I5" s="3">
        <v>37</v>
      </c>
      <c r="J5" s="160" t="s">
        <v>37</v>
      </c>
      <c r="K5" s="116">
        <f t="shared" ref="K5:K13" si="0">SUM(I5)</f>
        <v>37</v>
      </c>
      <c r="L5" s="313">
        <v>14014</v>
      </c>
      <c r="M5" s="45"/>
      <c r="N5" s="415"/>
      <c r="O5" s="90"/>
      <c r="S5" s="26"/>
      <c r="T5" s="26"/>
      <c r="U5" s="26"/>
    </row>
    <row r="6" spans="8:30" ht="13.5" customHeight="1">
      <c r="H6" s="44">
        <v>11781</v>
      </c>
      <c r="I6" s="3">
        <v>26</v>
      </c>
      <c r="J6" s="160" t="s">
        <v>30</v>
      </c>
      <c r="K6" s="116">
        <f t="shared" si="0"/>
        <v>26</v>
      </c>
      <c r="L6" s="313">
        <v>11760</v>
      </c>
      <c r="M6" s="45"/>
      <c r="N6" s="415"/>
      <c r="O6" s="90"/>
      <c r="S6" s="26"/>
      <c r="T6" s="26"/>
      <c r="U6" s="26"/>
    </row>
    <row r="7" spans="8:30" ht="13.5" customHeight="1">
      <c r="H7" s="88">
        <v>7067</v>
      </c>
      <c r="I7" s="33">
        <v>40</v>
      </c>
      <c r="J7" s="160" t="s">
        <v>2</v>
      </c>
      <c r="K7" s="116">
        <f t="shared" si="0"/>
        <v>40</v>
      </c>
      <c r="L7" s="313">
        <v>5596</v>
      </c>
      <c r="M7" s="45"/>
      <c r="N7" s="415"/>
      <c r="O7" s="90"/>
      <c r="S7" s="26"/>
      <c r="T7" s="26"/>
      <c r="U7" s="26"/>
    </row>
    <row r="8" spans="8:30">
      <c r="H8" s="88">
        <v>6791</v>
      </c>
      <c r="I8" s="3">
        <v>14</v>
      </c>
      <c r="J8" s="160" t="s">
        <v>19</v>
      </c>
      <c r="K8" s="116">
        <f t="shared" si="0"/>
        <v>14</v>
      </c>
      <c r="L8" s="313">
        <v>8240</v>
      </c>
      <c r="M8" s="45"/>
      <c r="N8" s="90"/>
      <c r="O8" s="90"/>
      <c r="S8" s="26"/>
      <c r="T8" s="26"/>
      <c r="U8" s="26"/>
    </row>
    <row r="9" spans="8:30">
      <c r="H9" s="44">
        <v>5983</v>
      </c>
      <c r="I9" s="3">
        <v>36</v>
      </c>
      <c r="J9" s="160" t="s">
        <v>5</v>
      </c>
      <c r="K9" s="116">
        <f t="shared" si="0"/>
        <v>36</v>
      </c>
      <c r="L9" s="313">
        <v>4953</v>
      </c>
      <c r="M9" s="45"/>
      <c r="N9" s="90"/>
      <c r="O9" s="90"/>
      <c r="S9" s="26"/>
      <c r="T9" s="26"/>
      <c r="U9" s="26"/>
    </row>
    <row r="10" spans="8:30">
      <c r="H10" s="88">
        <v>5978</v>
      </c>
      <c r="I10" s="14">
        <v>27</v>
      </c>
      <c r="J10" s="162" t="s">
        <v>31</v>
      </c>
      <c r="K10" s="116">
        <f t="shared" si="0"/>
        <v>27</v>
      </c>
      <c r="L10" s="313">
        <v>5665</v>
      </c>
      <c r="S10" s="26"/>
      <c r="T10" s="26"/>
      <c r="U10" s="26"/>
    </row>
    <row r="11" spans="8:30">
      <c r="H11" s="43">
        <v>4380</v>
      </c>
      <c r="I11" s="3">
        <v>25</v>
      </c>
      <c r="J11" s="160" t="s">
        <v>29</v>
      </c>
      <c r="K11" s="116">
        <f t="shared" si="0"/>
        <v>25</v>
      </c>
      <c r="L11" s="313">
        <v>6029</v>
      </c>
      <c r="M11" s="45"/>
      <c r="N11" s="90"/>
      <c r="O11" s="90"/>
      <c r="S11" s="26"/>
      <c r="T11" s="26"/>
      <c r="U11" s="26"/>
    </row>
    <row r="12" spans="8:30">
      <c r="H12" s="330">
        <v>3685</v>
      </c>
      <c r="I12" s="14">
        <v>15</v>
      </c>
      <c r="J12" s="162" t="s">
        <v>20</v>
      </c>
      <c r="K12" s="116">
        <f t="shared" si="0"/>
        <v>15</v>
      </c>
      <c r="L12" s="313">
        <v>3317</v>
      </c>
      <c r="M12" s="45"/>
      <c r="N12" s="90"/>
      <c r="O12" s="90"/>
      <c r="S12" s="26"/>
      <c r="T12" s="26"/>
      <c r="U12" s="26"/>
    </row>
    <row r="13" spans="8:30" ht="14.25" thickBot="1">
      <c r="H13" s="450">
        <v>2939</v>
      </c>
      <c r="I13" s="377">
        <v>16</v>
      </c>
      <c r="J13" s="378" t="s">
        <v>3</v>
      </c>
      <c r="K13" s="116">
        <f t="shared" si="0"/>
        <v>16</v>
      </c>
      <c r="L13" s="314">
        <v>3012</v>
      </c>
      <c r="M13" s="45"/>
      <c r="N13" s="90"/>
      <c r="O13" s="90"/>
      <c r="S13" s="26"/>
      <c r="T13" s="26"/>
      <c r="U13" s="26"/>
    </row>
    <row r="14" spans="8:30" ht="14.25" thickTop="1">
      <c r="H14" s="333">
        <v>2801</v>
      </c>
      <c r="I14" s="121">
        <v>34</v>
      </c>
      <c r="J14" s="174" t="s">
        <v>1</v>
      </c>
      <c r="K14" s="107" t="s">
        <v>8</v>
      </c>
      <c r="L14" s="315">
        <v>86507</v>
      </c>
      <c r="S14" s="26"/>
      <c r="T14" s="26"/>
      <c r="U14" s="26"/>
    </row>
    <row r="15" spans="8:30">
      <c r="H15" s="88">
        <v>1973</v>
      </c>
      <c r="I15" s="3">
        <v>17</v>
      </c>
      <c r="J15" s="160" t="s">
        <v>21</v>
      </c>
      <c r="K15" s="50"/>
      <c r="L15" t="s">
        <v>60</v>
      </c>
      <c r="M15" s="400" t="s">
        <v>182</v>
      </c>
      <c r="N15" s="42" t="s">
        <v>75</v>
      </c>
      <c r="S15" s="26"/>
      <c r="T15" s="26"/>
      <c r="U15" s="26"/>
    </row>
    <row r="16" spans="8:30">
      <c r="H16" s="44">
        <v>1759</v>
      </c>
      <c r="I16" s="3">
        <v>24</v>
      </c>
      <c r="J16" s="160" t="s">
        <v>28</v>
      </c>
      <c r="K16" s="116">
        <f>SUM(I4)</f>
        <v>33</v>
      </c>
      <c r="L16" s="160" t="s">
        <v>0</v>
      </c>
      <c r="M16" s="428">
        <v>20214</v>
      </c>
      <c r="N16" s="89">
        <f>SUM(H4)</f>
        <v>19963</v>
      </c>
      <c r="O16" s="45"/>
      <c r="P16" s="17"/>
      <c r="S16" s="26"/>
      <c r="T16" s="26"/>
      <c r="U16" s="26"/>
    </row>
    <row r="17" spans="1:21">
      <c r="H17" s="88">
        <v>1211</v>
      </c>
      <c r="I17" s="3">
        <v>38</v>
      </c>
      <c r="J17" s="160" t="s">
        <v>38</v>
      </c>
      <c r="K17" s="116">
        <f t="shared" ref="K17:K25" si="1">SUM(I5)</f>
        <v>37</v>
      </c>
      <c r="L17" s="160" t="s">
        <v>37</v>
      </c>
      <c r="M17" s="429">
        <v>14563</v>
      </c>
      <c r="N17" s="89">
        <f t="shared" ref="N17:N25" si="2">SUM(H5)</f>
        <v>14156</v>
      </c>
      <c r="O17" s="45"/>
      <c r="P17" s="17"/>
      <c r="S17" s="26"/>
      <c r="T17" s="26"/>
      <c r="U17" s="26"/>
    </row>
    <row r="18" spans="1:21">
      <c r="H18" s="427">
        <v>1001</v>
      </c>
      <c r="I18" s="3">
        <v>1</v>
      </c>
      <c r="J18" s="160" t="s">
        <v>4</v>
      </c>
      <c r="K18" s="116">
        <f t="shared" si="1"/>
        <v>26</v>
      </c>
      <c r="L18" s="160" t="s">
        <v>30</v>
      </c>
      <c r="M18" s="429">
        <v>11837</v>
      </c>
      <c r="N18" s="89">
        <f t="shared" si="2"/>
        <v>11781</v>
      </c>
      <c r="O18" s="45"/>
      <c r="P18" s="17"/>
      <c r="S18" s="26"/>
      <c r="T18" s="26"/>
      <c r="U18" s="26"/>
    </row>
    <row r="19" spans="1:21">
      <c r="H19" s="89">
        <v>409</v>
      </c>
      <c r="I19" s="3">
        <v>12</v>
      </c>
      <c r="J19" s="160" t="s">
        <v>18</v>
      </c>
      <c r="K19" s="116">
        <f t="shared" si="1"/>
        <v>40</v>
      </c>
      <c r="L19" s="160" t="s">
        <v>2</v>
      </c>
      <c r="M19" s="429">
        <v>7010</v>
      </c>
      <c r="N19" s="89">
        <f t="shared" si="2"/>
        <v>7067</v>
      </c>
      <c r="O19" s="45"/>
      <c r="P19" s="17"/>
      <c r="S19" s="26"/>
      <c r="T19" s="26"/>
      <c r="U19" s="26"/>
    </row>
    <row r="20" spans="1:21" ht="14.25" thickBot="1">
      <c r="H20" s="44">
        <v>407</v>
      </c>
      <c r="I20" s="3">
        <v>2</v>
      </c>
      <c r="J20" s="160" t="s">
        <v>6</v>
      </c>
      <c r="K20" s="116">
        <f t="shared" si="1"/>
        <v>14</v>
      </c>
      <c r="L20" s="160" t="s">
        <v>19</v>
      </c>
      <c r="M20" s="429">
        <v>6233</v>
      </c>
      <c r="N20" s="89">
        <f t="shared" si="2"/>
        <v>6791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47</v>
      </c>
      <c r="C21" s="59" t="s">
        <v>193</v>
      </c>
      <c r="D21" s="59" t="s">
        <v>185</v>
      </c>
      <c r="E21" s="59" t="s">
        <v>41</v>
      </c>
      <c r="F21" s="59" t="s">
        <v>50</v>
      </c>
      <c r="G21" s="8" t="s">
        <v>172</v>
      </c>
      <c r="H21" s="193">
        <v>342</v>
      </c>
      <c r="I21" s="3">
        <v>23</v>
      </c>
      <c r="J21" s="160" t="s">
        <v>27</v>
      </c>
      <c r="K21" s="116">
        <f t="shared" si="1"/>
        <v>36</v>
      </c>
      <c r="L21" s="160" t="s">
        <v>5</v>
      </c>
      <c r="M21" s="429">
        <v>5864</v>
      </c>
      <c r="N21" s="89">
        <f t="shared" si="2"/>
        <v>5983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0</v>
      </c>
      <c r="C22" s="43">
        <f t="shared" ref="C22:C31" si="3">SUM(H4)</f>
        <v>19963</v>
      </c>
      <c r="D22" s="89">
        <f>SUM(L4)</f>
        <v>14813</v>
      </c>
      <c r="E22" s="52">
        <f t="shared" ref="E22:E32" si="4">SUM(N16/M16*100)</f>
        <v>98.75828633620263</v>
      </c>
      <c r="F22" s="55">
        <f>SUM(C22/D22*100)</f>
        <v>134.76675892796868</v>
      </c>
      <c r="G22" s="3"/>
      <c r="H22" s="125">
        <v>183</v>
      </c>
      <c r="I22" s="3">
        <v>21</v>
      </c>
      <c r="J22" s="160" t="s">
        <v>25</v>
      </c>
      <c r="K22" s="116">
        <f t="shared" si="1"/>
        <v>27</v>
      </c>
      <c r="L22" s="162" t="s">
        <v>31</v>
      </c>
      <c r="M22" s="429">
        <v>6076</v>
      </c>
      <c r="N22" s="89">
        <f t="shared" si="2"/>
        <v>5978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37</v>
      </c>
      <c r="C23" s="43">
        <f t="shared" si="3"/>
        <v>14156</v>
      </c>
      <c r="D23" s="89">
        <f>SUM(L5)</f>
        <v>14014</v>
      </c>
      <c r="E23" s="52">
        <f t="shared" si="4"/>
        <v>97.205246171805257</v>
      </c>
      <c r="F23" s="55">
        <f t="shared" ref="F23:F32" si="5">SUM(C23/D23*100)</f>
        <v>101.01327244184387</v>
      </c>
      <c r="G23" s="3"/>
      <c r="H23" s="438">
        <v>131</v>
      </c>
      <c r="I23" s="3">
        <v>31</v>
      </c>
      <c r="J23" s="160" t="s">
        <v>64</v>
      </c>
      <c r="K23" s="116">
        <f t="shared" si="1"/>
        <v>25</v>
      </c>
      <c r="L23" s="160" t="s">
        <v>29</v>
      </c>
      <c r="M23" s="429">
        <v>4427</v>
      </c>
      <c r="N23" s="89">
        <f t="shared" si="2"/>
        <v>4380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30</v>
      </c>
      <c r="C24" s="43">
        <f t="shared" si="3"/>
        <v>11781</v>
      </c>
      <c r="D24" s="89">
        <f t="shared" ref="D24:D31" si="6">SUM(L6)</f>
        <v>11760</v>
      </c>
      <c r="E24" s="52">
        <f t="shared" si="4"/>
        <v>99.526907155529273</v>
      </c>
      <c r="F24" s="55">
        <f t="shared" si="5"/>
        <v>100.17857142857143</v>
      </c>
      <c r="G24" s="3"/>
      <c r="H24" s="438">
        <v>76</v>
      </c>
      <c r="I24" s="3">
        <v>4</v>
      </c>
      <c r="J24" s="160" t="s">
        <v>11</v>
      </c>
      <c r="K24" s="116">
        <f t="shared" si="1"/>
        <v>15</v>
      </c>
      <c r="L24" s="162" t="s">
        <v>20</v>
      </c>
      <c r="M24" s="429">
        <v>3724</v>
      </c>
      <c r="N24" s="89">
        <f t="shared" si="2"/>
        <v>3685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2</v>
      </c>
      <c r="C25" s="43">
        <f t="shared" si="3"/>
        <v>7067</v>
      </c>
      <c r="D25" s="89">
        <f t="shared" si="6"/>
        <v>5596</v>
      </c>
      <c r="E25" s="52">
        <f t="shared" si="4"/>
        <v>100.81312410841655</v>
      </c>
      <c r="F25" s="55">
        <f t="shared" si="5"/>
        <v>126.2866333095068</v>
      </c>
      <c r="G25" s="3"/>
      <c r="H25" s="91">
        <v>64</v>
      </c>
      <c r="I25" s="3">
        <v>22</v>
      </c>
      <c r="J25" s="160" t="s">
        <v>26</v>
      </c>
      <c r="K25" s="180">
        <f t="shared" si="1"/>
        <v>16</v>
      </c>
      <c r="L25" s="378" t="s">
        <v>3</v>
      </c>
      <c r="M25" s="430">
        <v>2976</v>
      </c>
      <c r="N25" s="166">
        <f t="shared" si="2"/>
        <v>2939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19</v>
      </c>
      <c r="C26" s="89">
        <f t="shared" si="3"/>
        <v>6791</v>
      </c>
      <c r="D26" s="89">
        <f t="shared" si="6"/>
        <v>8240</v>
      </c>
      <c r="E26" s="52">
        <f t="shared" si="4"/>
        <v>108.95235039306914</v>
      </c>
      <c r="F26" s="55">
        <f t="shared" si="5"/>
        <v>82.415048543689323</v>
      </c>
      <c r="G26" s="12"/>
      <c r="H26" s="91">
        <v>60</v>
      </c>
      <c r="I26" s="3">
        <v>9</v>
      </c>
      <c r="J26" s="3" t="s">
        <v>161</v>
      </c>
      <c r="K26" s="3"/>
      <c r="L26" s="361" t="s">
        <v>8</v>
      </c>
      <c r="M26" s="431">
        <v>93419</v>
      </c>
      <c r="N26" s="191">
        <f>SUM(H44)</f>
        <v>93159</v>
      </c>
      <c r="S26" s="26"/>
      <c r="T26" s="26"/>
      <c r="U26" s="26"/>
    </row>
    <row r="27" spans="1:21">
      <c r="A27" s="61">
        <v>6</v>
      </c>
      <c r="B27" s="160" t="s">
        <v>5</v>
      </c>
      <c r="C27" s="43">
        <f t="shared" si="3"/>
        <v>5983</v>
      </c>
      <c r="D27" s="89">
        <f t="shared" si="6"/>
        <v>4953</v>
      </c>
      <c r="E27" s="52">
        <f t="shared" si="4"/>
        <v>102.0293315143247</v>
      </c>
      <c r="F27" s="55">
        <f t="shared" si="5"/>
        <v>120.79547748839087</v>
      </c>
      <c r="G27" s="3"/>
      <c r="H27" s="125">
        <v>7</v>
      </c>
      <c r="I27" s="3">
        <v>6</v>
      </c>
      <c r="J27" s="160" t="s">
        <v>13</v>
      </c>
      <c r="L27" s="29"/>
      <c r="M27" s="26"/>
      <c r="S27" s="26"/>
      <c r="T27" s="26"/>
      <c r="U27" s="26"/>
    </row>
    <row r="28" spans="1:21">
      <c r="A28" s="61">
        <v>7</v>
      </c>
      <c r="B28" s="162" t="s">
        <v>31</v>
      </c>
      <c r="C28" s="43">
        <f t="shared" si="3"/>
        <v>5978</v>
      </c>
      <c r="D28" s="89">
        <f t="shared" si="6"/>
        <v>5665</v>
      </c>
      <c r="E28" s="52">
        <f t="shared" si="4"/>
        <v>98.387096774193552</v>
      </c>
      <c r="F28" s="55">
        <f t="shared" si="5"/>
        <v>105.52515445719328</v>
      </c>
      <c r="G28" s="3"/>
      <c r="H28" s="91">
        <v>5</v>
      </c>
      <c r="I28" s="3">
        <v>19</v>
      </c>
      <c r="J28" s="160" t="s">
        <v>23</v>
      </c>
      <c r="L28" s="29"/>
      <c r="S28" s="26"/>
      <c r="T28" s="26"/>
      <c r="U28" s="26"/>
    </row>
    <row r="29" spans="1:21">
      <c r="A29" s="61">
        <v>8</v>
      </c>
      <c r="B29" s="160" t="s">
        <v>29</v>
      </c>
      <c r="C29" s="43">
        <f t="shared" si="3"/>
        <v>4380</v>
      </c>
      <c r="D29" s="89">
        <f t="shared" si="6"/>
        <v>6029</v>
      </c>
      <c r="E29" s="52">
        <f t="shared" si="4"/>
        <v>98.93833295685566</v>
      </c>
      <c r="F29" s="55">
        <f t="shared" si="5"/>
        <v>72.648863824846572</v>
      </c>
      <c r="G29" s="11"/>
      <c r="H29" s="91">
        <v>4</v>
      </c>
      <c r="I29" s="3">
        <v>3</v>
      </c>
      <c r="J29" s="160" t="s">
        <v>10</v>
      </c>
      <c r="L29" s="29"/>
      <c r="M29" s="26"/>
      <c r="S29" s="26"/>
      <c r="T29" s="26"/>
      <c r="U29" s="26"/>
    </row>
    <row r="30" spans="1:21">
      <c r="A30" s="61">
        <v>9</v>
      </c>
      <c r="B30" s="162" t="s">
        <v>20</v>
      </c>
      <c r="C30" s="43">
        <f t="shared" si="3"/>
        <v>3685</v>
      </c>
      <c r="D30" s="89">
        <f t="shared" si="6"/>
        <v>3317</v>
      </c>
      <c r="E30" s="52">
        <f t="shared" si="4"/>
        <v>98.952738990332975</v>
      </c>
      <c r="F30" s="55">
        <f t="shared" si="5"/>
        <v>111.09436237564063</v>
      </c>
      <c r="G30" s="12"/>
      <c r="H30" s="438">
        <v>3</v>
      </c>
      <c r="I30" s="3">
        <v>35</v>
      </c>
      <c r="J30" s="160" t="s">
        <v>36</v>
      </c>
      <c r="L30" s="42"/>
      <c r="M30" s="26"/>
      <c r="S30" s="26"/>
      <c r="T30" s="26"/>
      <c r="U30" s="26"/>
    </row>
    <row r="31" spans="1:21" ht="14.25" thickBot="1">
      <c r="A31" s="64">
        <v>10</v>
      </c>
      <c r="B31" s="378" t="s">
        <v>3</v>
      </c>
      <c r="C31" s="43">
        <f t="shared" si="3"/>
        <v>2939</v>
      </c>
      <c r="D31" s="89">
        <f t="shared" si="6"/>
        <v>3012</v>
      </c>
      <c r="E31" s="52">
        <f t="shared" si="4"/>
        <v>98.756720430107521</v>
      </c>
      <c r="F31" s="55">
        <f t="shared" si="5"/>
        <v>97.57636122177955</v>
      </c>
      <c r="G31" s="92"/>
      <c r="H31" s="438">
        <v>0</v>
      </c>
      <c r="I31" s="3">
        <v>5</v>
      </c>
      <c r="J31" s="160" t="s">
        <v>12</v>
      </c>
      <c r="L31" s="42"/>
      <c r="M31" s="26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93159</v>
      </c>
      <c r="D32" s="67">
        <f>SUM(L14)</f>
        <v>86507</v>
      </c>
      <c r="E32" s="70">
        <f t="shared" si="4"/>
        <v>99.721684025733524</v>
      </c>
      <c r="F32" s="68">
        <f t="shared" si="5"/>
        <v>107.68955113459026</v>
      </c>
      <c r="G32" s="384">
        <v>58.5</v>
      </c>
      <c r="H32" s="439">
        <v>0</v>
      </c>
      <c r="I32" s="3">
        <v>7</v>
      </c>
      <c r="J32" s="160" t="s">
        <v>14</v>
      </c>
      <c r="L32" s="42"/>
      <c r="M32" s="26"/>
      <c r="S32" s="26"/>
      <c r="T32" s="26"/>
      <c r="U32" s="26"/>
    </row>
    <row r="33" spans="2:30">
      <c r="H33" s="89">
        <v>0</v>
      </c>
      <c r="I33" s="3">
        <v>8</v>
      </c>
      <c r="J33" s="160" t="s">
        <v>15</v>
      </c>
      <c r="L33" s="42"/>
      <c r="M33" s="26"/>
      <c r="S33" s="26"/>
      <c r="T33" s="26"/>
      <c r="U33" s="26"/>
    </row>
    <row r="34" spans="2:30">
      <c r="H34" s="5">
        <v>0</v>
      </c>
      <c r="I34" s="3">
        <v>10</v>
      </c>
      <c r="J34" s="160" t="s">
        <v>16</v>
      </c>
      <c r="S34" s="26"/>
      <c r="T34" s="26"/>
      <c r="U34" s="26"/>
    </row>
    <row r="35" spans="2:30">
      <c r="H35" s="346">
        <v>0</v>
      </c>
      <c r="I35" s="3">
        <v>11</v>
      </c>
      <c r="J35" s="160" t="s">
        <v>17</v>
      </c>
      <c r="L35" s="47"/>
      <c r="M35" s="383"/>
      <c r="O35" t="s">
        <v>184</v>
      </c>
      <c r="S35" s="26"/>
      <c r="T35" s="26"/>
      <c r="U35" s="26"/>
    </row>
    <row r="36" spans="2:30">
      <c r="B36" s="48"/>
      <c r="C36" s="26"/>
      <c r="E36" s="17"/>
      <c r="H36" s="97">
        <v>0</v>
      </c>
      <c r="I36" s="3">
        <v>13</v>
      </c>
      <c r="J36" s="160" t="s">
        <v>7</v>
      </c>
      <c r="S36" s="26"/>
      <c r="T36" s="26"/>
      <c r="U36" s="26"/>
    </row>
    <row r="37" spans="2:30">
      <c r="B37" s="18"/>
      <c r="C37" s="26"/>
      <c r="F37" s="26"/>
      <c r="G37" s="48"/>
      <c r="H37" s="333">
        <v>0</v>
      </c>
      <c r="I37" s="3">
        <v>18</v>
      </c>
      <c r="J37" s="160" t="s">
        <v>22</v>
      </c>
      <c r="L37" s="48"/>
      <c r="M37" s="26"/>
      <c r="S37" s="26"/>
      <c r="T37" s="26"/>
      <c r="U37" s="26"/>
    </row>
    <row r="38" spans="2:30">
      <c r="C38" s="26"/>
      <c r="F38" s="26"/>
      <c r="H38" s="88">
        <v>0</v>
      </c>
      <c r="I38" s="3">
        <v>20</v>
      </c>
      <c r="J38" s="160" t="s">
        <v>24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44">
        <v>0</v>
      </c>
      <c r="I39" s="3">
        <v>28</v>
      </c>
      <c r="J39" s="160" t="s">
        <v>32</v>
      </c>
      <c r="L39" s="48"/>
      <c r="M39" s="26"/>
      <c r="S39" s="26"/>
      <c r="T39" s="26"/>
      <c r="U39" s="26"/>
    </row>
    <row r="40" spans="2:30">
      <c r="C40" s="26"/>
      <c r="H40" s="44">
        <v>0</v>
      </c>
      <c r="I40" s="3">
        <v>29</v>
      </c>
      <c r="J40" s="160" t="s">
        <v>54</v>
      </c>
      <c r="L40" s="48"/>
      <c r="M40" s="26"/>
      <c r="S40" s="26"/>
      <c r="T40" s="26"/>
      <c r="U40" s="26"/>
    </row>
    <row r="41" spans="2:30">
      <c r="H41" s="88">
        <v>0</v>
      </c>
      <c r="I41" s="3">
        <v>30</v>
      </c>
      <c r="J41" s="160" t="s">
        <v>33</v>
      </c>
      <c r="L41" s="48"/>
      <c r="M41" s="26"/>
      <c r="S41" s="26"/>
      <c r="T41" s="26"/>
      <c r="U41" s="26"/>
    </row>
    <row r="42" spans="2:30">
      <c r="H42" s="193">
        <v>0</v>
      </c>
      <c r="I42" s="3">
        <v>32</v>
      </c>
      <c r="J42" s="160" t="s">
        <v>35</v>
      </c>
      <c r="L42" s="48"/>
      <c r="M42" s="26"/>
      <c r="S42" s="26"/>
      <c r="T42" s="26"/>
      <c r="U42" s="26"/>
    </row>
    <row r="43" spans="2:30">
      <c r="H43" s="193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93159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H46" s="386"/>
      <c r="L46" s="401"/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196</v>
      </c>
      <c r="I47" s="3"/>
      <c r="J47" s="178" t="s">
        <v>71</v>
      </c>
      <c r="K47" s="3"/>
      <c r="L47" s="298" t="s">
        <v>188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47</v>
      </c>
      <c r="K48" s="121"/>
      <c r="L48" s="302" t="s">
        <v>99</v>
      </c>
      <c r="S48" s="26"/>
      <c r="T48" s="26"/>
      <c r="U48" s="26"/>
      <c r="V48" s="26"/>
    </row>
    <row r="49" spans="1:22">
      <c r="H49" s="43">
        <v>73321</v>
      </c>
      <c r="I49" s="3">
        <v>26</v>
      </c>
      <c r="J49" s="160" t="s">
        <v>30</v>
      </c>
      <c r="K49" s="3">
        <f>SUM(I49)</f>
        <v>26</v>
      </c>
      <c r="L49" s="303">
        <v>77326</v>
      </c>
      <c r="S49" s="26"/>
      <c r="T49" s="26"/>
      <c r="U49" s="26"/>
      <c r="V49" s="26"/>
    </row>
    <row r="50" spans="1:22">
      <c r="H50" s="89">
        <v>17119</v>
      </c>
      <c r="I50" s="3">
        <v>13</v>
      </c>
      <c r="J50" s="160" t="s">
        <v>7</v>
      </c>
      <c r="K50" s="3">
        <f t="shared" ref="K50:K58" si="7">SUM(I50)</f>
        <v>13</v>
      </c>
      <c r="L50" s="303">
        <v>16223</v>
      </c>
      <c r="M50" s="26"/>
      <c r="N50" s="90"/>
      <c r="O50" s="90"/>
      <c r="S50" s="26"/>
      <c r="T50" s="26"/>
      <c r="U50" s="26"/>
      <c r="V50" s="26"/>
    </row>
    <row r="51" spans="1:22">
      <c r="H51" s="333">
        <v>13184</v>
      </c>
      <c r="I51" s="3">
        <v>33</v>
      </c>
      <c r="J51" s="160" t="s">
        <v>0</v>
      </c>
      <c r="K51" s="3">
        <f t="shared" si="7"/>
        <v>33</v>
      </c>
      <c r="L51" s="303">
        <v>13215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44">
        <v>9082</v>
      </c>
      <c r="I52" s="3">
        <v>34</v>
      </c>
      <c r="J52" s="160" t="s">
        <v>1</v>
      </c>
      <c r="K52" s="3">
        <f t="shared" si="7"/>
        <v>34</v>
      </c>
      <c r="L52" s="303">
        <v>9205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193</v>
      </c>
      <c r="D53" s="59" t="s">
        <v>185</v>
      </c>
      <c r="E53" s="59" t="s">
        <v>41</v>
      </c>
      <c r="F53" s="59" t="s">
        <v>50</v>
      </c>
      <c r="G53" s="8" t="s">
        <v>172</v>
      </c>
      <c r="H53" s="44">
        <v>8076</v>
      </c>
      <c r="I53" s="3">
        <v>40</v>
      </c>
      <c r="J53" s="160" t="s">
        <v>2</v>
      </c>
      <c r="K53" s="3">
        <f t="shared" si="7"/>
        <v>40</v>
      </c>
      <c r="L53" s="303">
        <v>5072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73321</v>
      </c>
      <c r="D54" s="97">
        <f>SUM(L49)</f>
        <v>77326</v>
      </c>
      <c r="E54" s="52">
        <f t="shared" ref="E54:E64" si="9">SUM(N63/M63*100)</f>
        <v>92.970265643821719</v>
      </c>
      <c r="F54" s="52">
        <f>SUM(C54/D54*100)</f>
        <v>94.820629542456615</v>
      </c>
      <c r="G54" s="3"/>
      <c r="H54" s="88">
        <v>7654</v>
      </c>
      <c r="I54" s="3">
        <v>22</v>
      </c>
      <c r="J54" s="160" t="s">
        <v>26</v>
      </c>
      <c r="K54" s="3">
        <f t="shared" si="7"/>
        <v>22</v>
      </c>
      <c r="L54" s="303">
        <v>8760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7</v>
      </c>
      <c r="C55" s="43">
        <f t="shared" si="8"/>
        <v>17119</v>
      </c>
      <c r="D55" s="97">
        <f t="shared" ref="D55:D64" si="10">SUM(L50)</f>
        <v>16223</v>
      </c>
      <c r="E55" s="52">
        <f t="shared" si="9"/>
        <v>111.3648191517044</v>
      </c>
      <c r="F55" s="52">
        <f t="shared" ref="F55:F64" si="11">SUM(C55/D55*100)</f>
        <v>105.52302286876656</v>
      </c>
      <c r="G55" s="3"/>
      <c r="H55" s="44">
        <v>7408</v>
      </c>
      <c r="I55" s="3">
        <v>16</v>
      </c>
      <c r="J55" s="160" t="s">
        <v>3</v>
      </c>
      <c r="K55" s="3">
        <f t="shared" si="7"/>
        <v>16</v>
      </c>
      <c r="L55" s="303">
        <v>7463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0</v>
      </c>
      <c r="C56" s="43">
        <f t="shared" si="8"/>
        <v>13184</v>
      </c>
      <c r="D56" s="97">
        <f t="shared" si="10"/>
        <v>13215</v>
      </c>
      <c r="E56" s="52">
        <f t="shared" si="9"/>
        <v>112.94440161055428</v>
      </c>
      <c r="F56" s="52">
        <f t="shared" si="11"/>
        <v>99.765418085508898</v>
      </c>
      <c r="G56" s="3"/>
      <c r="H56" s="44">
        <v>7190</v>
      </c>
      <c r="I56" s="3">
        <v>24</v>
      </c>
      <c r="J56" s="160" t="s">
        <v>28</v>
      </c>
      <c r="K56" s="3">
        <f t="shared" si="7"/>
        <v>24</v>
      </c>
      <c r="L56" s="303">
        <v>5629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1</v>
      </c>
      <c r="C57" s="43">
        <f t="shared" si="8"/>
        <v>9082</v>
      </c>
      <c r="D57" s="97">
        <f t="shared" si="10"/>
        <v>9205</v>
      </c>
      <c r="E57" s="52">
        <f t="shared" si="9"/>
        <v>110.07150648406254</v>
      </c>
      <c r="F57" s="52">
        <f t="shared" si="11"/>
        <v>98.663769690385664</v>
      </c>
      <c r="G57" s="3"/>
      <c r="H57" s="91">
        <v>5185</v>
      </c>
      <c r="I57" s="3">
        <v>25</v>
      </c>
      <c r="J57" s="160" t="s">
        <v>29</v>
      </c>
      <c r="K57" s="3">
        <f t="shared" si="7"/>
        <v>25</v>
      </c>
      <c r="L57" s="303">
        <v>15360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2</v>
      </c>
      <c r="C58" s="43">
        <f t="shared" si="8"/>
        <v>8076</v>
      </c>
      <c r="D58" s="97">
        <f t="shared" si="10"/>
        <v>5072</v>
      </c>
      <c r="E58" s="52">
        <f t="shared" si="9"/>
        <v>83.576529028252097</v>
      </c>
      <c r="F58" s="52">
        <f t="shared" si="11"/>
        <v>159.22712933753945</v>
      </c>
      <c r="G58" s="12"/>
      <c r="H58" s="330">
        <v>4537</v>
      </c>
      <c r="I58" s="14">
        <v>36</v>
      </c>
      <c r="J58" s="162" t="s">
        <v>5</v>
      </c>
      <c r="K58" s="14">
        <f t="shared" si="7"/>
        <v>36</v>
      </c>
      <c r="L58" s="304">
        <v>5245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26</v>
      </c>
      <c r="C59" s="43">
        <f t="shared" si="8"/>
        <v>7654</v>
      </c>
      <c r="D59" s="97">
        <f t="shared" si="10"/>
        <v>8760</v>
      </c>
      <c r="E59" s="52">
        <f t="shared" si="9"/>
        <v>98.72307493873339</v>
      </c>
      <c r="F59" s="52">
        <f t="shared" si="11"/>
        <v>87.374429223744286</v>
      </c>
      <c r="G59" s="3"/>
      <c r="H59" s="452">
        <v>3520</v>
      </c>
      <c r="I59" s="335">
        <v>38</v>
      </c>
      <c r="J59" s="220" t="s">
        <v>38</v>
      </c>
      <c r="K59" s="8" t="s">
        <v>67</v>
      </c>
      <c r="L59" s="305">
        <v>171863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3</v>
      </c>
      <c r="C60" s="43">
        <f t="shared" si="8"/>
        <v>7408</v>
      </c>
      <c r="D60" s="97">
        <f t="shared" si="10"/>
        <v>7463</v>
      </c>
      <c r="E60" s="52">
        <f t="shared" si="9"/>
        <v>99.650255582458968</v>
      </c>
      <c r="F60" s="52">
        <f t="shared" si="11"/>
        <v>99.263030952699978</v>
      </c>
      <c r="G60" s="3"/>
      <c r="H60" s="91">
        <v>1422</v>
      </c>
      <c r="I60" s="139">
        <v>21</v>
      </c>
      <c r="J60" s="3" t="s">
        <v>155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28</v>
      </c>
      <c r="C61" s="43">
        <f t="shared" si="8"/>
        <v>7190</v>
      </c>
      <c r="D61" s="97">
        <f t="shared" si="10"/>
        <v>5629</v>
      </c>
      <c r="E61" s="52">
        <f t="shared" si="9"/>
        <v>110.95679012345678</v>
      </c>
      <c r="F61" s="52">
        <f t="shared" si="11"/>
        <v>127.73139101083675</v>
      </c>
      <c r="G61" s="11"/>
      <c r="H61" s="451">
        <v>1105</v>
      </c>
      <c r="I61" s="139">
        <v>23</v>
      </c>
      <c r="J61" s="160" t="s">
        <v>27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29</v>
      </c>
      <c r="C62" s="43">
        <f t="shared" si="8"/>
        <v>5185</v>
      </c>
      <c r="D62" s="97">
        <f t="shared" si="10"/>
        <v>15360</v>
      </c>
      <c r="E62" s="52">
        <f t="shared" si="9"/>
        <v>115.94364937388193</v>
      </c>
      <c r="F62" s="52">
        <f t="shared" si="11"/>
        <v>33.756510416666671</v>
      </c>
      <c r="G62" s="12"/>
      <c r="H62" s="125">
        <v>812</v>
      </c>
      <c r="I62" s="173">
        <v>12</v>
      </c>
      <c r="J62" s="160" t="s">
        <v>18</v>
      </c>
      <c r="K62" s="50"/>
      <c r="L62" t="s">
        <v>61</v>
      </c>
      <c r="M62" s="400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5</v>
      </c>
      <c r="C63" s="330">
        <f t="shared" si="8"/>
        <v>4537</v>
      </c>
      <c r="D63" s="137">
        <f t="shared" si="10"/>
        <v>5245</v>
      </c>
      <c r="E63" s="57">
        <f t="shared" si="9"/>
        <v>102.92649727767696</v>
      </c>
      <c r="F63" s="57">
        <f t="shared" si="11"/>
        <v>86.501429933269776</v>
      </c>
      <c r="G63" s="92"/>
      <c r="H63" s="125">
        <v>223</v>
      </c>
      <c r="I63" s="3">
        <v>17</v>
      </c>
      <c r="J63" s="160" t="s">
        <v>21</v>
      </c>
      <c r="K63" s="3">
        <f>SUM(K49)</f>
        <v>26</v>
      </c>
      <c r="L63" s="160" t="s">
        <v>30</v>
      </c>
      <c r="M63" s="169">
        <v>78865</v>
      </c>
      <c r="N63" s="89">
        <f>SUM(H49)</f>
        <v>73321</v>
      </c>
      <c r="O63" s="45"/>
      <c r="S63" s="26"/>
      <c r="T63" s="26"/>
      <c r="U63" s="26"/>
      <c r="V63" s="26"/>
    </row>
    <row r="64" spans="1:22" ht="14.25" thickBot="1">
      <c r="A64" s="65"/>
      <c r="B64" s="66" t="s">
        <v>56</v>
      </c>
      <c r="C64" s="100">
        <f>SUM(H89)</f>
        <v>160435</v>
      </c>
      <c r="D64" s="138">
        <f t="shared" si="10"/>
        <v>171863</v>
      </c>
      <c r="E64" s="70">
        <f t="shared" si="9"/>
        <v>99.016225490498613</v>
      </c>
      <c r="F64" s="70">
        <f t="shared" si="11"/>
        <v>93.350517563408062</v>
      </c>
      <c r="G64" s="384">
        <v>64.099999999999994</v>
      </c>
      <c r="H64" s="125">
        <v>167</v>
      </c>
      <c r="I64" s="3">
        <v>9</v>
      </c>
      <c r="J64" s="3" t="s">
        <v>161</v>
      </c>
      <c r="K64" s="3">
        <f t="shared" ref="K64:K72" si="12">SUM(K50)</f>
        <v>13</v>
      </c>
      <c r="L64" s="160" t="s">
        <v>7</v>
      </c>
      <c r="M64" s="169">
        <v>15372</v>
      </c>
      <c r="N64" s="89">
        <f t="shared" ref="N64:N72" si="13">SUM(H50)</f>
        <v>17119</v>
      </c>
      <c r="O64" s="45"/>
      <c r="S64" s="26"/>
      <c r="T64" s="26"/>
      <c r="U64" s="26"/>
      <c r="V64" s="26"/>
    </row>
    <row r="65" spans="2:22">
      <c r="H65" s="421">
        <v>151</v>
      </c>
      <c r="I65" s="3">
        <v>1</v>
      </c>
      <c r="J65" s="160" t="s">
        <v>4</v>
      </c>
      <c r="K65" s="3">
        <f t="shared" si="12"/>
        <v>33</v>
      </c>
      <c r="L65" s="160" t="s">
        <v>0</v>
      </c>
      <c r="M65" s="169">
        <v>11673</v>
      </c>
      <c r="N65" s="89">
        <f t="shared" si="13"/>
        <v>13184</v>
      </c>
      <c r="O65" s="45"/>
      <c r="S65" s="26"/>
      <c r="T65" s="26"/>
      <c r="U65" s="26"/>
      <c r="V65" s="26"/>
    </row>
    <row r="66" spans="2:22">
      <c r="H66" s="413">
        <v>100</v>
      </c>
      <c r="I66" s="3">
        <v>11</v>
      </c>
      <c r="J66" s="160" t="s">
        <v>17</v>
      </c>
      <c r="K66" s="3">
        <f t="shared" si="12"/>
        <v>34</v>
      </c>
      <c r="L66" s="160" t="s">
        <v>1</v>
      </c>
      <c r="M66" s="169">
        <v>8251</v>
      </c>
      <c r="N66" s="89">
        <f t="shared" si="13"/>
        <v>9082</v>
      </c>
      <c r="O66" s="45"/>
      <c r="S66" s="26"/>
      <c r="T66" s="26"/>
      <c r="U66" s="26"/>
      <c r="V66" s="26"/>
    </row>
    <row r="67" spans="2:22">
      <c r="H67" s="43">
        <v>72</v>
      </c>
      <c r="I67" s="3">
        <v>4</v>
      </c>
      <c r="J67" s="160" t="s">
        <v>11</v>
      </c>
      <c r="K67" s="3">
        <f t="shared" si="12"/>
        <v>40</v>
      </c>
      <c r="L67" s="160" t="s">
        <v>2</v>
      </c>
      <c r="M67" s="169">
        <v>9663</v>
      </c>
      <c r="N67" s="89">
        <f t="shared" si="13"/>
        <v>8076</v>
      </c>
      <c r="O67" s="45"/>
      <c r="S67" s="26"/>
      <c r="T67" s="26"/>
      <c r="U67" s="26"/>
      <c r="V67" s="26"/>
    </row>
    <row r="68" spans="2:22">
      <c r="B68" s="51"/>
      <c r="C68" s="26"/>
      <c r="H68" s="44">
        <v>70</v>
      </c>
      <c r="I68" s="3">
        <v>15</v>
      </c>
      <c r="J68" s="160" t="s">
        <v>20</v>
      </c>
      <c r="K68" s="3">
        <f t="shared" si="12"/>
        <v>22</v>
      </c>
      <c r="L68" s="160" t="s">
        <v>26</v>
      </c>
      <c r="M68" s="169">
        <v>7753</v>
      </c>
      <c r="N68" s="89">
        <f t="shared" si="13"/>
        <v>7654</v>
      </c>
      <c r="O68" s="45"/>
      <c r="S68" s="26"/>
      <c r="T68" s="26"/>
      <c r="U68" s="26"/>
      <c r="V68" s="26"/>
    </row>
    <row r="69" spans="2:22">
      <c r="B69" s="51"/>
      <c r="C69" s="26"/>
      <c r="H69" s="44">
        <v>20</v>
      </c>
      <c r="I69" s="3">
        <v>35</v>
      </c>
      <c r="J69" s="160" t="s">
        <v>36</v>
      </c>
      <c r="K69" s="3">
        <f t="shared" si="12"/>
        <v>16</v>
      </c>
      <c r="L69" s="160" t="s">
        <v>3</v>
      </c>
      <c r="M69" s="169">
        <v>7434</v>
      </c>
      <c r="N69" s="89">
        <f t="shared" si="13"/>
        <v>7408</v>
      </c>
      <c r="O69" s="45"/>
      <c r="S69" s="26"/>
      <c r="T69" s="26"/>
      <c r="U69" s="26"/>
      <c r="V69" s="26"/>
    </row>
    <row r="70" spans="2:22">
      <c r="B70" s="50"/>
      <c r="H70" s="88">
        <v>12</v>
      </c>
      <c r="I70" s="3">
        <v>29</v>
      </c>
      <c r="J70" s="160" t="s">
        <v>54</v>
      </c>
      <c r="K70" s="3">
        <f t="shared" si="12"/>
        <v>24</v>
      </c>
      <c r="L70" s="160" t="s">
        <v>28</v>
      </c>
      <c r="M70" s="169">
        <v>6480</v>
      </c>
      <c r="N70" s="89">
        <f t="shared" si="13"/>
        <v>7190</v>
      </c>
      <c r="O70" s="45"/>
      <c r="S70" s="26"/>
      <c r="T70" s="26"/>
      <c r="U70" s="26"/>
      <c r="V70" s="26"/>
    </row>
    <row r="71" spans="2:22">
      <c r="B71" s="50"/>
      <c r="H71" s="289">
        <v>5</v>
      </c>
      <c r="I71" s="3">
        <v>27</v>
      </c>
      <c r="J71" s="160" t="s">
        <v>31</v>
      </c>
      <c r="K71" s="3">
        <f t="shared" si="12"/>
        <v>25</v>
      </c>
      <c r="L71" s="160" t="s">
        <v>29</v>
      </c>
      <c r="M71" s="169">
        <v>4472</v>
      </c>
      <c r="N71" s="89">
        <f t="shared" si="13"/>
        <v>5185</v>
      </c>
      <c r="O71" s="45"/>
      <c r="S71" s="26"/>
      <c r="T71" s="26"/>
      <c r="U71" s="26"/>
      <c r="V71" s="26"/>
    </row>
    <row r="72" spans="2:22" ht="14.25" thickBot="1">
      <c r="B72" s="50"/>
      <c r="H72" s="44">
        <v>0</v>
      </c>
      <c r="I72" s="3">
        <v>2</v>
      </c>
      <c r="J72" s="160" t="s">
        <v>6</v>
      </c>
      <c r="K72" s="3">
        <f t="shared" si="12"/>
        <v>36</v>
      </c>
      <c r="L72" s="162" t="s">
        <v>5</v>
      </c>
      <c r="M72" s="170">
        <v>4408</v>
      </c>
      <c r="N72" s="89">
        <f t="shared" si="13"/>
        <v>4537</v>
      </c>
      <c r="O72" s="45"/>
      <c r="S72" s="26"/>
      <c r="T72" s="26"/>
      <c r="U72" s="26"/>
      <c r="V72" s="26"/>
    </row>
    <row r="73" spans="2:22" ht="14.25" thickTop="1">
      <c r="B73" s="50"/>
      <c r="H73" s="88">
        <v>0</v>
      </c>
      <c r="I73" s="3">
        <v>3</v>
      </c>
      <c r="J73" s="160" t="s">
        <v>10</v>
      </c>
      <c r="K73" s="43"/>
      <c r="L73" s="114" t="s">
        <v>92</v>
      </c>
      <c r="M73" s="168">
        <v>162029</v>
      </c>
      <c r="N73" s="167">
        <f>SUM(H89)</f>
        <v>160435</v>
      </c>
      <c r="O73" s="45"/>
      <c r="S73" s="26"/>
      <c r="T73" s="26"/>
      <c r="U73" s="26"/>
      <c r="V73" s="26"/>
    </row>
    <row r="74" spans="2:22">
      <c r="B74" s="50"/>
      <c r="H74" s="88">
        <v>0</v>
      </c>
      <c r="I74" s="3">
        <v>5</v>
      </c>
      <c r="J74" s="160" t="s">
        <v>12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88">
        <v>0</v>
      </c>
      <c r="I75" s="3">
        <v>6</v>
      </c>
      <c r="J75" s="160" t="s">
        <v>13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88">
        <v>0</v>
      </c>
      <c r="I76" s="3">
        <v>7</v>
      </c>
      <c r="J76" s="160" t="s">
        <v>14</v>
      </c>
      <c r="L76" s="42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8</v>
      </c>
      <c r="J77" s="160" t="s">
        <v>15</v>
      </c>
      <c r="L77" s="42"/>
      <c r="M77" s="26"/>
      <c r="N77" s="26"/>
      <c r="O77" s="26"/>
      <c r="S77" s="26"/>
      <c r="T77" s="26"/>
      <c r="U77" s="26"/>
      <c r="V77" s="26"/>
    </row>
    <row r="78" spans="2:22">
      <c r="H78" s="44">
        <v>0</v>
      </c>
      <c r="I78" s="3">
        <v>10</v>
      </c>
      <c r="J78" s="160" t="s">
        <v>16</v>
      </c>
      <c r="L78" s="42"/>
      <c r="M78" s="26"/>
      <c r="N78" s="26"/>
      <c r="O78" s="26"/>
      <c r="S78" s="26"/>
      <c r="T78" s="26"/>
      <c r="U78" s="26"/>
      <c r="V78" s="26"/>
    </row>
    <row r="79" spans="2:22">
      <c r="H79" s="43">
        <v>0</v>
      </c>
      <c r="I79" s="3">
        <v>14</v>
      </c>
      <c r="J79" s="160" t="s">
        <v>19</v>
      </c>
      <c r="L79" s="42"/>
      <c r="M79" s="26"/>
      <c r="N79" s="26"/>
      <c r="O79" s="26"/>
      <c r="S79" s="26"/>
      <c r="T79" s="26"/>
      <c r="U79" s="26"/>
      <c r="V79" s="26"/>
    </row>
    <row r="80" spans="2:22">
      <c r="H80" s="44">
        <v>0</v>
      </c>
      <c r="I80" s="3">
        <v>18</v>
      </c>
      <c r="J80" s="160" t="s">
        <v>22</v>
      </c>
      <c r="N80" s="26"/>
      <c r="O80" s="26"/>
      <c r="S80" s="26"/>
      <c r="T80" s="26"/>
      <c r="U80" s="26"/>
      <c r="V80" s="26"/>
    </row>
    <row r="81" spans="8:22">
      <c r="H81" s="122">
        <v>0</v>
      </c>
      <c r="I81" s="3">
        <v>19</v>
      </c>
      <c r="J81" s="160" t="s">
        <v>23</v>
      </c>
      <c r="L81" s="29"/>
      <c r="M81" s="26"/>
      <c r="N81" s="26"/>
      <c r="O81" s="26"/>
      <c r="S81" s="26"/>
      <c r="T81" s="26"/>
      <c r="U81" s="26"/>
      <c r="V81" s="26"/>
    </row>
    <row r="82" spans="8:22">
      <c r="H82" s="89">
        <v>0</v>
      </c>
      <c r="I82" s="3">
        <v>20</v>
      </c>
      <c r="J82" s="160" t="s">
        <v>24</v>
      </c>
      <c r="L82" s="47"/>
      <c r="M82" s="383"/>
      <c r="N82" s="26"/>
      <c r="O82" s="26"/>
      <c r="S82" s="26"/>
      <c r="T82" s="26"/>
      <c r="U82" s="26"/>
      <c r="V82" s="26"/>
    </row>
    <row r="83" spans="8:22">
      <c r="H83" s="88">
        <v>0</v>
      </c>
      <c r="I83" s="3">
        <v>28</v>
      </c>
      <c r="J83" s="160" t="s">
        <v>32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44">
        <v>0</v>
      </c>
      <c r="I84" s="3">
        <v>30</v>
      </c>
      <c r="J84" s="160" t="s">
        <v>33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88">
        <v>0</v>
      </c>
      <c r="I85" s="3">
        <v>31</v>
      </c>
      <c r="J85" s="160" t="s">
        <v>64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88">
        <v>0</v>
      </c>
      <c r="I86" s="3">
        <v>32</v>
      </c>
      <c r="J86" s="160" t="s">
        <v>35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44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333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160435</v>
      </c>
      <c r="I89" s="3"/>
      <c r="J89" s="3" t="s">
        <v>8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E548-F18B-433D-AFFF-21C04CB905B4}">
  <sheetPr>
    <tabColor theme="9" tint="0.39997558519241921"/>
  </sheetPr>
  <dimension ref="A1:AD90"/>
  <sheetViews>
    <sheetView zoomScaleNormal="100" workbookViewId="0">
      <selection activeCell="P86" sqref="P86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379"/>
      <c r="J1" s="101"/>
      <c r="Q1" s="26"/>
      <c r="R1" s="108"/>
    </row>
    <row r="2" spans="5:30">
      <c r="H2" s="409" t="s">
        <v>193</v>
      </c>
      <c r="I2" s="3"/>
      <c r="J2" s="185" t="s">
        <v>103</v>
      </c>
      <c r="K2" s="3"/>
      <c r="L2" s="179" t="s">
        <v>185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47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89">
        <v>66870</v>
      </c>
      <c r="I4" s="3">
        <v>31</v>
      </c>
      <c r="J4" s="33" t="s">
        <v>64</v>
      </c>
      <c r="K4" s="200">
        <f>SUM(I4)</f>
        <v>31</v>
      </c>
      <c r="L4" s="272">
        <v>63441</v>
      </c>
      <c r="M4" s="390"/>
      <c r="N4" s="415"/>
      <c r="R4" s="48"/>
      <c r="S4" s="26"/>
      <c r="T4" s="26"/>
      <c r="U4" s="26"/>
      <c r="V4" s="26"/>
    </row>
    <row r="5" spans="5:30" ht="13.5" customHeight="1">
      <c r="H5" s="88">
        <v>54386</v>
      </c>
      <c r="I5" s="3">
        <v>3</v>
      </c>
      <c r="J5" s="33" t="s">
        <v>10</v>
      </c>
      <c r="K5" s="200">
        <f t="shared" ref="K5:K13" si="0">SUM(I5)</f>
        <v>3</v>
      </c>
      <c r="L5" s="272">
        <v>40397</v>
      </c>
      <c r="M5" s="45"/>
      <c r="N5" s="415"/>
      <c r="R5" s="48"/>
      <c r="S5" s="26"/>
      <c r="T5" s="26"/>
      <c r="U5" s="26"/>
      <c r="V5" s="26"/>
    </row>
    <row r="6" spans="5:30" ht="13.5" customHeight="1">
      <c r="H6" s="88">
        <v>34990</v>
      </c>
      <c r="I6" s="3">
        <v>17</v>
      </c>
      <c r="J6" s="33" t="s">
        <v>21</v>
      </c>
      <c r="K6" s="200">
        <f t="shared" si="0"/>
        <v>17</v>
      </c>
      <c r="L6" s="272">
        <v>29190</v>
      </c>
      <c r="M6" s="45"/>
      <c r="N6" s="415"/>
      <c r="R6" s="48"/>
      <c r="S6" s="26"/>
      <c r="T6" s="26"/>
      <c r="U6" s="26"/>
      <c r="V6" s="26"/>
    </row>
    <row r="7" spans="5:30" ht="13.5" customHeight="1">
      <c r="H7" s="44">
        <v>30023</v>
      </c>
      <c r="I7" s="3">
        <v>34</v>
      </c>
      <c r="J7" s="33" t="s">
        <v>1</v>
      </c>
      <c r="K7" s="200">
        <f t="shared" si="0"/>
        <v>34</v>
      </c>
      <c r="L7" s="272">
        <v>27942</v>
      </c>
      <c r="M7" s="45"/>
      <c r="N7" s="415"/>
      <c r="R7" s="48"/>
      <c r="S7" s="26"/>
      <c r="T7" s="26"/>
      <c r="U7" s="26"/>
      <c r="V7" s="26"/>
    </row>
    <row r="8" spans="5:30">
      <c r="H8" s="88">
        <v>24406</v>
      </c>
      <c r="I8" s="3">
        <v>2</v>
      </c>
      <c r="J8" s="33" t="s">
        <v>6</v>
      </c>
      <c r="K8" s="200">
        <f t="shared" si="0"/>
        <v>2</v>
      </c>
      <c r="L8" s="272">
        <v>51014</v>
      </c>
      <c r="M8" s="45"/>
      <c r="R8" s="48"/>
      <c r="S8" s="26"/>
      <c r="T8" s="26"/>
      <c r="U8" s="26"/>
      <c r="V8" s="26"/>
    </row>
    <row r="9" spans="5:30">
      <c r="H9" s="289">
        <v>18626</v>
      </c>
      <c r="I9" s="3">
        <v>13</v>
      </c>
      <c r="J9" s="33" t="s">
        <v>7</v>
      </c>
      <c r="K9" s="200">
        <f t="shared" si="0"/>
        <v>13</v>
      </c>
      <c r="L9" s="272">
        <v>14094</v>
      </c>
      <c r="M9" s="45"/>
      <c r="R9" s="48"/>
      <c r="S9" s="26"/>
      <c r="T9" s="26"/>
      <c r="U9" s="26"/>
      <c r="V9" s="26"/>
    </row>
    <row r="10" spans="5:30">
      <c r="H10" s="88">
        <v>17177</v>
      </c>
      <c r="I10" s="3">
        <v>40</v>
      </c>
      <c r="J10" s="33" t="s">
        <v>2</v>
      </c>
      <c r="K10" s="200">
        <f t="shared" si="0"/>
        <v>40</v>
      </c>
      <c r="L10" s="272">
        <v>17442</v>
      </c>
      <c r="M10" s="45"/>
      <c r="R10" s="48"/>
      <c r="S10" s="26"/>
      <c r="T10" s="26"/>
      <c r="U10" s="26"/>
      <c r="V10" s="26"/>
    </row>
    <row r="11" spans="5:30">
      <c r="H11" s="88">
        <v>13805</v>
      </c>
      <c r="I11" s="3">
        <v>16</v>
      </c>
      <c r="J11" s="33" t="s">
        <v>3</v>
      </c>
      <c r="K11" s="200">
        <f t="shared" si="0"/>
        <v>16</v>
      </c>
      <c r="L11" s="272">
        <v>9159</v>
      </c>
      <c r="M11" s="45"/>
      <c r="N11" s="29"/>
      <c r="R11" s="48"/>
      <c r="S11" s="26"/>
      <c r="T11" s="26"/>
      <c r="U11" s="26"/>
      <c r="V11" s="26"/>
    </row>
    <row r="12" spans="5:30">
      <c r="H12" s="433">
        <v>12723</v>
      </c>
      <c r="I12" s="3">
        <v>11</v>
      </c>
      <c r="J12" s="33" t="s">
        <v>17</v>
      </c>
      <c r="K12" s="200">
        <f t="shared" si="0"/>
        <v>11</v>
      </c>
      <c r="L12" s="273">
        <v>12833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4">
        <v>12356</v>
      </c>
      <c r="I13" s="14">
        <v>38</v>
      </c>
      <c r="J13" s="77" t="s">
        <v>38</v>
      </c>
      <c r="K13" s="200">
        <f t="shared" si="0"/>
        <v>38</v>
      </c>
      <c r="L13" s="273">
        <v>10159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440">
        <v>11939</v>
      </c>
      <c r="I14" s="219">
        <v>26</v>
      </c>
      <c r="J14" s="376" t="s">
        <v>30</v>
      </c>
      <c r="K14" s="107" t="s">
        <v>8</v>
      </c>
      <c r="L14" s="274">
        <v>350492</v>
      </c>
      <c r="N14" s="32"/>
      <c r="R14" s="48"/>
      <c r="S14" s="26"/>
      <c r="T14" s="26"/>
      <c r="U14" s="26"/>
      <c r="V14" s="26"/>
    </row>
    <row r="15" spans="5:30">
      <c r="H15" s="289">
        <v>10656</v>
      </c>
      <c r="I15" s="3">
        <v>1</v>
      </c>
      <c r="J15" s="33" t="s">
        <v>4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10474</v>
      </c>
      <c r="I16" s="3">
        <v>33</v>
      </c>
      <c r="J16" s="33" t="s">
        <v>0</v>
      </c>
      <c r="K16" s="50"/>
      <c r="L16" s="32"/>
      <c r="R16" s="48"/>
      <c r="S16" s="26"/>
      <c r="T16" s="26"/>
      <c r="U16" s="26"/>
      <c r="V16" s="26"/>
    </row>
    <row r="17" spans="1:22">
      <c r="H17" s="88">
        <v>7091</v>
      </c>
      <c r="I17" s="3">
        <v>25</v>
      </c>
      <c r="J17" s="33" t="s">
        <v>29</v>
      </c>
      <c r="L17" s="32"/>
      <c r="M17" s="394"/>
      <c r="R17" s="48"/>
      <c r="S17" s="26"/>
      <c r="T17" s="26"/>
      <c r="U17" s="26"/>
      <c r="V17" s="26"/>
    </row>
    <row r="18" spans="1:22">
      <c r="H18" s="346">
        <v>5658</v>
      </c>
      <c r="I18" s="3">
        <v>24</v>
      </c>
      <c r="J18" s="33" t="s">
        <v>28</v>
      </c>
      <c r="L18" s="16"/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89">
        <v>5429</v>
      </c>
      <c r="I19" s="3">
        <v>21</v>
      </c>
      <c r="J19" s="3" t="s">
        <v>155</v>
      </c>
      <c r="K19" s="116">
        <f>SUM(I4)</f>
        <v>31</v>
      </c>
      <c r="L19" s="33" t="s">
        <v>64</v>
      </c>
      <c r="M19" s="365">
        <v>70432</v>
      </c>
      <c r="N19" s="89">
        <f>SUM(H4)</f>
        <v>66870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47</v>
      </c>
      <c r="C20" s="59" t="s">
        <v>193</v>
      </c>
      <c r="D20" s="59" t="s">
        <v>185</v>
      </c>
      <c r="E20" s="59" t="s">
        <v>41</v>
      </c>
      <c r="F20" s="59" t="s">
        <v>50</v>
      </c>
      <c r="G20" s="8" t="s">
        <v>172</v>
      </c>
      <c r="H20" s="88">
        <v>5134</v>
      </c>
      <c r="I20" s="3">
        <v>36</v>
      </c>
      <c r="J20" s="33" t="s">
        <v>5</v>
      </c>
      <c r="K20" s="116">
        <f t="shared" ref="K20:K28" si="1">SUM(I5)</f>
        <v>3</v>
      </c>
      <c r="L20" s="33" t="s">
        <v>10</v>
      </c>
      <c r="M20" s="366">
        <v>68711</v>
      </c>
      <c r="N20" s="89">
        <f t="shared" ref="N20:N28" si="2">SUM(H5)</f>
        <v>54386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64</v>
      </c>
      <c r="C21" s="199">
        <f>SUM(H4)</f>
        <v>66870</v>
      </c>
      <c r="D21" s="5">
        <f>SUM(L4)</f>
        <v>63441</v>
      </c>
      <c r="E21" s="52">
        <f t="shared" ref="E21:E30" si="3">SUM(N19/M19*100)</f>
        <v>94.942639709223073</v>
      </c>
      <c r="F21" s="52">
        <f t="shared" ref="F21:F31" si="4">SUM(C21/D21*100)</f>
        <v>105.40502198893461</v>
      </c>
      <c r="G21" s="62"/>
      <c r="H21" s="88">
        <v>3238</v>
      </c>
      <c r="I21" s="3">
        <v>9</v>
      </c>
      <c r="J21" s="3" t="s">
        <v>161</v>
      </c>
      <c r="K21" s="116">
        <f t="shared" si="1"/>
        <v>17</v>
      </c>
      <c r="L21" s="33" t="s">
        <v>21</v>
      </c>
      <c r="M21" s="366">
        <v>36141</v>
      </c>
      <c r="N21" s="89">
        <f t="shared" si="2"/>
        <v>34990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10</v>
      </c>
      <c r="C22" s="199">
        <f t="shared" ref="C22:C30" si="5">SUM(H5)</f>
        <v>54386</v>
      </c>
      <c r="D22" s="5">
        <f t="shared" ref="D22:D30" si="6">SUM(L5)</f>
        <v>40397</v>
      </c>
      <c r="E22" s="52">
        <f t="shared" si="3"/>
        <v>79.151809753896757</v>
      </c>
      <c r="F22" s="52">
        <f t="shared" si="4"/>
        <v>134.62880906998043</v>
      </c>
      <c r="G22" s="62"/>
      <c r="H22" s="88">
        <v>2238</v>
      </c>
      <c r="I22" s="3">
        <v>12</v>
      </c>
      <c r="J22" s="33" t="s">
        <v>18</v>
      </c>
      <c r="K22" s="116">
        <f t="shared" si="1"/>
        <v>34</v>
      </c>
      <c r="L22" s="33" t="s">
        <v>1</v>
      </c>
      <c r="M22" s="366">
        <v>27281</v>
      </c>
      <c r="N22" s="89">
        <f t="shared" si="2"/>
        <v>30023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21</v>
      </c>
      <c r="C23" s="199">
        <f t="shared" si="5"/>
        <v>34990</v>
      </c>
      <c r="D23" s="97">
        <f t="shared" si="6"/>
        <v>29190</v>
      </c>
      <c r="E23" s="52">
        <f t="shared" si="3"/>
        <v>96.815251376552951</v>
      </c>
      <c r="F23" s="52">
        <f t="shared" si="4"/>
        <v>119.86981843096952</v>
      </c>
      <c r="G23" s="62"/>
      <c r="H23" s="88">
        <v>1700</v>
      </c>
      <c r="I23" s="3">
        <v>10</v>
      </c>
      <c r="J23" s="33" t="s">
        <v>16</v>
      </c>
      <c r="K23" s="116">
        <f t="shared" si="1"/>
        <v>2</v>
      </c>
      <c r="L23" s="33" t="s">
        <v>6</v>
      </c>
      <c r="M23" s="366">
        <v>28275</v>
      </c>
      <c r="N23" s="89">
        <f t="shared" si="2"/>
        <v>24406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1</v>
      </c>
      <c r="C24" s="199">
        <f t="shared" si="5"/>
        <v>30023</v>
      </c>
      <c r="D24" s="5">
        <f t="shared" si="6"/>
        <v>27942</v>
      </c>
      <c r="E24" s="52">
        <f t="shared" si="3"/>
        <v>110.05095121146586</v>
      </c>
      <c r="F24" s="52">
        <f t="shared" si="4"/>
        <v>107.44756996635888</v>
      </c>
      <c r="G24" s="62"/>
      <c r="H24" s="88">
        <v>1511</v>
      </c>
      <c r="I24" s="3">
        <v>37</v>
      </c>
      <c r="J24" s="33" t="s">
        <v>37</v>
      </c>
      <c r="K24" s="116">
        <f t="shared" si="1"/>
        <v>13</v>
      </c>
      <c r="L24" s="33" t="s">
        <v>7</v>
      </c>
      <c r="M24" s="366">
        <v>18820</v>
      </c>
      <c r="N24" s="89">
        <f t="shared" si="2"/>
        <v>18626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6</v>
      </c>
      <c r="C25" s="199">
        <f t="shared" si="5"/>
        <v>24406</v>
      </c>
      <c r="D25" s="5">
        <f t="shared" si="6"/>
        <v>51014</v>
      </c>
      <c r="E25" s="52">
        <f t="shared" si="3"/>
        <v>86.316534040671982</v>
      </c>
      <c r="F25" s="52">
        <f t="shared" si="4"/>
        <v>47.841768926177132</v>
      </c>
      <c r="G25" s="72"/>
      <c r="H25" s="88">
        <v>1045</v>
      </c>
      <c r="I25" s="3">
        <v>32</v>
      </c>
      <c r="J25" s="33" t="s">
        <v>35</v>
      </c>
      <c r="K25" s="116">
        <f t="shared" si="1"/>
        <v>40</v>
      </c>
      <c r="L25" s="33" t="s">
        <v>2</v>
      </c>
      <c r="M25" s="366">
        <v>18686</v>
      </c>
      <c r="N25" s="89">
        <f t="shared" si="2"/>
        <v>17177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7</v>
      </c>
      <c r="C26" s="199">
        <f t="shared" si="5"/>
        <v>18626</v>
      </c>
      <c r="D26" s="5">
        <f t="shared" si="6"/>
        <v>14094</v>
      </c>
      <c r="E26" s="52">
        <f t="shared" si="3"/>
        <v>98.969181721572795</v>
      </c>
      <c r="F26" s="52">
        <f t="shared" si="4"/>
        <v>132.15552717468427</v>
      </c>
      <c r="G26" s="62"/>
      <c r="H26" s="88">
        <v>955</v>
      </c>
      <c r="I26" s="3">
        <v>14</v>
      </c>
      <c r="J26" s="33" t="s">
        <v>19</v>
      </c>
      <c r="K26" s="116">
        <f t="shared" si="1"/>
        <v>16</v>
      </c>
      <c r="L26" s="33" t="s">
        <v>3</v>
      </c>
      <c r="M26" s="366">
        <v>13572</v>
      </c>
      <c r="N26" s="89">
        <f t="shared" si="2"/>
        <v>13805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2</v>
      </c>
      <c r="C27" s="199">
        <f t="shared" si="5"/>
        <v>17177</v>
      </c>
      <c r="D27" s="5">
        <f t="shared" si="6"/>
        <v>17442</v>
      </c>
      <c r="E27" s="52">
        <f t="shared" si="3"/>
        <v>91.924435406186447</v>
      </c>
      <c r="F27" s="52">
        <f t="shared" si="4"/>
        <v>98.480678821236097</v>
      </c>
      <c r="G27" s="62"/>
      <c r="H27" s="88">
        <v>571</v>
      </c>
      <c r="I27" s="3">
        <v>15</v>
      </c>
      <c r="J27" s="33" t="s">
        <v>20</v>
      </c>
      <c r="K27" s="116">
        <f t="shared" si="1"/>
        <v>11</v>
      </c>
      <c r="L27" s="33" t="s">
        <v>17</v>
      </c>
      <c r="M27" s="367">
        <v>11868</v>
      </c>
      <c r="N27" s="89">
        <f t="shared" si="2"/>
        <v>12723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3</v>
      </c>
      <c r="C28" s="199">
        <f t="shared" si="5"/>
        <v>13805</v>
      </c>
      <c r="D28" s="5">
        <f t="shared" si="6"/>
        <v>9159</v>
      </c>
      <c r="E28" s="52">
        <f t="shared" si="3"/>
        <v>101.71676982021809</v>
      </c>
      <c r="F28" s="52">
        <f t="shared" si="4"/>
        <v>150.72606179713944</v>
      </c>
      <c r="G28" s="73"/>
      <c r="H28" s="88">
        <v>541</v>
      </c>
      <c r="I28" s="3">
        <v>4</v>
      </c>
      <c r="J28" s="33" t="s">
        <v>11</v>
      </c>
      <c r="K28" s="180">
        <f t="shared" si="1"/>
        <v>38</v>
      </c>
      <c r="L28" s="77" t="s">
        <v>38</v>
      </c>
      <c r="M28" s="368">
        <v>13382</v>
      </c>
      <c r="N28" s="166">
        <f t="shared" si="2"/>
        <v>12356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17</v>
      </c>
      <c r="C29" s="199">
        <f t="shared" si="5"/>
        <v>12723</v>
      </c>
      <c r="D29" s="5">
        <f t="shared" si="6"/>
        <v>12833</v>
      </c>
      <c r="E29" s="52">
        <f t="shared" si="3"/>
        <v>107.20424671385238</v>
      </c>
      <c r="F29" s="52">
        <f t="shared" si="4"/>
        <v>99.142834878828026</v>
      </c>
      <c r="G29" s="72"/>
      <c r="H29" s="88">
        <v>477</v>
      </c>
      <c r="I29" s="3">
        <v>20</v>
      </c>
      <c r="J29" s="33" t="s">
        <v>24</v>
      </c>
      <c r="K29" s="114"/>
      <c r="L29" s="114" t="s">
        <v>55</v>
      </c>
      <c r="M29" s="369">
        <v>376909</v>
      </c>
      <c r="N29" s="171">
        <f>SUM(H44)</f>
        <v>355317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38</v>
      </c>
      <c r="C30" s="199">
        <f t="shared" si="5"/>
        <v>12356</v>
      </c>
      <c r="D30" s="5">
        <f t="shared" si="6"/>
        <v>10159</v>
      </c>
      <c r="E30" s="57">
        <f t="shared" si="3"/>
        <v>92.332984606187424</v>
      </c>
      <c r="F30" s="63">
        <f t="shared" si="4"/>
        <v>121.62614430554189</v>
      </c>
      <c r="G30" s="75"/>
      <c r="H30" s="88">
        <v>380</v>
      </c>
      <c r="I30" s="3">
        <v>27</v>
      </c>
      <c r="J30" s="33" t="s">
        <v>31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355317</v>
      </c>
      <c r="D31" s="67">
        <f>SUM(L14)</f>
        <v>350492</v>
      </c>
      <c r="E31" s="70">
        <f>SUM(N29/M29*100)</f>
        <v>94.271296254533581</v>
      </c>
      <c r="F31" s="63">
        <f t="shared" si="4"/>
        <v>101.37663627129862</v>
      </c>
      <c r="G31" s="83">
        <v>38.1</v>
      </c>
      <c r="H31" s="289">
        <v>330</v>
      </c>
      <c r="I31" s="3">
        <v>7</v>
      </c>
      <c r="J31" s="33" t="s">
        <v>14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320</v>
      </c>
      <c r="I32" s="3">
        <v>39</v>
      </c>
      <c r="J32" s="33" t="s">
        <v>39</v>
      </c>
      <c r="L32" s="42"/>
      <c r="M32" s="90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216</v>
      </c>
      <c r="I33" s="3">
        <v>5</v>
      </c>
      <c r="J33" s="33" t="s">
        <v>12</v>
      </c>
      <c r="L33" s="42"/>
      <c r="M33" s="90"/>
      <c r="N33" s="26"/>
      <c r="R33" s="48"/>
      <c r="S33" s="26"/>
      <c r="T33" s="26"/>
      <c r="U33" s="26"/>
      <c r="V33" s="26"/>
    </row>
    <row r="34" spans="3:30">
      <c r="H34" s="88">
        <v>28</v>
      </c>
      <c r="I34" s="3">
        <v>18</v>
      </c>
      <c r="J34" s="33" t="s">
        <v>22</v>
      </c>
      <c r="L34" s="42"/>
      <c r="M34" s="90"/>
      <c r="N34" s="26"/>
      <c r="R34" s="48"/>
      <c r="S34" s="26"/>
      <c r="T34" s="26"/>
      <c r="U34" s="26"/>
      <c r="V34" s="26"/>
    </row>
    <row r="35" spans="3:30">
      <c r="C35" s="26"/>
      <c r="E35" s="17"/>
      <c r="H35" s="122">
        <v>12</v>
      </c>
      <c r="I35" s="3">
        <v>23</v>
      </c>
      <c r="J35" s="33" t="s">
        <v>27</v>
      </c>
      <c r="L35" s="42"/>
      <c r="M35" s="90"/>
      <c r="N35" s="26"/>
      <c r="R35" s="48"/>
      <c r="S35" s="26"/>
      <c r="T35" s="26"/>
      <c r="U35" s="26"/>
      <c r="V35" s="26"/>
    </row>
    <row r="36" spans="3:30">
      <c r="H36" s="89">
        <v>9</v>
      </c>
      <c r="I36" s="3">
        <v>19</v>
      </c>
      <c r="J36" s="33" t="s">
        <v>23</v>
      </c>
      <c r="N36" s="26"/>
      <c r="R36" s="48"/>
      <c r="S36" s="26"/>
      <c r="T36" s="26"/>
      <c r="U36" s="26"/>
      <c r="V36" s="26"/>
    </row>
    <row r="37" spans="3:30">
      <c r="H37" s="44">
        <v>1</v>
      </c>
      <c r="I37" s="3">
        <v>22</v>
      </c>
      <c r="J37" s="33" t="s">
        <v>26</v>
      </c>
      <c r="L37" s="47"/>
      <c r="M37" s="419"/>
      <c r="N37" s="26"/>
      <c r="R37" s="48"/>
      <c r="S37" s="26"/>
      <c r="T37" s="26"/>
      <c r="U37" s="26"/>
      <c r="V37" s="26"/>
    </row>
    <row r="38" spans="3:30">
      <c r="H38" s="289">
        <v>1</v>
      </c>
      <c r="I38" s="3">
        <v>29</v>
      </c>
      <c r="J38" s="33" t="s">
        <v>54</v>
      </c>
      <c r="N38" s="26"/>
      <c r="R38" s="48"/>
      <c r="S38" s="26"/>
      <c r="T38" s="26"/>
      <c r="U38" s="26"/>
      <c r="V38" s="26"/>
    </row>
    <row r="39" spans="3:30">
      <c r="H39" s="88">
        <v>1</v>
      </c>
      <c r="I39" s="3">
        <v>30</v>
      </c>
      <c r="J39" s="33" t="s">
        <v>33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88">
        <v>0</v>
      </c>
      <c r="I40" s="3">
        <v>6</v>
      </c>
      <c r="J40" s="33" t="s">
        <v>13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8</v>
      </c>
      <c r="J41" s="33" t="s">
        <v>15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28</v>
      </c>
      <c r="J42" s="33" t="s">
        <v>32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355317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H47" s="380"/>
      <c r="L47" s="394"/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193</v>
      </c>
      <c r="I48" s="3"/>
      <c r="J48" s="188" t="s">
        <v>91</v>
      </c>
      <c r="K48" s="3"/>
      <c r="L48" s="326" t="s">
        <v>185</v>
      </c>
      <c r="M48" s="48"/>
      <c r="N48" s="26"/>
      <c r="R48" s="48"/>
      <c r="S48" s="26"/>
      <c r="T48" s="26"/>
      <c r="U48" s="26"/>
      <c r="V48" s="26"/>
    </row>
    <row r="49" spans="1:22" ht="13.5" customHeight="1">
      <c r="H49" s="94" t="s">
        <v>99</v>
      </c>
      <c r="I49" s="3"/>
      <c r="J49" s="144" t="s">
        <v>9</v>
      </c>
      <c r="K49" s="3"/>
      <c r="L49" s="326" t="s">
        <v>99</v>
      </c>
      <c r="M49" s="395"/>
      <c r="R49" s="48"/>
      <c r="S49" s="26"/>
      <c r="T49" s="26"/>
      <c r="U49" s="26"/>
      <c r="V49" s="26"/>
    </row>
    <row r="50" spans="1:22" ht="13.5" customHeight="1">
      <c r="H50" s="43">
        <v>16482</v>
      </c>
      <c r="I50" s="3">
        <v>16</v>
      </c>
      <c r="J50" s="33" t="s">
        <v>3</v>
      </c>
      <c r="K50" s="324">
        <f>SUM(I50)</f>
        <v>16</v>
      </c>
      <c r="L50" s="327">
        <v>14774</v>
      </c>
      <c r="M50" s="395"/>
      <c r="R50" s="48"/>
      <c r="S50" s="26"/>
      <c r="T50" s="26"/>
      <c r="U50" s="26"/>
      <c r="V50" s="26"/>
    </row>
    <row r="51" spans="1:22" ht="13.5" customHeight="1">
      <c r="H51" s="44">
        <v>13517</v>
      </c>
      <c r="I51" s="3">
        <v>26</v>
      </c>
      <c r="J51" s="33" t="s">
        <v>30</v>
      </c>
      <c r="K51" s="324">
        <f t="shared" ref="K51:K59" si="7">SUM(I51)</f>
        <v>26</v>
      </c>
      <c r="L51" s="328">
        <v>13458</v>
      </c>
      <c r="M51" s="395"/>
      <c r="R51" s="48"/>
      <c r="S51" s="26"/>
      <c r="T51" s="26"/>
      <c r="U51" s="26"/>
      <c r="V51" s="26"/>
    </row>
    <row r="52" spans="1:22" ht="14.25" thickBot="1">
      <c r="H52" s="88">
        <v>7137</v>
      </c>
      <c r="I52" s="3">
        <v>33</v>
      </c>
      <c r="J52" s="33" t="s">
        <v>0</v>
      </c>
      <c r="K52" s="324">
        <f t="shared" si="7"/>
        <v>33</v>
      </c>
      <c r="L52" s="328">
        <v>10597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193</v>
      </c>
      <c r="D53" s="59" t="s">
        <v>185</v>
      </c>
      <c r="E53" s="59" t="s">
        <v>41</v>
      </c>
      <c r="F53" s="59" t="s">
        <v>50</v>
      </c>
      <c r="G53" s="8" t="s">
        <v>172</v>
      </c>
      <c r="H53" s="44">
        <v>6700</v>
      </c>
      <c r="I53" s="3">
        <v>34</v>
      </c>
      <c r="J53" s="33" t="s">
        <v>1</v>
      </c>
      <c r="K53" s="324">
        <f t="shared" si="7"/>
        <v>34</v>
      </c>
      <c r="L53" s="328">
        <v>9326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16482</v>
      </c>
      <c r="D54" s="97">
        <f>SUM(L50)</f>
        <v>14774</v>
      </c>
      <c r="E54" s="52">
        <f t="shared" ref="E54:E63" si="8">SUM(N67/M67*100)</f>
        <v>117.97294395533606</v>
      </c>
      <c r="F54" s="52">
        <f t="shared" ref="F54:F62" si="9">SUM(C54/D54*100)</f>
        <v>111.5608501421416</v>
      </c>
      <c r="G54" s="62"/>
      <c r="H54" s="88">
        <v>2790</v>
      </c>
      <c r="I54" s="3">
        <v>25</v>
      </c>
      <c r="J54" s="33" t="s">
        <v>29</v>
      </c>
      <c r="K54" s="324">
        <f t="shared" si="7"/>
        <v>25</v>
      </c>
      <c r="L54" s="328">
        <v>2072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13517</v>
      </c>
      <c r="D55" s="97">
        <f t="shared" ref="D55:D63" si="11">SUM(L51)</f>
        <v>13458</v>
      </c>
      <c r="E55" s="52">
        <f t="shared" si="8"/>
        <v>110.73154747276152</v>
      </c>
      <c r="F55" s="52">
        <f t="shared" si="9"/>
        <v>100.43840095110714</v>
      </c>
      <c r="G55" s="62"/>
      <c r="H55" s="44">
        <v>1628</v>
      </c>
      <c r="I55" s="3">
        <v>39</v>
      </c>
      <c r="J55" s="33" t="s">
        <v>39</v>
      </c>
      <c r="K55" s="324">
        <f t="shared" si="7"/>
        <v>39</v>
      </c>
      <c r="L55" s="328">
        <v>1463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0</v>
      </c>
      <c r="C56" s="43">
        <f t="shared" si="10"/>
        <v>7137</v>
      </c>
      <c r="D56" s="97">
        <f t="shared" si="11"/>
        <v>10597</v>
      </c>
      <c r="E56" s="52">
        <f t="shared" si="8"/>
        <v>133.67671848660797</v>
      </c>
      <c r="F56" s="52">
        <f t="shared" si="9"/>
        <v>67.34924978767576</v>
      </c>
      <c r="G56" s="62"/>
      <c r="H56" s="88">
        <v>1481</v>
      </c>
      <c r="I56" s="3">
        <v>40</v>
      </c>
      <c r="J56" s="33" t="s">
        <v>2</v>
      </c>
      <c r="K56" s="324">
        <f t="shared" si="7"/>
        <v>40</v>
      </c>
      <c r="L56" s="328">
        <v>1884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1</v>
      </c>
      <c r="C57" s="43">
        <f t="shared" si="10"/>
        <v>6700</v>
      </c>
      <c r="D57" s="97">
        <f t="shared" si="11"/>
        <v>9326</v>
      </c>
      <c r="E57" s="52">
        <f t="shared" si="8"/>
        <v>114.33447098976109</v>
      </c>
      <c r="F57" s="52">
        <f t="shared" si="9"/>
        <v>71.842161698477383</v>
      </c>
      <c r="G57" s="62"/>
      <c r="H57" s="44">
        <v>1452</v>
      </c>
      <c r="I57" s="3">
        <v>36</v>
      </c>
      <c r="J57" s="33" t="s">
        <v>5</v>
      </c>
      <c r="K57" s="324">
        <f t="shared" si="7"/>
        <v>36</v>
      </c>
      <c r="L57" s="328">
        <v>911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29</v>
      </c>
      <c r="C58" s="43">
        <f t="shared" si="10"/>
        <v>2790</v>
      </c>
      <c r="D58" s="97">
        <f t="shared" si="11"/>
        <v>2072</v>
      </c>
      <c r="E58" s="52">
        <f t="shared" si="8"/>
        <v>90.203685741998058</v>
      </c>
      <c r="F58" s="52">
        <f t="shared" si="9"/>
        <v>134.65250965250965</v>
      </c>
      <c r="G58" s="72"/>
      <c r="H58" s="44">
        <v>1318</v>
      </c>
      <c r="I58" s="3">
        <v>17</v>
      </c>
      <c r="J58" s="33" t="s">
        <v>21</v>
      </c>
      <c r="K58" s="324">
        <f t="shared" si="7"/>
        <v>17</v>
      </c>
      <c r="L58" s="328">
        <v>1042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39</v>
      </c>
      <c r="C59" s="43">
        <f t="shared" si="10"/>
        <v>1628</v>
      </c>
      <c r="D59" s="97">
        <f t="shared" si="11"/>
        <v>1463</v>
      </c>
      <c r="E59" s="52">
        <f t="shared" si="8"/>
        <v>103.56234096692111</v>
      </c>
      <c r="F59" s="52">
        <f t="shared" si="9"/>
        <v>111.27819548872179</v>
      </c>
      <c r="G59" s="62"/>
      <c r="H59" s="425">
        <v>1079</v>
      </c>
      <c r="I59" s="14">
        <v>38</v>
      </c>
      <c r="J59" s="77" t="s">
        <v>38</v>
      </c>
      <c r="K59" s="325">
        <f t="shared" si="7"/>
        <v>38</v>
      </c>
      <c r="L59" s="329">
        <v>1115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2</v>
      </c>
      <c r="C60" s="89">
        <f t="shared" si="10"/>
        <v>1481</v>
      </c>
      <c r="D60" s="97">
        <f t="shared" si="11"/>
        <v>1884</v>
      </c>
      <c r="E60" s="52">
        <f t="shared" si="8"/>
        <v>81.10624315443593</v>
      </c>
      <c r="F60" s="52">
        <f t="shared" si="9"/>
        <v>78.609341825902334</v>
      </c>
      <c r="G60" s="62"/>
      <c r="H60" s="420">
        <v>968</v>
      </c>
      <c r="I60" s="219">
        <v>31</v>
      </c>
      <c r="J60" s="376" t="s">
        <v>64</v>
      </c>
      <c r="K60" s="362" t="s">
        <v>8</v>
      </c>
      <c r="L60" s="371">
        <v>61758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5</v>
      </c>
      <c r="C61" s="43">
        <f t="shared" si="10"/>
        <v>1452</v>
      </c>
      <c r="D61" s="97">
        <f t="shared" si="11"/>
        <v>911</v>
      </c>
      <c r="E61" s="52">
        <f t="shared" si="8"/>
        <v>121.91435768261965</v>
      </c>
      <c r="F61" s="52">
        <f t="shared" si="9"/>
        <v>159.38529088913282</v>
      </c>
      <c r="G61" s="73"/>
      <c r="H61" s="44">
        <v>803</v>
      </c>
      <c r="I61" s="3">
        <v>14</v>
      </c>
      <c r="J61" s="33" t="s">
        <v>19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21</v>
      </c>
      <c r="C62" s="43">
        <f t="shared" si="10"/>
        <v>1318</v>
      </c>
      <c r="D62" s="97">
        <f t="shared" si="11"/>
        <v>1042</v>
      </c>
      <c r="E62" s="57">
        <f t="shared" si="8"/>
        <v>105.44</v>
      </c>
      <c r="F62" s="52">
        <f t="shared" si="9"/>
        <v>126.48752399232247</v>
      </c>
      <c r="G62" s="72"/>
      <c r="H62" s="88">
        <v>650</v>
      </c>
      <c r="I62" s="3">
        <v>1</v>
      </c>
      <c r="J62" s="33" t="s">
        <v>4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38</v>
      </c>
      <c r="C63" s="43">
        <f t="shared" si="10"/>
        <v>1079</v>
      </c>
      <c r="D63" s="97">
        <f t="shared" si="11"/>
        <v>1115</v>
      </c>
      <c r="E63" s="57">
        <f t="shared" si="8"/>
        <v>93.581960104076316</v>
      </c>
      <c r="F63" s="52">
        <f>SUM(C63/D63*100)</f>
        <v>96.771300448430495</v>
      </c>
      <c r="G63" s="75"/>
      <c r="H63" s="44">
        <v>649</v>
      </c>
      <c r="I63" s="3">
        <v>24</v>
      </c>
      <c r="J63" s="33" t="s">
        <v>28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57</v>
      </c>
      <c r="C64" s="67">
        <f>SUM(H90)</f>
        <v>57754</v>
      </c>
      <c r="D64" s="67">
        <f>SUM(L60)</f>
        <v>61758</v>
      </c>
      <c r="E64" s="70">
        <f>SUM(N77/M77*100)</f>
        <v>112.30287592120871</v>
      </c>
      <c r="F64" s="70">
        <f>SUM(C64/D64*100)</f>
        <v>93.516629424527991</v>
      </c>
      <c r="G64" s="385">
        <v>113.3</v>
      </c>
      <c r="H64" s="346">
        <v>324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89">
        <v>293</v>
      </c>
      <c r="I65" s="3">
        <v>19</v>
      </c>
      <c r="J65" s="33" t="s">
        <v>23</v>
      </c>
      <c r="M65" s="394"/>
      <c r="N65" s="26"/>
      <c r="R65" s="48"/>
      <c r="S65" s="26"/>
      <c r="T65" s="26"/>
      <c r="U65" s="26"/>
      <c r="V65" s="26"/>
    </row>
    <row r="66" spans="3:22">
      <c r="H66" s="44">
        <v>196</v>
      </c>
      <c r="I66" s="3">
        <v>15</v>
      </c>
      <c r="J66" s="33" t="s">
        <v>20</v>
      </c>
      <c r="L66" s="16"/>
      <c r="M66" s="340" t="s">
        <v>63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289">
        <v>159</v>
      </c>
      <c r="I67" s="3">
        <v>37</v>
      </c>
      <c r="J67" s="33" t="s">
        <v>37</v>
      </c>
      <c r="K67" s="3">
        <f>SUM(I50)</f>
        <v>16</v>
      </c>
      <c r="L67" s="33" t="s">
        <v>3</v>
      </c>
      <c r="M67" s="387">
        <v>13971</v>
      </c>
      <c r="N67" s="89">
        <f>SUM(H50)</f>
        <v>16482</v>
      </c>
      <c r="R67" s="48"/>
      <c r="S67" s="26"/>
      <c r="T67" s="26"/>
      <c r="U67" s="26"/>
      <c r="V67" s="26"/>
    </row>
    <row r="68" spans="3:22">
      <c r="C68" s="26"/>
      <c r="H68" s="88">
        <v>110</v>
      </c>
      <c r="I68" s="3">
        <v>9</v>
      </c>
      <c r="J68" s="3" t="s">
        <v>161</v>
      </c>
      <c r="K68" s="3">
        <f t="shared" ref="K68:K76" si="12">SUM(I51)</f>
        <v>26</v>
      </c>
      <c r="L68" s="33" t="s">
        <v>30</v>
      </c>
      <c r="M68" s="388">
        <v>12207</v>
      </c>
      <c r="N68" s="89">
        <f t="shared" ref="N68:N76" si="13">SUM(H51)</f>
        <v>13517</v>
      </c>
      <c r="R68" s="48"/>
      <c r="S68" s="26"/>
      <c r="T68" s="26"/>
      <c r="U68" s="26"/>
      <c r="V68" s="26"/>
    </row>
    <row r="69" spans="3:22">
      <c r="H69" s="88">
        <v>15</v>
      </c>
      <c r="I69" s="3">
        <v>13</v>
      </c>
      <c r="J69" s="33" t="s">
        <v>7</v>
      </c>
      <c r="K69" s="3">
        <f t="shared" si="12"/>
        <v>33</v>
      </c>
      <c r="L69" s="33" t="s">
        <v>0</v>
      </c>
      <c r="M69" s="388">
        <v>5339</v>
      </c>
      <c r="N69" s="89">
        <f t="shared" si="13"/>
        <v>7137</v>
      </c>
      <c r="R69" s="48"/>
      <c r="S69" s="26"/>
      <c r="T69" s="26"/>
      <c r="U69" s="26"/>
      <c r="V69" s="26"/>
    </row>
    <row r="70" spans="3:22">
      <c r="H70" s="289">
        <v>3</v>
      </c>
      <c r="I70" s="3">
        <v>23</v>
      </c>
      <c r="J70" s="33" t="s">
        <v>27</v>
      </c>
      <c r="K70" s="3">
        <f t="shared" si="12"/>
        <v>34</v>
      </c>
      <c r="L70" s="33" t="s">
        <v>1</v>
      </c>
      <c r="M70" s="388">
        <v>5860</v>
      </c>
      <c r="N70" s="89">
        <f t="shared" si="13"/>
        <v>6700</v>
      </c>
      <c r="R70" s="48"/>
      <c r="S70" s="26"/>
      <c r="T70" s="26"/>
      <c r="U70" s="26"/>
      <c r="V70" s="26"/>
    </row>
    <row r="71" spans="3:22">
      <c r="H71" s="44">
        <v>0</v>
      </c>
      <c r="I71" s="3">
        <v>2</v>
      </c>
      <c r="J71" s="33" t="s">
        <v>6</v>
      </c>
      <c r="K71" s="3">
        <f t="shared" si="12"/>
        <v>25</v>
      </c>
      <c r="L71" s="33" t="s">
        <v>29</v>
      </c>
      <c r="M71" s="388">
        <v>3093</v>
      </c>
      <c r="N71" s="89">
        <f t="shared" si="13"/>
        <v>2790</v>
      </c>
      <c r="R71" s="48"/>
      <c r="S71" s="26"/>
      <c r="T71" s="26"/>
      <c r="U71" s="26"/>
      <c r="V71" s="26"/>
    </row>
    <row r="72" spans="3:22">
      <c r="H72" s="44">
        <v>0</v>
      </c>
      <c r="I72" s="3">
        <v>3</v>
      </c>
      <c r="J72" s="33" t="s">
        <v>10</v>
      </c>
      <c r="K72" s="3">
        <f t="shared" si="12"/>
        <v>39</v>
      </c>
      <c r="L72" s="33" t="s">
        <v>39</v>
      </c>
      <c r="M72" s="388">
        <v>1572</v>
      </c>
      <c r="N72" s="89">
        <f t="shared" si="13"/>
        <v>1628</v>
      </c>
      <c r="R72" s="48"/>
      <c r="S72" s="26"/>
      <c r="T72" s="26"/>
      <c r="U72" s="26"/>
      <c r="V72" s="26"/>
    </row>
    <row r="73" spans="3:22">
      <c r="H73" s="44">
        <v>0</v>
      </c>
      <c r="I73" s="3">
        <v>4</v>
      </c>
      <c r="J73" s="33" t="s">
        <v>11</v>
      </c>
      <c r="K73" s="3">
        <f t="shared" si="12"/>
        <v>40</v>
      </c>
      <c r="L73" s="33" t="s">
        <v>2</v>
      </c>
      <c r="M73" s="388">
        <v>1826</v>
      </c>
      <c r="N73" s="89">
        <f t="shared" si="13"/>
        <v>1481</v>
      </c>
      <c r="R73" s="48"/>
      <c r="S73" s="26"/>
      <c r="T73" s="26"/>
      <c r="U73" s="26"/>
      <c r="V73" s="26"/>
    </row>
    <row r="74" spans="3:22">
      <c r="H74" s="44">
        <v>0</v>
      </c>
      <c r="I74" s="3">
        <v>5</v>
      </c>
      <c r="J74" s="33" t="s">
        <v>12</v>
      </c>
      <c r="K74" s="3">
        <f t="shared" si="12"/>
        <v>36</v>
      </c>
      <c r="L74" s="33" t="s">
        <v>5</v>
      </c>
      <c r="M74" s="388">
        <v>1191</v>
      </c>
      <c r="N74" s="89">
        <f t="shared" si="13"/>
        <v>1452</v>
      </c>
      <c r="R74" s="48"/>
      <c r="S74" s="26"/>
      <c r="T74" s="26"/>
      <c r="U74" s="26"/>
      <c r="V74" s="26"/>
    </row>
    <row r="75" spans="3:22">
      <c r="H75" s="44">
        <v>0</v>
      </c>
      <c r="I75" s="3">
        <v>6</v>
      </c>
      <c r="J75" s="33" t="s">
        <v>13</v>
      </c>
      <c r="K75" s="3">
        <f t="shared" si="12"/>
        <v>17</v>
      </c>
      <c r="L75" s="33" t="s">
        <v>21</v>
      </c>
      <c r="M75" s="388">
        <v>1250</v>
      </c>
      <c r="N75" s="89">
        <f t="shared" si="13"/>
        <v>1318</v>
      </c>
      <c r="R75" s="48"/>
      <c r="S75" s="26"/>
      <c r="T75" s="26"/>
      <c r="U75" s="26"/>
      <c r="V75" s="26"/>
    </row>
    <row r="76" spans="3:22" ht="14.25" thickBot="1">
      <c r="H76" s="44">
        <v>0</v>
      </c>
      <c r="I76" s="3">
        <v>7</v>
      </c>
      <c r="J76" s="33" t="s">
        <v>14</v>
      </c>
      <c r="K76" s="14">
        <f t="shared" si="12"/>
        <v>38</v>
      </c>
      <c r="L76" s="77" t="s">
        <v>38</v>
      </c>
      <c r="M76" s="389">
        <v>1153</v>
      </c>
      <c r="N76" s="166">
        <f t="shared" si="13"/>
        <v>1079</v>
      </c>
      <c r="R76" s="48"/>
      <c r="S76" s="26"/>
      <c r="T76" s="26"/>
      <c r="U76" s="26"/>
      <c r="V76" s="26"/>
    </row>
    <row r="77" spans="3:22" ht="14.25" thickTop="1">
      <c r="H77" s="88">
        <v>0</v>
      </c>
      <c r="I77" s="3">
        <v>8</v>
      </c>
      <c r="J77" s="33" t="s">
        <v>15</v>
      </c>
      <c r="K77" s="3"/>
      <c r="L77" s="114" t="s">
        <v>56</v>
      </c>
      <c r="M77" s="294">
        <v>51427</v>
      </c>
      <c r="N77" s="171">
        <f>SUM(H90)</f>
        <v>57754</v>
      </c>
      <c r="R77" s="48"/>
      <c r="S77" s="26"/>
      <c r="T77" s="26"/>
      <c r="U77" s="26"/>
      <c r="V77" s="26"/>
    </row>
    <row r="78" spans="3:22">
      <c r="H78" s="43">
        <v>0</v>
      </c>
      <c r="I78" s="3">
        <v>10</v>
      </c>
      <c r="J78" s="33" t="s">
        <v>16</v>
      </c>
      <c r="R78" s="48"/>
      <c r="S78" s="26"/>
      <c r="T78" s="26"/>
      <c r="U78" s="26"/>
      <c r="V78" s="26"/>
    </row>
    <row r="79" spans="3:22">
      <c r="H79" s="333">
        <v>0</v>
      </c>
      <c r="I79" s="3">
        <v>12</v>
      </c>
      <c r="J79" s="33" t="s">
        <v>18</v>
      </c>
      <c r="R79" s="48"/>
      <c r="S79" s="26"/>
      <c r="T79" s="26"/>
      <c r="U79" s="26"/>
      <c r="V79" s="26"/>
    </row>
    <row r="80" spans="3:22">
      <c r="H80" s="414">
        <v>0</v>
      </c>
      <c r="I80" s="3">
        <v>18</v>
      </c>
      <c r="J80" s="33" t="s">
        <v>22</v>
      </c>
      <c r="R80" s="48"/>
      <c r="S80" s="26"/>
      <c r="T80" s="26"/>
      <c r="U80" s="26"/>
      <c r="V80" s="26"/>
    </row>
    <row r="81" spans="8:22">
      <c r="H81" s="43">
        <v>0</v>
      </c>
      <c r="I81" s="3">
        <v>20</v>
      </c>
      <c r="J81" s="33" t="s">
        <v>24</v>
      </c>
      <c r="R81" s="48"/>
      <c r="S81" s="26"/>
      <c r="T81" s="26"/>
      <c r="U81" s="26"/>
      <c r="V81" s="26"/>
    </row>
    <row r="82" spans="8:22">
      <c r="H82" s="44">
        <v>0</v>
      </c>
      <c r="I82" s="3">
        <v>21</v>
      </c>
      <c r="J82" s="33" t="s">
        <v>72</v>
      </c>
      <c r="L82" s="42"/>
      <c r="M82" s="1"/>
      <c r="R82" s="48"/>
      <c r="S82" s="26"/>
      <c r="T82" s="26"/>
      <c r="U82" s="26"/>
      <c r="V82" s="26"/>
    </row>
    <row r="83" spans="8:22">
      <c r="H83" s="44">
        <v>0</v>
      </c>
      <c r="I83" s="3">
        <v>22</v>
      </c>
      <c r="J83" s="33" t="s">
        <v>26</v>
      </c>
      <c r="L83" s="42"/>
      <c r="M83" s="26"/>
      <c r="R83" s="48"/>
      <c r="S83" s="26"/>
      <c r="T83" s="26"/>
      <c r="U83" s="26"/>
      <c r="V83" s="26"/>
    </row>
    <row r="84" spans="8:22">
      <c r="H84" s="44">
        <v>0</v>
      </c>
      <c r="I84" s="3">
        <v>27</v>
      </c>
      <c r="J84" s="33" t="s">
        <v>31</v>
      </c>
      <c r="L84" s="42"/>
      <c r="M84" s="26"/>
      <c r="R84" s="48"/>
      <c r="S84" s="26"/>
      <c r="T84" s="26"/>
      <c r="U84" s="26"/>
      <c r="V84" s="26"/>
    </row>
    <row r="85" spans="8:22">
      <c r="H85" s="44">
        <v>0</v>
      </c>
      <c r="I85" s="3">
        <v>28</v>
      </c>
      <c r="J85" s="33" t="s">
        <v>32</v>
      </c>
      <c r="L85" s="42"/>
      <c r="M85" s="26"/>
      <c r="R85" s="48"/>
      <c r="S85" s="26"/>
      <c r="T85" s="26"/>
      <c r="U85" s="26"/>
      <c r="V85" s="26"/>
    </row>
    <row r="86" spans="8:22">
      <c r="H86" s="44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88">
        <v>0</v>
      </c>
      <c r="I87" s="3">
        <v>30</v>
      </c>
      <c r="J87" s="33" t="s">
        <v>33</v>
      </c>
      <c r="L87" s="47"/>
      <c r="M87" s="383"/>
      <c r="R87" s="48"/>
      <c r="S87" s="26"/>
      <c r="T87" s="26"/>
      <c r="U87" s="26"/>
      <c r="V87" s="26"/>
    </row>
    <row r="88" spans="8:22">
      <c r="H88" s="44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7">
        <f>SUM(H50:H89)</f>
        <v>57754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3F28-A131-4699-A891-B716E28C1559}">
  <sheetPr>
    <tabColor rgb="FFFF0000"/>
  </sheetPr>
  <dimension ref="A1:AD90"/>
  <sheetViews>
    <sheetView zoomScaleNormal="100" workbookViewId="0">
      <selection activeCell="O88" sqref="O88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/>
      <c r="I1" s="380"/>
      <c r="J1" s="46"/>
      <c r="L1" s="47"/>
      <c r="M1" s="392"/>
      <c r="N1" s="47"/>
      <c r="O1" s="48"/>
      <c r="R1" s="108"/>
    </row>
    <row r="2" spans="8:30" ht="13.5" customHeight="1">
      <c r="H2" s="290" t="s">
        <v>199</v>
      </c>
      <c r="I2" s="3"/>
      <c r="J2" s="182" t="s">
        <v>70</v>
      </c>
      <c r="K2" s="81"/>
      <c r="L2" s="316" t="s">
        <v>200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M3" s="396"/>
      <c r="N3" s="397"/>
      <c r="O3" s="1"/>
      <c r="R3" s="48"/>
      <c r="S3" s="26"/>
      <c r="T3" s="26"/>
      <c r="U3" s="26"/>
      <c r="V3" s="26"/>
    </row>
    <row r="4" spans="8:30" ht="13.5" customHeight="1">
      <c r="H4" s="421">
        <v>28134</v>
      </c>
      <c r="I4" s="3">
        <v>33</v>
      </c>
      <c r="J4" s="160" t="s">
        <v>0</v>
      </c>
      <c r="K4" s="120">
        <f>SUM(I4)</f>
        <v>33</v>
      </c>
      <c r="L4" s="309">
        <v>27709</v>
      </c>
      <c r="M4" s="402"/>
      <c r="N4" s="416"/>
      <c r="O4" s="1"/>
      <c r="R4" s="48"/>
      <c r="S4" s="26"/>
      <c r="T4" s="26"/>
      <c r="U4" s="26"/>
      <c r="V4" s="26"/>
    </row>
    <row r="5" spans="8:30" ht="13.5" customHeight="1">
      <c r="H5" s="88">
        <v>17272</v>
      </c>
      <c r="I5" s="3">
        <v>13</v>
      </c>
      <c r="J5" s="160" t="s">
        <v>7</v>
      </c>
      <c r="K5" s="120">
        <f t="shared" ref="K5:K13" si="0">SUM(I5)</f>
        <v>13</v>
      </c>
      <c r="L5" s="310">
        <v>16643</v>
      </c>
      <c r="M5" s="396"/>
      <c r="N5" s="416"/>
      <c r="O5" s="1"/>
      <c r="R5" s="48"/>
      <c r="S5" s="26"/>
      <c r="T5" s="26"/>
      <c r="U5" s="26"/>
      <c r="V5" s="26"/>
    </row>
    <row r="6" spans="8:30" ht="13.5" customHeight="1">
      <c r="H6" s="88">
        <v>13852</v>
      </c>
      <c r="I6" s="3">
        <v>9</v>
      </c>
      <c r="J6" s="3" t="s">
        <v>161</v>
      </c>
      <c r="K6" s="120">
        <f t="shared" si="0"/>
        <v>9</v>
      </c>
      <c r="L6" s="310">
        <v>12776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88">
        <v>9591</v>
      </c>
      <c r="I7" s="3">
        <v>34</v>
      </c>
      <c r="J7" s="160" t="s">
        <v>1</v>
      </c>
      <c r="K7" s="120">
        <f t="shared" si="0"/>
        <v>34</v>
      </c>
      <c r="L7" s="310">
        <v>9113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88">
        <v>6850</v>
      </c>
      <c r="I8" s="3">
        <v>24</v>
      </c>
      <c r="J8" s="160" t="s">
        <v>28</v>
      </c>
      <c r="K8" s="120">
        <f t="shared" si="0"/>
        <v>24</v>
      </c>
      <c r="L8" s="310">
        <v>8475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88">
        <v>5875</v>
      </c>
      <c r="I9" s="3">
        <v>25</v>
      </c>
      <c r="J9" s="160" t="s">
        <v>29</v>
      </c>
      <c r="K9" s="120">
        <f t="shared" si="0"/>
        <v>25</v>
      </c>
      <c r="L9" s="310">
        <v>7323</v>
      </c>
      <c r="M9" s="95"/>
      <c r="O9" s="1"/>
      <c r="R9" s="48"/>
      <c r="S9" s="26"/>
      <c r="T9" s="26"/>
      <c r="U9" s="26"/>
      <c r="V9" s="26"/>
    </row>
    <row r="10" spans="8:30" ht="13.5" customHeight="1">
      <c r="H10" s="88">
        <v>5767</v>
      </c>
      <c r="I10" s="3">
        <v>20</v>
      </c>
      <c r="J10" s="160" t="s">
        <v>24</v>
      </c>
      <c r="K10" s="120">
        <f t="shared" si="0"/>
        <v>20</v>
      </c>
      <c r="L10" s="310">
        <v>1443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88">
        <v>3221</v>
      </c>
      <c r="I11" s="3">
        <v>17</v>
      </c>
      <c r="J11" s="160" t="s">
        <v>21</v>
      </c>
      <c r="K11" s="120">
        <f t="shared" si="0"/>
        <v>17</v>
      </c>
      <c r="L11" s="310">
        <v>3240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88">
        <v>2649</v>
      </c>
      <c r="I12" s="3">
        <v>22</v>
      </c>
      <c r="J12" s="160" t="s">
        <v>26</v>
      </c>
      <c r="K12" s="120">
        <f t="shared" si="0"/>
        <v>22</v>
      </c>
      <c r="L12" s="310">
        <v>2312</v>
      </c>
      <c r="M12" s="95"/>
      <c r="R12" s="48"/>
      <c r="S12" s="26"/>
      <c r="T12" s="26"/>
      <c r="U12" s="90"/>
      <c r="V12" s="26"/>
    </row>
    <row r="13" spans="8:30" ht="13.5" customHeight="1" thickBot="1">
      <c r="H13" s="441">
        <v>1553</v>
      </c>
      <c r="I13" s="14">
        <v>12</v>
      </c>
      <c r="J13" s="162" t="s">
        <v>18</v>
      </c>
      <c r="K13" s="181">
        <f t="shared" si="0"/>
        <v>12</v>
      </c>
      <c r="L13" s="318">
        <v>878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1524</v>
      </c>
      <c r="I14" s="219">
        <v>26</v>
      </c>
      <c r="J14" s="220" t="s">
        <v>30</v>
      </c>
      <c r="K14" s="81" t="s">
        <v>8</v>
      </c>
      <c r="L14" s="319">
        <v>102520</v>
      </c>
      <c r="N14" s="48"/>
      <c r="R14" s="48"/>
      <c r="S14" s="26"/>
      <c r="T14" s="26"/>
      <c r="U14" s="26"/>
      <c r="V14" s="26"/>
    </row>
    <row r="15" spans="8:30" ht="13.5" customHeight="1">
      <c r="H15" s="289">
        <v>1234</v>
      </c>
      <c r="I15" s="3">
        <v>6</v>
      </c>
      <c r="J15" s="160" t="s">
        <v>13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1215</v>
      </c>
      <c r="I16" s="3">
        <v>1</v>
      </c>
      <c r="J16" s="160" t="s">
        <v>4</v>
      </c>
      <c r="K16" s="50"/>
      <c r="R16" s="48"/>
      <c r="S16" s="26"/>
      <c r="T16" s="26"/>
      <c r="U16" s="26"/>
      <c r="V16" s="26"/>
    </row>
    <row r="17" spans="1:22" ht="13.5" customHeight="1">
      <c r="H17" s="88">
        <v>1175</v>
      </c>
      <c r="I17" s="3">
        <v>21</v>
      </c>
      <c r="J17" s="160" t="s">
        <v>25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122">
        <v>1132</v>
      </c>
      <c r="I18" s="3">
        <v>36</v>
      </c>
      <c r="J18" s="160" t="s">
        <v>5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421">
        <v>1125</v>
      </c>
      <c r="I19" s="3">
        <v>16</v>
      </c>
      <c r="J19" s="160" t="s">
        <v>3</v>
      </c>
      <c r="L19" s="16"/>
      <c r="M19" s="436" t="s">
        <v>179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88">
        <v>900</v>
      </c>
      <c r="I20" s="3">
        <v>15</v>
      </c>
      <c r="J20" s="160" t="s">
        <v>20</v>
      </c>
      <c r="K20" s="120">
        <f>SUM(I4)</f>
        <v>33</v>
      </c>
      <c r="L20" s="160" t="s">
        <v>0</v>
      </c>
      <c r="M20" s="320">
        <v>27164</v>
      </c>
      <c r="N20" s="89">
        <f>SUM(H4)</f>
        <v>28134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193</v>
      </c>
      <c r="D21" s="59" t="s">
        <v>185</v>
      </c>
      <c r="E21" s="59" t="s">
        <v>41</v>
      </c>
      <c r="F21" s="59" t="s">
        <v>50</v>
      </c>
      <c r="G21" s="8" t="s">
        <v>172</v>
      </c>
      <c r="H21" s="88">
        <v>894</v>
      </c>
      <c r="I21" s="3">
        <v>18</v>
      </c>
      <c r="J21" s="160" t="s">
        <v>22</v>
      </c>
      <c r="K21" s="120">
        <f t="shared" ref="K21:K29" si="1">SUM(I5)</f>
        <v>13</v>
      </c>
      <c r="L21" s="160" t="s">
        <v>7</v>
      </c>
      <c r="M21" s="321">
        <v>16484</v>
      </c>
      <c r="N21" s="89">
        <f t="shared" ref="N21:N29" si="2">SUM(H5)</f>
        <v>17272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28134</v>
      </c>
      <c r="D22" s="97">
        <f>SUM(L4)</f>
        <v>27709</v>
      </c>
      <c r="E22" s="55">
        <f t="shared" ref="E22:E31" si="3">SUM(N20/M20*100)</f>
        <v>103.57090266529229</v>
      </c>
      <c r="F22" s="52">
        <f t="shared" ref="F22:F32" si="4">SUM(C22/D22*100)</f>
        <v>101.53379768306326</v>
      </c>
      <c r="G22" s="62"/>
      <c r="H22" s="88">
        <v>718</v>
      </c>
      <c r="I22" s="3">
        <v>40</v>
      </c>
      <c r="J22" s="160" t="s">
        <v>2</v>
      </c>
      <c r="K22" s="120">
        <f t="shared" si="1"/>
        <v>9</v>
      </c>
      <c r="L22" s="3" t="s">
        <v>161</v>
      </c>
      <c r="M22" s="321">
        <v>13232</v>
      </c>
      <c r="N22" s="89">
        <f t="shared" si="2"/>
        <v>13852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160" t="s">
        <v>7</v>
      </c>
      <c r="C23" s="43">
        <f t="shared" ref="C23:C31" si="5">SUM(H5)</f>
        <v>17272</v>
      </c>
      <c r="D23" s="97">
        <f t="shared" ref="D23:D31" si="6">SUM(L5)</f>
        <v>16643</v>
      </c>
      <c r="E23" s="55">
        <f t="shared" si="3"/>
        <v>104.78039310846883</v>
      </c>
      <c r="F23" s="52">
        <f t="shared" si="4"/>
        <v>103.77936670071502</v>
      </c>
      <c r="G23" s="62"/>
      <c r="H23" s="88">
        <v>620</v>
      </c>
      <c r="I23" s="3">
        <v>2</v>
      </c>
      <c r="J23" s="160" t="s">
        <v>6</v>
      </c>
      <c r="K23" s="120">
        <f t="shared" si="1"/>
        <v>34</v>
      </c>
      <c r="L23" s="160" t="s">
        <v>1</v>
      </c>
      <c r="M23" s="321">
        <v>9115</v>
      </c>
      <c r="N23" s="89">
        <f t="shared" si="2"/>
        <v>9591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3" t="s">
        <v>161</v>
      </c>
      <c r="C24" s="43">
        <f t="shared" si="5"/>
        <v>13852</v>
      </c>
      <c r="D24" s="97">
        <f t="shared" si="6"/>
        <v>12776</v>
      </c>
      <c r="E24" s="55">
        <f t="shared" si="3"/>
        <v>104.68561064087061</v>
      </c>
      <c r="F24" s="52">
        <f t="shared" si="4"/>
        <v>108.42204132748905</v>
      </c>
      <c r="G24" s="62"/>
      <c r="H24" s="88">
        <v>429</v>
      </c>
      <c r="I24" s="3">
        <v>38</v>
      </c>
      <c r="J24" s="160" t="s">
        <v>38</v>
      </c>
      <c r="K24" s="120">
        <f t="shared" si="1"/>
        <v>24</v>
      </c>
      <c r="L24" s="160" t="s">
        <v>28</v>
      </c>
      <c r="M24" s="321">
        <v>6162</v>
      </c>
      <c r="N24" s="89">
        <f t="shared" si="2"/>
        <v>6850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60" t="s">
        <v>1</v>
      </c>
      <c r="C25" s="43">
        <f t="shared" si="5"/>
        <v>9591</v>
      </c>
      <c r="D25" s="97">
        <f t="shared" si="6"/>
        <v>9113</v>
      </c>
      <c r="E25" s="55">
        <f t="shared" si="3"/>
        <v>105.22216127262753</v>
      </c>
      <c r="F25" s="52">
        <f t="shared" si="4"/>
        <v>105.24525403270053</v>
      </c>
      <c r="G25" s="62"/>
      <c r="H25" s="88">
        <v>388</v>
      </c>
      <c r="I25" s="3">
        <v>31</v>
      </c>
      <c r="J25" s="3" t="s">
        <v>64</v>
      </c>
      <c r="K25" s="120">
        <f t="shared" si="1"/>
        <v>25</v>
      </c>
      <c r="L25" s="160" t="s">
        <v>29</v>
      </c>
      <c r="M25" s="321">
        <v>5033</v>
      </c>
      <c r="N25" s="89">
        <f t="shared" si="2"/>
        <v>5875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6850</v>
      </c>
      <c r="D26" s="97">
        <f t="shared" si="6"/>
        <v>8475</v>
      </c>
      <c r="E26" s="55">
        <f t="shared" si="3"/>
        <v>111.16520610191496</v>
      </c>
      <c r="F26" s="52">
        <f t="shared" si="4"/>
        <v>80.825958702064895</v>
      </c>
      <c r="G26" s="72"/>
      <c r="H26" s="88">
        <v>321</v>
      </c>
      <c r="I26" s="3">
        <v>14</v>
      </c>
      <c r="J26" s="160" t="s">
        <v>19</v>
      </c>
      <c r="K26" s="120">
        <f t="shared" si="1"/>
        <v>20</v>
      </c>
      <c r="L26" s="160" t="s">
        <v>24</v>
      </c>
      <c r="M26" s="321">
        <v>5174</v>
      </c>
      <c r="N26" s="89">
        <f t="shared" si="2"/>
        <v>5767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29</v>
      </c>
      <c r="C27" s="43">
        <f t="shared" si="5"/>
        <v>5875</v>
      </c>
      <c r="D27" s="97">
        <f t="shared" si="6"/>
        <v>7323</v>
      </c>
      <c r="E27" s="55">
        <f t="shared" si="3"/>
        <v>116.72958474071132</v>
      </c>
      <c r="F27" s="52">
        <f t="shared" si="4"/>
        <v>80.226683053393415</v>
      </c>
      <c r="G27" s="76"/>
      <c r="H27" s="88">
        <v>300</v>
      </c>
      <c r="I27" s="3">
        <v>3</v>
      </c>
      <c r="J27" s="160" t="s">
        <v>10</v>
      </c>
      <c r="K27" s="120">
        <f t="shared" si="1"/>
        <v>17</v>
      </c>
      <c r="L27" s="160" t="s">
        <v>21</v>
      </c>
      <c r="M27" s="321">
        <v>3213</v>
      </c>
      <c r="N27" s="89">
        <f t="shared" si="2"/>
        <v>3221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24</v>
      </c>
      <c r="C28" s="43">
        <f t="shared" si="5"/>
        <v>5767</v>
      </c>
      <c r="D28" s="97">
        <f t="shared" si="6"/>
        <v>1443</v>
      </c>
      <c r="E28" s="55">
        <f t="shared" si="3"/>
        <v>111.46115191341322</v>
      </c>
      <c r="F28" s="52">
        <f t="shared" si="4"/>
        <v>399.65349965349964</v>
      </c>
      <c r="G28" s="62"/>
      <c r="H28" s="289">
        <v>272</v>
      </c>
      <c r="I28" s="3">
        <v>5</v>
      </c>
      <c r="J28" s="160" t="s">
        <v>12</v>
      </c>
      <c r="K28" s="120">
        <f t="shared" si="1"/>
        <v>22</v>
      </c>
      <c r="L28" s="160" t="s">
        <v>26</v>
      </c>
      <c r="M28" s="321">
        <v>2839</v>
      </c>
      <c r="N28" s="89">
        <f t="shared" si="2"/>
        <v>2649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21</v>
      </c>
      <c r="C29" s="43">
        <f t="shared" si="5"/>
        <v>3221</v>
      </c>
      <c r="D29" s="97">
        <f t="shared" si="6"/>
        <v>3240</v>
      </c>
      <c r="E29" s="55">
        <f t="shared" si="3"/>
        <v>100.24898848428261</v>
      </c>
      <c r="F29" s="52">
        <f t="shared" si="4"/>
        <v>99.413580246913583</v>
      </c>
      <c r="G29" s="73"/>
      <c r="H29" s="88">
        <v>225</v>
      </c>
      <c r="I29" s="3">
        <v>23</v>
      </c>
      <c r="J29" s="160" t="s">
        <v>27</v>
      </c>
      <c r="K29" s="181">
        <f t="shared" si="1"/>
        <v>12</v>
      </c>
      <c r="L29" s="162" t="s">
        <v>18</v>
      </c>
      <c r="M29" s="322">
        <v>1275</v>
      </c>
      <c r="N29" s="89">
        <f t="shared" si="2"/>
        <v>1553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26</v>
      </c>
      <c r="C30" s="43">
        <f t="shared" si="5"/>
        <v>2649</v>
      </c>
      <c r="D30" s="97">
        <f t="shared" si="6"/>
        <v>2312</v>
      </c>
      <c r="E30" s="55">
        <f t="shared" si="3"/>
        <v>93.307502641775272</v>
      </c>
      <c r="F30" s="52">
        <f t="shared" si="4"/>
        <v>114.57612456747405</v>
      </c>
      <c r="G30" s="72"/>
      <c r="H30" s="88">
        <v>132</v>
      </c>
      <c r="I30" s="3">
        <v>11</v>
      </c>
      <c r="J30" s="160" t="s">
        <v>17</v>
      </c>
      <c r="K30" s="114"/>
      <c r="L30" s="332" t="s">
        <v>107</v>
      </c>
      <c r="M30" s="323">
        <v>102598</v>
      </c>
      <c r="N30" s="89">
        <f>SUM(H44)</f>
        <v>107530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18</v>
      </c>
      <c r="C31" s="43">
        <f t="shared" si="5"/>
        <v>1553</v>
      </c>
      <c r="D31" s="97">
        <f t="shared" si="6"/>
        <v>878</v>
      </c>
      <c r="E31" s="56">
        <f t="shared" si="3"/>
        <v>121.80392156862744</v>
      </c>
      <c r="F31" s="63">
        <f t="shared" si="4"/>
        <v>176.87927107061503</v>
      </c>
      <c r="G31" s="75"/>
      <c r="H31" s="88">
        <v>54</v>
      </c>
      <c r="I31" s="3">
        <v>27</v>
      </c>
      <c r="J31" s="160" t="s">
        <v>31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107530</v>
      </c>
      <c r="D32" s="67">
        <f>SUM(L14)</f>
        <v>102520</v>
      </c>
      <c r="E32" s="68">
        <f>SUM(N30/M30*100)</f>
        <v>104.80711124973196</v>
      </c>
      <c r="F32" s="63">
        <f t="shared" si="4"/>
        <v>104.88685134607883</v>
      </c>
      <c r="G32" s="83">
        <v>87</v>
      </c>
      <c r="H32" s="89">
        <v>36</v>
      </c>
      <c r="I32" s="3">
        <v>4</v>
      </c>
      <c r="J32" s="160" t="s">
        <v>11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88">
        <v>34</v>
      </c>
      <c r="I33" s="3">
        <v>28</v>
      </c>
      <c r="J33" s="160" t="s">
        <v>32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414">
        <v>28</v>
      </c>
      <c r="I34" s="3">
        <v>10</v>
      </c>
      <c r="J34" s="160" t="s">
        <v>16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8</v>
      </c>
      <c r="I35" s="3">
        <v>32</v>
      </c>
      <c r="J35" s="160" t="s">
        <v>35</v>
      </c>
      <c r="K35" s="45"/>
      <c r="L35" s="42"/>
      <c r="M35" s="26"/>
      <c r="R35" s="48"/>
      <c r="S35" s="26"/>
      <c r="T35" s="26"/>
      <c r="U35" s="26"/>
      <c r="V35" s="26"/>
    </row>
    <row r="36" spans="3:30" ht="13.5" customHeight="1">
      <c r="H36" s="88">
        <v>2</v>
      </c>
      <c r="I36" s="3">
        <v>39</v>
      </c>
      <c r="J36" s="160" t="s">
        <v>39</v>
      </c>
      <c r="K36" s="45"/>
      <c r="L36" s="42"/>
      <c r="M36" s="26"/>
      <c r="R36" s="48"/>
      <c r="S36" s="26"/>
      <c r="T36" s="26"/>
      <c r="U36" s="26"/>
      <c r="V36" s="26"/>
    </row>
    <row r="37" spans="3:30" ht="13.5" customHeight="1">
      <c r="H37" s="88">
        <v>0</v>
      </c>
      <c r="I37" s="3">
        <v>7</v>
      </c>
      <c r="J37" s="160" t="s">
        <v>14</v>
      </c>
      <c r="K37" s="45"/>
      <c r="L37" s="42"/>
      <c r="M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8</v>
      </c>
      <c r="J38" s="160" t="s">
        <v>15</v>
      </c>
      <c r="K38" s="45"/>
      <c r="L38" s="42"/>
      <c r="M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19</v>
      </c>
      <c r="J39" s="160" t="s">
        <v>23</v>
      </c>
      <c r="K39" s="45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29</v>
      </c>
      <c r="J40" s="160" t="s">
        <v>54</v>
      </c>
      <c r="K40" s="45"/>
      <c r="L40" s="47"/>
      <c r="M40" s="383"/>
      <c r="R40" s="48"/>
      <c r="S40" s="26"/>
      <c r="T40" s="26"/>
      <c r="U40" s="26"/>
      <c r="V40" s="26"/>
    </row>
    <row r="41" spans="3:30" ht="13.5" customHeight="1">
      <c r="H41" s="88">
        <v>0</v>
      </c>
      <c r="I41" s="3">
        <v>30</v>
      </c>
      <c r="J41" s="160" t="s">
        <v>33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35</v>
      </c>
      <c r="J42" s="160" t="s">
        <v>36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289">
        <v>0</v>
      </c>
      <c r="I43" s="3">
        <v>37</v>
      </c>
      <c r="J43" s="160" t="s">
        <v>37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107530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J47" s="46"/>
      <c r="L47" s="400"/>
      <c r="N47" s="47"/>
      <c r="R47" s="48"/>
      <c r="S47" s="26"/>
      <c r="T47" s="26"/>
      <c r="U47" s="26"/>
      <c r="V47" s="26"/>
    </row>
    <row r="48" spans="3:30" ht="13.5" customHeight="1">
      <c r="H48" s="183" t="s">
        <v>193</v>
      </c>
      <c r="I48" s="3"/>
      <c r="J48" s="178" t="s">
        <v>104</v>
      </c>
      <c r="K48" s="81"/>
      <c r="L48" s="296" t="s">
        <v>200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M49" s="396"/>
      <c r="N49" s="397"/>
      <c r="R49" s="48"/>
      <c r="S49" s="26"/>
      <c r="T49" s="26"/>
      <c r="U49" s="26"/>
      <c r="V49" s="26"/>
    </row>
    <row r="50" spans="1:22" ht="13.5" customHeight="1">
      <c r="H50" s="421">
        <v>430248</v>
      </c>
      <c r="I50" s="160">
        <v>17</v>
      </c>
      <c r="J50" s="160" t="s">
        <v>21</v>
      </c>
      <c r="K50" s="123">
        <f>SUM(I50)</f>
        <v>17</v>
      </c>
      <c r="L50" s="297">
        <v>464984</v>
      </c>
      <c r="M50" s="396"/>
      <c r="N50" s="397"/>
      <c r="O50" s="26"/>
      <c r="R50" s="48"/>
      <c r="S50" s="26"/>
      <c r="T50" s="26"/>
      <c r="U50" s="26"/>
      <c r="V50" s="26"/>
    </row>
    <row r="51" spans="1:22" ht="13.5" customHeight="1">
      <c r="H51" s="289">
        <v>98280</v>
      </c>
      <c r="I51" s="160">
        <v>36</v>
      </c>
      <c r="J51" s="160" t="s">
        <v>5</v>
      </c>
      <c r="K51" s="123">
        <f t="shared" ref="K51:K59" si="7">SUM(I51)</f>
        <v>36</v>
      </c>
      <c r="L51" s="297">
        <v>94396</v>
      </c>
      <c r="M51" s="396"/>
      <c r="N51" s="397"/>
      <c r="O51" s="26"/>
      <c r="R51" s="48"/>
      <c r="S51" s="26"/>
      <c r="T51" s="26"/>
      <c r="U51" s="26"/>
      <c r="V51" s="26"/>
    </row>
    <row r="52" spans="1:22" ht="13.5" customHeight="1">
      <c r="H52" s="88">
        <v>44585</v>
      </c>
      <c r="I52" s="160">
        <v>40</v>
      </c>
      <c r="J52" s="160" t="s">
        <v>2</v>
      </c>
      <c r="K52" s="123">
        <f t="shared" si="7"/>
        <v>40</v>
      </c>
      <c r="L52" s="297">
        <v>39792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88">
        <v>23826</v>
      </c>
      <c r="I53" s="160">
        <v>16</v>
      </c>
      <c r="J53" s="160" t="s">
        <v>3</v>
      </c>
      <c r="K53" s="123">
        <f t="shared" si="7"/>
        <v>16</v>
      </c>
      <c r="L53" s="297">
        <v>22520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193</v>
      </c>
      <c r="D54" s="59" t="s">
        <v>185</v>
      </c>
      <c r="E54" s="59" t="s">
        <v>41</v>
      </c>
      <c r="F54" s="59" t="s">
        <v>50</v>
      </c>
      <c r="G54" s="76" t="s">
        <v>172</v>
      </c>
      <c r="H54" s="125">
        <v>22266</v>
      </c>
      <c r="I54" s="160">
        <v>25</v>
      </c>
      <c r="J54" s="160" t="s">
        <v>29</v>
      </c>
      <c r="K54" s="123">
        <f t="shared" si="7"/>
        <v>25</v>
      </c>
      <c r="L54" s="297">
        <v>17144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430248</v>
      </c>
      <c r="D55" s="5">
        <f t="shared" ref="D55:D64" si="8">SUM(L50)</f>
        <v>464984</v>
      </c>
      <c r="E55" s="52">
        <f>SUM(N66/M66*100)</f>
        <v>102.93506866357242</v>
      </c>
      <c r="F55" s="52">
        <f t="shared" ref="F55:F65" si="9">SUM(C55/D55*100)</f>
        <v>92.529635428315814</v>
      </c>
      <c r="G55" s="62"/>
      <c r="H55" s="289">
        <v>17726</v>
      </c>
      <c r="I55" s="160">
        <v>38</v>
      </c>
      <c r="J55" s="160" t="s">
        <v>38</v>
      </c>
      <c r="K55" s="123">
        <f t="shared" si="7"/>
        <v>38</v>
      </c>
      <c r="L55" s="297">
        <v>18485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98280</v>
      </c>
      <c r="D56" s="5">
        <f t="shared" si="8"/>
        <v>94396</v>
      </c>
      <c r="E56" s="52">
        <f t="shared" ref="E56:E65" si="11">SUM(N67/M67*100)</f>
        <v>94.666576764884368</v>
      </c>
      <c r="F56" s="52">
        <f t="shared" si="9"/>
        <v>104.11458112631891</v>
      </c>
      <c r="G56" s="62"/>
      <c r="H56" s="88">
        <v>17094</v>
      </c>
      <c r="I56" s="160">
        <v>24</v>
      </c>
      <c r="J56" s="160" t="s">
        <v>28</v>
      </c>
      <c r="K56" s="123">
        <f t="shared" si="7"/>
        <v>24</v>
      </c>
      <c r="L56" s="297">
        <v>18018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2</v>
      </c>
      <c r="C57" s="43">
        <f t="shared" si="10"/>
        <v>44585</v>
      </c>
      <c r="D57" s="5">
        <f t="shared" si="8"/>
        <v>39792</v>
      </c>
      <c r="E57" s="52">
        <f t="shared" si="11"/>
        <v>101.10665124611651</v>
      </c>
      <c r="F57" s="52">
        <f t="shared" si="9"/>
        <v>112.0451347004423</v>
      </c>
      <c r="G57" s="62"/>
      <c r="H57" s="88">
        <v>14925</v>
      </c>
      <c r="I57" s="160">
        <v>37</v>
      </c>
      <c r="J57" s="160" t="s">
        <v>37</v>
      </c>
      <c r="K57" s="123">
        <f t="shared" si="7"/>
        <v>37</v>
      </c>
      <c r="L57" s="297">
        <v>14726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3</v>
      </c>
      <c r="C58" s="43">
        <f t="shared" si="10"/>
        <v>23826</v>
      </c>
      <c r="D58" s="5">
        <f t="shared" si="8"/>
        <v>22520</v>
      </c>
      <c r="E58" s="52">
        <f t="shared" si="11"/>
        <v>98.15036045314109</v>
      </c>
      <c r="F58" s="52">
        <f t="shared" si="9"/>
        <v>105.7992895204263</v>
      </c>
      <c r="G58" s="62"/>
      <c r="H58" s="373">
        <v>14176</v>
      </c>
      <c r="I58" s="162">
        <v>26</v>
      </c>
      <c r="J58" s="162" t="s">
        <v>30</v>
      </c>
      <c r="K58" s="123">
        <f t="shared" si="7"/>
        <v>26</v>
      </c>
      <c r="L58" s="295">
        <v>14240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29</v>
      </c>
      <c r="C59" s="43">
        <f t="shared" si="10"/>
        <v>22266</v>
      </c>
      <c r="D59" s="5">
        <f t="shared" si="8"/>
        <v>17144</v>
      </c>
      <c r="E59" s="52">
        <f t="shared" si="11"/>
        <v>107.18721417224282</v>
      </c>
      <c r="F59" s="52">
        <f t="shared" si="9"/>
        <v>129.87634157722817</v>
      </c>
      <c r="G59" s="72"/>
      <c r="H59" s="453">
        <v>12757</v>
      </c>
      <c r="I59" s="162">
        <v>33</v>
      </c>
      <c r="J59" s="162" t="s">
        <v>0</v>
      </c>
      <c r="K59" s="123">
        <f t="shared" si="7"/>
        <v>33</v>
      </c>
      <c r="L59" s="295">
        <v>12026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38</v>
      </c>
      <c r="C60" s="43">
        <f t="shared" si="10"/>
        <v>17726</v>
      </c>
      <c r="D60" s="5">
        <f t="shared" si="8"/>
        <v>18485</v>
      </c>
      <c r="E60" s="52">
        <f t="shared" si="11"/>
        <v>99.011338881751669</v>
      </c>
      <c r="F60" s="52">
        <f t="shared" si="9"/>
        <v>95.893968082228838</v>
      </c>
      <c r="G60" s="62"/>
      <c r="H60" s="417">
        <v>7218</v>
      </c>
      <c r="I60" s="220">
        <v>34</v>
      </c>
      <c r="J60" s="220" t="s">
        <v>1</v>
      </c>
      <c r="K60" s="81" t="s">
        <v>8</v>
      </c>
      <c r="L60" s="299">
        <v>761927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28</v>
      </c>
      <c r="C61" s="43">
        <f t="shared" si="10"/>
        <v>17094</v>
      </c>
      <c r="D61" s="5">
        <f t="shared" si="8"/>
        <v>18018</v>
      </c>
      <c r="E61" s="52">
        <f t="shared" si="11"/>
        <v>98.083543722745006</v>
      </c>
      <c r="F61" s="52">
        <f t="shared" si="9"/>
        <v>94.871794871794862</v>
      </c>
      <c r="G61" s="62"/>
      <c r="H61" s="88">
        <v>7004</v>
      </c>
      <c r="I61" s="160">
        <v>30</v>
      </c>
      <c r="J61" s="160" t="s">
        <v>98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37</v>
      </c>
      <c r="C62" s="43">
        <f t="shared" si="10"/>
        <v>14925</v>
      </c>
      <c r="D62" s="5">
        <f t="shared" si="8"/>
        <v>14726</v>
      </c>
      <c r="E62" s="52">
        <f t="shared" si="11"/>
        <v>88.844574081790583</v>
      </c>
      <c r="F62" s="52">
        <f t="shared" si="9"/>
        <v>101.35135135135135</v>
      </c>
      <c r="G62" s="73"/>
      <c r="H62" s="88">
        <v>4829</v>
      </c>
      <c r="I62" s="160">
        <v>14</v>
      </c>
      <c r="J62" s="160" t="s">
        <v>19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30</v>
      </c>
      <c r="C63" s="43">
        <f t="shared" si="10"/>
        <v>14176</v>
      </c>
      <c r="D63" s="5">
        <f t="shared" si="8"/>
        <v>14240</v>
      </c>
      <c r="E63" s="52">
        <f t="shared" si="11"/>
        <v>102.97087237597154</v>
      </c>
      <c r="F63" s="52">
        <f t="shared" si="9"/>
        <v>99.550561797752806</v>
      </c>
      <c r="G63" s="72"/>
      <c r="H63" s="88">
        <v>4676</v>
      </c>
      <c r="I63" s="160">
        <v>15</v>
      </c>
      <c r="J63" s="160" t="s">
        <v>20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0</v>
      </c>
      <c r="C64" s="43">
        <f t="shared" si="10"/>
        <v>12757</v>
      </c>
      <c r="D64" s="5">
        <f t="shared" si="8"/>
        <v>12026</v>
      </c>
      <c r="E64" s="57">
        <f t="shared" si="11"/>
        <v>112.04110310908133</v>
      </c>
      <c r="F64" s="52">
        <f t="shared" si="9"/>
        <v>106.07849659072011</v>
      </c>
      <c r="G64" s="75"/>
      <c r="H64" s="122">
        <v>3537</v>
      </c>
      <c r="I64" s="160">
        <v>29</v>
      </c>
      <c r="J64" s="160" t="s">
        <v>54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736759</v>
      </c>
      <c r="D65" s="67">
        <f>SUM(L60)</f>
        <v>761927</v>
      </c>
      <c r="E65" s="70">
        <f t="shared" si="11"/>
        <v>101.12092913454993</v>
      </c>
      <c r="F65" s="70">
        <f t="shared" si="9"/>
        <v>96.696796412254713</v>
      </c>
      <c r="G65" s="83">
        <v>71.5</v>
      </c>
      <c r="H65" s="89">
        <v>2704</v>
      </c>
      <c r="I65" s="160">
        <v>21</v>
      </c>
      <c r="J65" s="160" t="s">
        <v>25</v>
      </c>
      <c r="L65" s="16"/>
      <c r="M65" s="437" t="s">
        <v>202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2516</v>
      </c>
      <c r="I66" s="160">
        <v>35</v>
      </c>
      <c r="J66" s="160" t="s">
        <v>36</v>
      </c>
      <c r="K66" s="116">
        <f>SUM(I50)</f>
        <v>17</v>
      </c>
      <c r="L66" s="160" t="s">
        <v>21</v>
      </c>
      <c r="M66" s="308">
        <v>417980</v>
      </c>
      <c r="N66" s="89">
        <f>SUM(H50)</f>
        <v>430248</v>
      </c>
      <c r="R66" s="48"/>
      <c r="S66" s="26"/>
      <c r="T66" s="26"/>
      <c r="U66" s="26"/>
      <c r="V66" s="26"/>
    </row>
    <row r="67" spans="1:22" ht="13.5" customHeight="1">
      <c r="H67" s="88">
        <v>2437</v>
      </c>
      <c r="I67" s="160">
        <v>1</v>
      </c>
      <c r="J67" s="160" t="s">
        <v>4</v>
      </c>
      <c r="K67" s="116">
        <f t="shared" ref="K67:K75" si="12">SUM(I51)</f>
        <v>36</v>
      </c>
      <c r="L67" s="160" t="s">
        <v>5</v>
      </c>
      <c r="M67" s="306">
        <v>103817</v>
      </c>
      <c r="N67" s="89">
        <f t="shared" ref="N67:N75" si="13">SUM(H51)</f>
        <v>98280</v>
      </c>
      <c r="R67" s="48"/>
      <c r="S67" s="26"/>
      <c r="T67" s="26"/>
      <c r="U67" s="26"/>
      <c r="V67" s="26"/>
    </row>
    <row r="68" spans="1:22" ht="13.5" customHeight="1">
      <c r="C68" s="26"/>
      <c r="H68" s="88">
        <v>1531</v>
      </c>
      <c r="I68" s="160">
        <v>11</v>
      </c>
      <c r="J68" s="160" t="s">
        <v>17</v>
      </c>
      <c r="K68" s="116">
        <f t="shared" si="12"/>
        <v>40</v>
      </c>
      <c r="L68" s="160" t="s">
        <v>2</v>
      </c>
      <c r="M68" s="306">
        <v>44097</v>
      </c>
      <c r="N68" s="89">
        <f t="shared" si="13"/>
        <v>44585</v>
      </c>
      <c r="R68" s="48"/>
      <c r="S68" s="26"/>
      <c r="T68" s="26"/>
      <c r="U68" s="26"/>
      <c r="V68" s="26"/>
    </row>
    <row r="69" spans="1:22" ht="13.5" customHeight="1">
      <c r="H69" s="88">
        <v>910</v>
      </c>
      <c r="I69" s="160">
        <v>13</v>
      </c>
      <c r="J69" s="160" t="s">
        <v>7</v>
      </c>
      <c r="K69" s="116">
        <f t="shared" si="12"/>
        <v>16</v>
      </c>
      <c r="L69" s="160" t="s">
        <v>3</v>
      </c>
      <c r="M69" s="306">
        <v>24275</v>
      </c>
      <c r="N69" s="89">
        <f t="shared" si="13"/>
        <v>23826</v>
      </c>
      <c r="R69" s="48"/>
      <c r="S69" s="26"/>
      <c r="T69" s="26"/>
      <c r="U69" s="26"/>
      <c r="V69" s="26"/>
    </row>
    <row r="70" spans="1:22" ht="13.5" customHeight="1">
      <c r="H70" s="88">
        <v>801</v>
      </c>
      <c r="I70" s="160">
        <v>2</v>
      </c>
      <c r="J70" s="160" t="s">
        <v>6</v>
      </c>
      <c r="K70" s="116">
        <f t="shared" si="12"/>
        <v>25</v>
      </c>
      <c r="L70" s="160" t="s">
        <v>29</v>
      </c>
      <c r="M70" s="306">
        <v>20773</v>
      </c>
      <c r="N70" s="89">
        <f t="shared" si="13"/>
        <v>22266</v>
      </c>
      <c r="R70" s="48"/>
      <c r="S70" s="26"/>
      <c r="T70" s="26"/>
      <c r="U70" s="26"/>
      <c r="V70" s="26"/>
    </row>
    <row r="71" spans="1:22" ht="13.5" customHeight="1">
      <c r="H71" s="88">
        <v>676</v>
      </c>
      <c r="I71" s="160">
        <v>10</v>
      </c>
      <c r="J71" s="160" t="s">
        <v>16</v>
      </c>
      <c r="K71" s="116">
        <f t="shared" si="12"/>
        <v>38</v>
      </c>
      <c r="L71" s="160" t="s">
        <v>38</v>
      </c>
      <c r="M71" s="306">
        <v>17903</v>
      </c>
      <c r="N71" s="89">
        <f t="shared" si="13"/>
        <v>17726</v>
      </c>
      <c r="R71" s="48"/>
      <c r="S71" s="26"/>
      <c r="T71" s="26"/>
      <c r="U71" s="26"/>
      <c r="V71" s="26"/>
    </row>
    <row r="72" spans="1:22" ht="13.5" customHeight="1">
      <c r="H72" s="88">
        <v>673</v>
      </c>
      <c r="I72" s="160">
        <v>9</v>
      </c>
      <c r="J72" s="3" t="s">
        <v>161</v>
      </c>
      <c r="K72" s="116">
        <f t="shared" si="12"/>
        <v>24</v>
      </c>
      <c r="L72" s="160" t="s">
        <v>28</v>
      </c>
      <c r="M72" s="306">
        <v>17428</v>
      </c>
      <c r="N72" s="89">
        <f t="shared" si="13"/>
        <v>17094</v>
      </c>
      <c r="R72" s="48"/>
      <c r="S72" s="26"/>
      <c r="T72" s="26"/>
      <c r="U72" s="26"/>
      <c r="V72" s="26"/>
    </row>
    <row r="73" spans="1:22" ht="13.5" customHeight="1">
      <c r="H73" s="88">
        <v>594</v>
      </c>
      <c r="I73" s="160">
        <v>27</v>
      </c>
      <c r="J73" s="160" t="s">
        <v>31</v>
      </c>
      <c r="K73" s="116">
        <f t="shared" si="12"/>
        <v>37</v>
      </c>
      <c r="L73" s="160" t="s">
        <v>37</v>
      </c>
      <c r="M73" s="306">
        <v>16799</v>
      </c>
      <c r="N73" s="89">
        <f t="shared" si="13"/>
        <v>14925</v>
      </c>
      <c r="R73" s="48"/>
      <c r="S73" s="26"/>
      <c r="T73" s="26"/>
      <c r="U73" s="26"/>
      <c r="V73" s="26"/>
    </row>
    <row r="74" spans="1:22" ht="13.5" customHeight="1">
      <c r="H74" s="88">
        <v>326</v>
      </c>
      <c r="I74" s="160">
        <v>22</v>
      </c>
      <c r="J74" s="160" t="s">
        <v>26</v>
      </c>
      <c r="K74" s="116">
        <f t="shared" si="12"/>
        <v>26</v>
      </c>
      <c r="L74" s="162" t="s">
        <v>30</v>
      </c>
      <c r="M74" s="307">
        <v>13767</v>
      </c>
      <c r="N74" s="89">
        <f t="shared" si="13"/>
        <v>14176</v>
      </c>
      <c r="R74" s="48"/>
      <c r="S74" s="26"/>
      <c r="T74" s="26"/>
      <c r="U74" s="26"/>
      <c r="V74" s="26"/>
    </row>
    <row r="75" spans="1:22" ht="13.5" customHeight="1" thickBot="1">
      <c r="H75" s="289">
        <v>145</v>
      </c>
      <c r="I75" s="160">
        <v>28</v>
      </c>
      <c r="J75" s="160" t="s">
        <v>32</v>
      </c>
      <c r="K75" s="116">
        <f t="shared" si="12"/>
        <v>33</v>
      </c>
      <c r="L75" s="162" t="s">
        <v>0</v>
      </c>
      <c r="M75" s="307">
        <v>11386</v>
      </c>
      <c r="N75" s="166">
        <f t="shared" si="13"/>
        <v>12757</v>
      </c>
      <c r="R75" s="48"/>
      <c r="S75" s="26"/>
      <c r="T75" s="26"/>
      <c r="U75" s="26"/>
      <c r="V75" s="26"/>
    </row>
    <row r="76" spans="1:22" ht="13.5" customHeight="1" thickTop="1">
      <c r="H76" s="88">
        <v>96</v>
      </c>
      <c r="I76" s="160">
        <v>23</v>
      </c>
      <c r="J76" s="160" t="s">
        <v>27</v>
      </c>
      <c r="K76" s="3"/>
      <c r="L76" s="332" t="s">
        <v>107</v>
      </c>
      <c r="M76" s="337">
        <v>728592</v>
      </c>
      <c r="N76" s="171">
        <f>SUM(H90)</f>
        <v>736759</v>
      </c>
      <c r="R76" s="48"/>
      <c r="S76" s="26"/>
      <c r="T76" s="26"/>
      <c r="U76" s="26"/>
      <c r="V76" s="26"/>
    </row>
    <row r="77" spans="1:22" ht="13.5" customHeight="1">
      <c r="H77" s="88">
        <v>71</v>
      </c>
      <c r="I77" s="160">
        <v>18</v>
      </c>
      <c r="J77" s="160" t="s">
        <v>22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97">
        <v>49</v>
      </c>
      <c r="I78" s="160">
        <v>4</v>
      </c>
      <c r="J78" s="160" t="s">
        <v>11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45</v>
      </c>
      <c r="I79" s="160">
        <v>12</v>
      </c>
      <c r="J79" s="160" t="s">
        <v>18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2">
        <v>37</v>
      </c>
      <c r="I80" s="160">
        <v>39</v>
      </c>
      <c r="J80" s="160" t="s">
        <v>39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421">
        <v>1</v>
      </c>
      <c r="I81" s="160">
        <v>6</v>
      </c>
      <c r="J81" s="160" t="s">
        <v>13</v>
      </c>
      <c r="K81" s="45"/>
      <c r="L81" s="42"/>
      <c r="M81" s="90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3</v>
      </c>
      <c r="J82" s="160" t="s">
        <v>10</v>
      </c>
      <c r="K82" s="45"/>
      <c r="L82" s="42"/>
      <c r="M82" s="90"/>
      <c r="R82" s="48"/>
      <c r="S82" s="26"/>
      <c r="T82" s="26"/>
      <c r="U82" s="26"/>
      <c r="V82" s="26"/>
    </row>
    <row r="83" spans="8:22" ht="13.5" customHeight="1">
      <c r="H83" s="88">
        <v>0</v>
      </c>
      <c r="I83" s="160">
        <v>5</v>
      </c>
      <c r="J83" s="160" t="s">
        <v>12</v>
      </c>
      <c r="K83" s="45"/>
      <c r="L83" s="42"/>
      <c r="M83" s="90"/>
      <c r="R83" s="48"/>
      <c r="S83" s="26"/>
      <c r="T83" s="26"/>
      <c r="U83" s="26"/>
      <c r="V83" s="26"/>
    </row>
    <row r="84" spans="8:22" ht="13.5" customHeight="1">
      <c r="H84" s="88">
        <v>0</v>
      </c>
      <c r="I84" s="160">
        <v>7</v>
      </c>
      <c r="J84" s="160" t="s">
        <v>14</v>
      </c>
      <c r="K84" s="45"/>
      <c r="L84" s="42"/>
      <c r="M84" s="90"/>
      <c r="R84" s="48"/>
      <c r="S84" s="26"/>
      <c r="T84" s="26"/>
      <c r="U84" s="26"/>
      <c r="V84" s="26"/>
    </row>
    <row r="85" spans="8:22" ht="13.5" customHeight="1">
      <c r="H85" s="88">
        <v>0</v>
      </c>
      <c r="I85" s="160">
        <v>8</v>
      </c>
      <c r="J85" s="160" t="s">
        <v>15</v>
      </c>
      <c r="K85" s="45"/>
      <c r="R85" s="48"/>
      <c r="S85" s="26"/>
      <c r="T85" s="26"/>
      <c r="U85" s="26"/>
      <c r="V85" s="26"/>
    </row>
    <row r="86" spans="8:22" ht="13.5" customHeight="1">
      <c r="H86" s="88">
        <v>0</v>
      </c>
      <c r="I86" s="160">
        <v>19</v>
      </c>
      <c r="J86" s="160" t="s">
        <v>23</v>
      </c>
      <c r="K86" s="45"/>
      <c r="L86" s="47"/>
      <c r="M86" s="419"/>
      <c r="R86" s="48"/>
      <c r="S86" s="26"/>
      <c r="T86" s="26"/>
      <c r="U86" s="26"/>
      <c r="V86" s="26"/>
    </row>
    <row r="87" spans="8:22" ht="13.5" customHeight="1">
      <c r="H87" s="289">
        <v>0</v>
      </c>
      <c r="I87" s="160">
        <v>20</v>
      </c>
      <c r="J87" s="160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88">
        <v>0</v>
      </c>
      <c r="I88" s="160">
        <v>31</v>
      </c>
      <c r="J88" s="160" t="s">
        <v>34</v>
      </c>
      <c r="K88" s="45"/>
      <c r="L88" s="26"/>
    </row>
    <row r="89" spans="8:22" ht="13.5" customHeight="1">
      <c r="H89" s="88">
        <v>0</v>
      </c>
      <c r="I89" s="160">
        <v>32</v>
      </c>
      <c r="J89" s="160" t="s">
        <v>35</v>
      </c>
      <c r="K89" s="45"/>
      <c r="L89" s="26"/>
    </row>
    <row r="90" spans="8:22" ht="13.5" customHeight="1">
      <c r="H90" s="117">
        <f>SUM(H50:H89)</f>
        <v>736759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0:Z73"/>
  <sheetViews>
    <sheetView workbookViewId="0">
      <selection activeCell="I71" sqref="I71"/>
    </sheetView>
  </sheetViews>
  <sheetFormatPr defaultRowHeight="13.5"/>
  <cols>
    <col min="1" max="1" width="9.375" customWidth="1"/>
    <col min="2" max="2" width="6.625" customWidth="1"/>
    <col min="3" max="3" width="6.875" customWidth="1"/>
    <col min="4" max="4" width="6.125" customWidth="1"/>
    <col min="5" max="5" width="6.625" customWidth="1"/>
    <col min="6" max="13" width="6.125" customWidth="1"/>
    <col min="14" max="14" width="8.625" customWidth="1"/>
    <col min="15" max="15" width="8.375" customWidth="1"/>
    <col min="16" max="16" width="5" customWidth="1"/>
    <col min="17" max="17" width="11.25" style="149" customWidth="1"/>
    <col min="18" max="18" width="12.5" customWidth="1"/>
    <col min="19" max="26" width="7.625" customWidth="1"/>
  </cols>
  <sheetData>
    <row r="10" spans="1:15">
      <c r="O10" s="18"/>
    </row>
    <row r="15" spans="1:15" ht="12.75" customHeight="1"/>
    <row r="16" spans="1:15" ht="11.1" customHeight="1">
      <c r="A16" s="12"/>
      <c r="B16" s="148" t="s">
        <v>88</v>
      </c>
      <c r="C16" s="148" t="s">
        <v>89</v>
      </c>
      <c r="D16" s="148" t="s">
        <v>90</v>
      </c>
      <c r="E16" s="148" t="s">
        <v>79</v>
      </c>
      <c r="F16" s="148" t="s">
        <v>80</v>
      </c>
      <c r="G16" s="148" t="s">
        <v>81</v>
      </c>
      <c r="H16" s="148" t="s">
        <v>82</v>
      </c>
      <c r="I16" s="148" t="s">
        <v>83</v>
      </c>
      <c r="J16" s="148" t="s">
        <v>84</v>
      </c>
      <c r="K16" s="148" t="s">
        <v>85</v>
      </c>
      <c r="L16" s="148" t="s">
        <v>86</v>
      </c>
      <c r="M16" s="201" t="s">
        <v>87</v>
      </c>
      <c r="N16" s="203" t="s">
        <v>121</v>
      </c>
      <c r="O16" s="148" t="s">
        <v>123</v>
      </c>
    </row>
    <row r="17" spans="1:25" ht="11.1" customHeight="1">
      <c r="A17" s="6" t="s">
        <v>171</v>
      </c>
      <c r="B17" s="145">
        <v>73.8</v>
      </c>
      <c r="C17" s="145">
        <v>75.2</v>
      </c>
      <c r="D17" s="145">
        <v>80.7</v>
      </c>
      <c r="E17" s="145">
        <v>84</v>
      </c>
      <c r="F17" s="145">
        <v>76.400000000000006</v>
      </c>
      <c r="G17" s="145">
        <v>85.7</v>
      </c>
      <c r="H17" s="147">
        <v>93.5</v>
      </c>
      <c r="I17" s="145">
        <v>83.6</v>
      </c>
      <c r="J17" s="145">
        <v>90.4</v>
      </c>
      <c r="K17" s="145">
        <v>78.8</v>
      </c>
      <c r="L17" s="145">
        <v>76.900000000000006</v>
      </c>
      <c r="M17" s="146">
        <v>79.7</v>
      </c>
      <c r="N17" s="205">
        <f>SUM(B17:M17)</f>
        <v>978.69999999999993</v>
      </c>
      <c r="O17" s="204">
        <v>120.3</v>
      </c>
      <c r="P17" s="142"/>
      <c r="Q17" s="206"/>
      <c r="R17" s="207"/>
      <c r="S17" s="207"/>
      <c r="T17" s="142"/>
      <c r="U17" s="142"/>
      <c r="V17" s="142"/>
      <c r="W17" s="142"/>
      <c r="X17" s="142"/>
      <c r="Y17" s="142"/>
    </row>
    <row r="18" spans="1:25" ht="11.1" customHeight="1">
      <c r="A18" s="6" t="s">
        <v>176</v>
      </c>
      <c r="B18" s="145">
        <v>73</v>
      </c>
      <c r="C18" s="145">
        <v>75.900000000000006</v>
      </c>
      <c r="D18" s="145">
        <v>71.5</v>
      </c>
      <c r="E18" s="145">
        <v>77.5</v>
      </c>
      <c r="F18" s="145">
        <v>69.5</v>
      </c>
      <c r="G18" s="145">
        <v>72.900000000000006</v>
      </c>
      <c r="H18" s="147">
        <v>77.8</v>
      </c>
      <c r="I18" s="145">
        <v>69.599999999999994</v>
      </c>
      <c r="J18" s="145">
        <v>69.099999999999994</v>
      </c>
      <c r="K18" s="145">
        <v>65.3</v>
      </c>
      <c r="L18" s="145">
        <v>61.2</v>
      </c>
      <c r="M18" s="146">
        <v>67.400000000000006</v>
      </c>
      <c r="N18" s="205">
        <f>SUM(B18:M18)</f>
        <v>850.69999999999993</v>
      </c>
      <c r="O18" s="204">
        <f t="shared" ref="O18:O20" si="0">ROUND(N18/N17*100,1)</f>
        <v>86.9</v>
      </c>
      <c r="P18" s="142"/>
      <c r="Q18" s="207"/>
      <c r="R18" s="207"/>
      <c r="S18" s="207"/>
      <c r="T18" s="142"/>
      <c r="U18" s="142"/>
      <c r="V18" s="142"/>
      <c r="W18" s="142"/>
      <c r="X18" s="142"/>
      <c r="Y18" s="142"/>
    </row>
    <row r="19" spans="1:25" ht="11.1" customHeight="1">
      <c r="A19" s="6" t="s">
        <v>180</v>
      </c>
      <c r="B19" s="145">
        <v>54.8</v>
      </c>
      <c r="C19" s="145">
        <v>61.9</v>
      </c>
      <c r="D19" s="145">
        <v>55.5</v>
      </c>
      <c r="E19" s="145">
        <v>67.3</v>
      </c>
      <c r="F19" s="145">
        <v>60.7</v>
      </c>
      <c r="G19" s="145">
        <v>76</v>
      </c>
      <c r="H19" s="147">
        <v>70.3</v>
      </c>
      <c r="I19" s="145">
        <v>68</v>
      </c>
      <c r="J19" s="145">
        <v>72</v>
      </c>
      <c r="K19" s="145">
        <v>68.7</v>
      </c>
      <c r="L19" s="145">
        <v>70</v>
      </c>
      <c r="M19" s="146">
        <v>74.3</v>
      </c>
      <c r="N19" s="205">
        <f>SUM(B19:M19)</f>
        <v>799.5</v>
      </c>
      <c r="O19" s="204">
        <f t="shared" si="0"/>
        <v>94</v>
      </c>
      <c r="P19" s="142"/>
      <c r="Q19" s="158"/>
      <c r="R19" s="207"/>
      <c r="S19" s="207"/>
      <c r="T19" s="142"/>
      <c r="U19" s="142"/>
      <c r="V19" s="142"/>
      <c r="W19" s="142"/>
      <c r="X19" s="142"/>
      <c r="Y19" s="142"/>
    </row>
    <row r="20" spans="1:25" ht="11.1" customHeight="1">
      <c r="A20" s="6" t="s">
        <v>185</v>
      </c>
      <c r="B20" s="145">
        <v>54.3</v>
      </c>
      <c r="C20" s="145">
        <v>60.6</v>
      </c>
      <c r="D20" s="145">
        <v>56.3</v>
      </c>
      <c r="E20" s="145">
        <v>59.1</v>
      </c>
      <c r="F20" s="145">
        <v>59.3</v>
      </c>
      <c r="G20" s="145">
        <v>55.6</v>
      </c>
      <c r="H20" s="147">
        <v>62.1</v>
      </c>
      <c r="I20" s="145">
        <v>60</v>
      </c>
      <c r="J20" s="145">
        <v>57.7</v>
      </c>
      <c r="K20" s="145">
        <v>60.2</v>
      </c>
      <c r="L20" s="145">
        <v>55.8</v>
      </c>
      <c r="M20" s="146">
        <v>56.9</v>
      </c>
      <c r="N20" s="205">
        <f>SUM(B20:M20)</f>
        <v>697.9</v>
      </c>
      <c r="O20" s="204">
        <f t="shared" si="0"/>
        <v>87.3</v>
      </c>
      <c r="P20" s="142"/>
      <c r="Q20" s="158"/>
      <c r="R20" s="207"/>
      <c r="S20" s="207"/>
      <c r="T20" s="142"/>
      <c r="U20" s="142"/>
      <c r="V20" s="142"/>
      <c r="W20" s="142"/>
      <c r="X20" s="142"/>
      <c r="Y20" s="142"/>
    </row>
    <row r="21" spans="1:25" ht="11.1" customHeight="1">
      <c r="A21" s="6" t="s">
        <v>193</v>
      </c>
      <c r="B21" s="145">
        <v>56.7</v>
      </c>
      <c r="C21" s="145">
        <v>58.5</v>
      </c>
      <c r="D21" s="145">
        <v>61.8</v>
      </c>
      <c r="E21" s="145">
        <v>60</v>
      </c>
      <c r="F21" s="145">
        <v>56.8</v>
      </c>
      <c r="G21" s="145">
        <v>60</v>
      </c>
      <c r="H21" s="147">
        <v>59</v>
      </c>
      <c r="I21" s="145">
        <v>54.4</v>
      </c>
      <c r="J21" s="145"/>
      <c r="K21" s="145"/>
      <c r="L21" s="145"/>
      <c r="M21" s="146"/>
      <c r="N21" s="205"/>
      <c r="O21" s="204"/>
      <c r="P21" s="142"/>
      <c r="Q21" s="158"/>
      <c r="R21" s="142"/>
      <c r="S21" s="142"/>
      <c r="T21" s="142"/>
      <c r="U21" s="142"/>
      <c r="V21" s="142"/>
      <c r="W21" s="142"/>
      <c r="X21" s="142"/>
      <c r="Y21" s="142"/>
    </row>
    <row r="22" spans="1:25" ht="12.75" customHeight="1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42"/>
      <c r="O22" s="142"/>
      <c r="P22" s="142"/>
      <c r="Q22" s="158"/>
      <c r="R22" s="142"/>
      <c r="S22" s="142"/>
      <c r="T22" s="142"/>
      <c r="U22" s="142"/>
      <c r="V22" s="142"/>
      <c r="W22" s="142"/>
      <c r="X22" s="142"/>
      <c r="Y22" s="142"/>
    </row>
    <row r="23" spans="1:25" ht="9.9499999999999993" customHeight="1">
      <c r="N23" s="142"/>
      <c r="O23" s="142"/>
      <c r="P23" s="142"/>
      <c r="Q23" s="158"/>
      <c r="R23" s="142"/>
      <c r="S23" s="142"/>
      <c r="T23" s="142"/>
      <c r="U23" s="142"/>
      <c r="V23" s="142"/>
      <c r="W23" s="142"/>
      <c r="X23" s="142"/>
      <c r="Y23" s="142"/>
    </row>
    <row r="24" spans="1: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8" spans="1:25">
      <c r="O28" s="151"/>
    </row>
    <row r="33" spans="1:26">
      <c r="M33" s="42"/>
    </row>
    <row r="38" spans="1:26" ht="9.75" customHeight="1"/>
    <row r="39" spans="1:26" ht="9.75" customHeight="1"/>
    <row r="40" spans="1:26" ht="3" customHeight="1"/>
    <row r="41" spans="1:26" ht="12" customHeight="1">
      <c r="A41" s="6"/>
      <c r="B41" s="148" t="s">
        <v>88</v>
      </c>
      <c r="C41" s="148" t="s">
        <v>89</v>
      </c>
      <c r="D41" s="148" t="s">
        <v>90</v>
      </c>
      <c r="E41" s="148" t="s">
        <v>79</v>
      </c>
      <c r="F41" s="148" t="s">
        <v>80</v>
      </c>
      <c r="G41" s="148" t="s">
        <v>81</v>
      </c>
      <c r="H41" s="148" t="s">
        <v>82</v>
      </c>
      <c r="I41" s="148" t="s">
        <v>83</v>
      </c>
      <c r="J41" s="148" t="s">
        <v>84</v>
      </c>
      <c r="K41" s="148" t="s">
        <v>85</v>
      </c>
      <c r="L41" s="148" t="s">
        <v>86</v>
      </c>
      <c r="M41" s="201" t="s">
        <v>87</v>
      </c>
      <c r="N41" s="203" t="s">
        <v>122</v>
      </c>
      <c r="O41" s="148" t="s">
        <v>123</v>
      </c>
    </row>
    <row r="42" spans="1:26" ht="11.1" customHeight="1">
      <c r="A42" s="6" t="s">
        <v>171</v>
      </c>
      <c r="B42" s="152">
        <v>96.4</v>
      </c>
      <c r="C42" s="152">
        <v>97.8</v>
      </c>
      <c r="D42" s="152">
        <v>95.2</v>
      </c>
      <c r="E42" s="152">
        <v>99.2</v>
      </c>
      <c r="F42" s="152">
        <v>97.6</v>
      </c>
      <c r="G42" s="152">
        <v>99</v>
      </c>
      <c r="H42" s="152">
        <v>101.3</v>
      </c>
      <c r="I42" s="152">
        <v>107</v>
      </c>
      <c r="J42" s="152">
        <v>105.1</v>
      </c>
      <c r="K42" s="152">
        <v>105.3</v>
      </c>
      <c r="L42" s="152">
        <v>100.4</v>
      </c>
      <c r="M42" s="202">
        <v>100.3</v>
      </c>
      <c r="N42" s="209">
        <f>SUM(B42:M42)/12</f>
        <v>100.38333333333333</v>
      </c>
      <c r="O42" s="204">
        <v>119.5</v>
      </c>
      <c r="P42" s="142"/>
      <c r="Q42" s="281"/>
      <c r="R42" s="281"/>
      <c r="S42" s="142"/>
      <c r="T42" s="142"/>
      <c r="U42" s="142"/>
      <c r="V42" s="142"/>
      <c r="W42" s="142"/>
      <c r="X42" s="142"/>
      <c r="Y42" s="142"/>
      <c r="Z42" s="142"/>
    </row>
    <row r="43" spans="1:26" ht="11.1" customHeight="1">
      <c r="A43" s="6" t="s">
        <v>176</v>
      </c>
      <c r="B43" s="152">
        <v>105.8</v>
      </c>
      <c r="C43" s="152">
        <v>103.9</v>
      </c>
      <c r="D43" s="152">
        <v>96.7</v>
      </c>
      <c r="E43" s="152">
        <v>93.3</v>
      </c>
      <c r="F43" s="152">
        <v>100.2</v>
      </c>
      <c r="G43" s="152">
        <v>97.8</v>
      </c>
      <c r="H43" s="152">
        <v>101.8</v>
      </c>
      <c r="I43" s="152">
        <v>102.7</v>
      </c>
      <c r="J43" s="152">
        <v>99.6</v>
      </c>
      <c r="K43" s="152">
        <v>98.3</v>
      </c>
      <c r="L43" s="152">
        <v>92.6</v>
      </c>
      <c r="M43" s="202">
        <v>89</v>
      </c>
      <c r="N43" s="209">
        <f>SUM(B43:M43)/12</f>
        <v>98.47499999999998</v>
      </c>
      <c r="O43" s="204">
        <f t="shared" ref="O43:O45" si="1">ROUND(N43/N42*100,1)</f>
        <v>98.1</v>
      </c>
      <c r="P43" s="142"/>
      <c r="Q43" s="281"/>
      <c r="R43" s="281"/>
      <c r="S43" s="142"/>
      <c r="T43" s="142"/>
      <c r="U43" s="142"/>
      <c r="V43" s="142"/>
      <c r="W43" s="142"/>
      <c r="X43" s="142"/>
      <c r="Y43" s="142"/>
      <c r="Z43" s="142"/>
    </row>
    <row r="44" spans="1:26" ht="11.1" customHeight="1">
      <c r="A44" s="6" t="s">
        <v>180</v>
      </c>
      <c r="B44" s="152">
        <v>92.4</v>
      </c>
      <c r="C44" s="152">
        <v>95.3</v>
      </c>
      <c r="D44" s="152">
        <v>92.5</v>
      </c>
      <c r="E44" s="152">
        <v>93.4</v>
      </c>
      <c r="F44" s="152">
        <v>95.2</v>
      </c>
      <c r="G44" s="152">
        <v>99.5</v>
      </c>
      <c r="H44" s="152">
        <v>101.2</v>
      </c>
      <c r="I44" s="152">
        <v>108.1</v>
      </c>
      <c r="J44" s="152">
        <v>97.5</v>
      </c>
      <c r="K44" s="152">
        <v>99.6</v>
      </c>
      <c r="L44" s="152">
        <v>98.6</v>
      </c>
      <c r="M44" s="202">
        <v>102.6</v>
      </c>
      <c r="N44" s="209">
        <f>SUM(B44:M44)/12</f>
        <v>97.99166666666666</v>
      </c>
      <c r="O44" s="204">
        <f t="shared" si="1"/>
        <v>99.5</v>
      </c>
      <c r="P44" s="142"/>
      <c r="Q44" s="281"/>
      <c r="R44" s="281"/>
      <c r="S44" s="142"/>
      <c r="T44" s="142"/>
      <c r="U44" s="142"/>
      <c r="V44" s="142"/>
      <c r="W44" s="142"/>
      <c r="X44" s="142"/>
      <c r="Y44" s="142"/>
      <c r="Z44" s="142"/>
    </row>
    <row r="45" spans="1:26" ht="11.1" customHeight="1">
      <c r="A45" s="6" t="s">
        <v>185</v>
      </c>
      <c r="B45" s="152">
        <v>83.4</v>
      </c>
      <c r="C45" s="152">
        <v>86.1</v>
      </c>
      <c r="D45" s="152">
        <v>84.2</v>
      </c>
      <c r="E45" s="152">
        <v>84.1</v>
      </c>
      <c r="F45" s="152">
        <v>85.6</v>
      </c>
      <c r="G45" s="152">
        <v>85.8</v>
      </c>
      <c r="H45" s="152">
        <v>84.5</v>
      </c>
      <c r="I45" s="152">
        <v>86.5</v>
      </c>
      <c r="J45" s="152">
        <v>87.3</v>
      </c>
      <c r="K45" s="152">
        <v>89.5</v>
      </c>
      <c r="L45" s="152">
        <v>93.4</v>
      </c>
      <c r="M45" s="202">
        <v>94.4</v>
      </c>
      <c r="N45" s="209">
        <f>SUM(B45:M45)/12</f>
        <v>87.066666666666663</v>
      </c>
      <c r="O45" s="204">
        <f t="shared" si="1"/>
        <v>88.9</v>
      </c>
      <c r="P45" s="142"/>
      <c r="Q45" s="281"/>
      <c r="R45" s="281"/>
      <c r="S45" s="142"/>
      <c r="T45" s="142"/>
      <c r="U45" s="142"/>
      <c r="V45" s="142"/>
      <c r="W45" s="142"/>
      <c r="X45" s="142"/>
      <c r="Y45" s="142"/>
      <c r="Z45" s="142"/>
    </row>
    <row r="46" spans="1:26" ht="11.1" customHeight="1">
      <c r="A46" s="6" t="s">
        <v>193</v>
      </c>
      <c r="B46" s="152">
        <v>96.7</v>
      </c>
      <c r="C46" s="152">
        <v>96.6</v>
      </c>
      <c r="D46" s="152">
        <v>93.7</v>
      </c>
      <c r="E46" s="152">
        <v>94</v>
      </c>
      <c r="F46" s="152">
        <v>96</v>
      </c>
      <c r="G46" s="152">
        <v>94.5</v>
      </c>
      <c r="H46" s="152">
        <v>93.4</v>
      </c>
      <c r="I46" s="152">
        <v>93.2</v>
      </c>
      <c r="J46" s="152"/>
      <c r="K46" s="152"/>
      <c r="L46" s="152"/>
      <c r="M46" s="202"/>
      <c r="N46" s="209"/>
      <c r="O46" s="204"/>
      <c r="P46" s="142"/>
      <c r="Q46" s="281"/>
      <c r="R46" s="281"/>
      <c r="S46" s="142"/>
      <c r="T46" s="142"/>
      <c r="U46" s="142"/>
      <c r="V46" s="142"/>
      <c r="W46" s="142"/>
      <c r="X46" s="142"/>
      <c r="Y46" s="142"/>
      <c r="Z46" s="142"/>
    </row>
    <row r="47" spans="1:26" ht="11.1" customHeight="1">
      <c r="N47" s="18"/>
      <c r="O47" s="142"/>
      <c r="P47" s="142"/>
      <c r="Q47" s="158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1.1" customHeight="1">
      <c r="N48" s="18"/>
      <c r="O48" s="142"/>
      <c r="P48" s="142"/>
      <c r="Q48" s="158"/>
      <c r="R48" s="142"/>
      <c r="S48" s="142"/>
      <c r="T48" s="142"/>
      <c r="U48" s="142"/>
      <c r="V48" s="142"/>
      <c r="W48" s="142"/>
      <c r="X48" s="142"/>
      <c r="Y48" s="142"/>
      <c r="Z48" s="142"/>
    </row>
    <row r="64" ht="9.75" customHeight="1"/>
    <row r="65" spans="1:26" ht="9.9499999999999993" customHeight="1">
      <c r="A65" s="6"/>
      <c r="B65" s="148" t="s">
        <v>88</v>
      </c>
      <c r="C65" s="148" t="s">
        <v>89</v>
      </c>
      <c r="D65" s="148" t="s">
        <v>90</v>
      </c>
      <c r="E65" s="148" t="s">
        <v>79</v>
      </c>
      <c r="F65" s="148" t="s">
        <v>80</v>
      </c>
      <c r="G65" s="148" t="s">
        <v>81</v>
      </c>
      <c r="H65" s="148" t="s">
        <v>82</v>
      </c>
      <c r="I65" s="148" t="s">
        <v>83</v>
      </c>
      <c r="J65" s="148" t="s">
        <v>84</v>
      </c>
      <c r="K65" s="148" t="s">
        <v>85</v>
      </c>
      <c r="L65" s="148" t="s">
        <v>86</v>
      </c>
      <c r="M65" s="201" t="s">
        <v>87</v>
      </c>
      <c r="N65" s="203" t="s">
        <v>122</v>
      </c>
      <c r="O65" s="283" t="s">
        <v>123</v>
      </c>
    </row>
    <row r="66" spans="1:26" ht="11.1" customHeight="1">
      <c r="A66" s="6" t="s">
        <v>171</v>
      </c>
      <c r="B66" s="145">
        <v>76.2</v>
      </c>
      <c r="C66" s="145">
        <v>76.7</v>
      </c>
      <c r="D66" s="145">
        <v>85</v>
      </c>
      <c r="E66" s="145">
        <v>84.4</v>
      </c>
      <c r="F66" s="145">
        <v>78.400000000000006</v>
      </c>
      <c r="G66" s="145">
        <v>86.5</v>
      </c>
      <c r="H66" s="145">
        <v>92.3</v>
      </c>
      <c r="I66" s="145">
        <v>77.5</v>
      </c>
      <c r="J66" s="145">
        <v>86.1</v>
      </c>
      <c r="K66" s="145">
        <v>74.8</v>
      </c>
      <c r="L66" s="145">
        <v>77.099999999999994</v>
      </c>
      <c r="M66" s="146">
        <v>79.400000000000006</v>
      </c>
      <c r="N66" s="208">
        <f>SUM(B66:M66)/12</f>
        <v>81.2</v>
      </c>
      <c r="O66" s="204">
        <v>100.5</v>
      </c>
      <c r="P66" s="18"/>
      <c r="Q66" s="211"/>
      <c r="R66" s="211"/>
      <c r="S66" s="18"/>
      <c r="T66" s="18"/>
      <c r="U66" s="18"/>
      <c r="V66" s="18"/>
      <c r="W66" s="18"/>
      <c r="X66" s="18"/>
      <c r="Y66" s="18"/>
      <c r="Z66" s="18"/>
    </row>
    <row r="67" spans="1:26" ht="11.1" customHeight="1">
      <c r="A67" s="6" t="s">
        <v>176</v>
      </c>
      <c r="B67" s="145">
        <v>68.099999999999994</v>
      </c>
      <c r="C67" s="145">
        <v>73.3</v>
      </c>
      <c r="D67" s="145">
        <v>74.900000000000006</v>
      </c>
      <c r="E67" s="145">
        <v>83.4</v>
      </c>
      <c r="F67" s="145">
        <v>68.3</v>
      </c>
      <c r="G67" s="145">
        <v>74.900000000000006</v>
      </c>
      <c r="H67" s="145">
        <v>76</v>
      </c>
      <c r="I67" s="145">
        <v>67.599999999999994</v>
      </c>
      <c r="J67" s="145">
        <v>69.8</v>
      </c>
      <c r="K67" s="145">
        <v>66.599999999999994</v>
      </c>
      <c r="L67" s="145">
        <v>67.099999999999994</v>
      </c>
      <c r="M67" s="146">
        <v>76.3</v>
      </c>
      <c r="N67" s="208">
        <f>SUM(B67:M67)/12</f>
        <v>72.191666666666663</v>
      </c>
      <c r="O67" s="204">
        <f t="shared" ref="O67:O69" si="2">ROUND(N67/N66*100,1)</f>
        <v>88.9</v>
      </c>
      <c r="P67" s="18"/>
      <c r="Q67" s="347"/>
      <c r="R67" s="347"/>
      <c r="S67" s="18"/>
      <c r="T67" s="18"/>
      <c r="U67" s="18"/>
      <c r="V67" s="18"/>
      <c r="W67" s="18"/>
      <c r="X67" s="18"/>
      <c r="Y67" s="18"/>
      <c r="Z67" s="18"/>
    </row>
    <row r="68" spans="1:26" ht="11.1" customHeight="1">
      <c r="A68" s="6" t="s">
        <v>180</v>
      </c>
      <c r="B68" s="145">
        <v>58.5</v>
      </c>
      <c r="C68" s="145">
        <v>64.400000000000006</v>
      </c>
      <c r="D68" s="145">
        <v>60.6</v>
      </c>
      <c r="E68" s="145">
        <v>71.900000000000006</v>
      </c>
      <c r="F68" s="145">
        <v>63.4</v>
      </c>
      <c r="G68" s="145">
        <v>75.900000000000006</v>
      </c>
      <c r="H68" s="145">
        <v>69.2</v>
      </c>
      <c r="I68" s="145">
        <v>61.7</v>
      </c>
      <c r="J68" s="145">
        <v>75.099999999999994</v>
      </c>
      <c r="K68" s="145">
        <v>68.7</v>
      </c>
      <c r="L68" s="145">
        <v>71.2</v>
      </c>
      <c r="M68" s="146">
        <v>71.8</v>
      </c>
      <c r="N68" s="208">
        <f>SUM(B68:M68)/12</f>
        <v>67.7</v>
      </c>
      <c r="O68" s="204">
        <f t="shared" si="2"/>
        <v>93.8</v>
      </c>
      <c r="P68" s="18"/>
      <c r="Q68" s="347"/>
      <c r="R68" s="347"/>
      <c r="S68" s="18"/>
      <c r="T68" s="18"/>
      <c r="U68" s="18"/>
      <c r="V68" s="18"/>
      <c r="W68" s="18"/>
      <c r="X68" s="18"/>
      <c r="Y68" s="18"/>
      <c r="Z68" s="18"/>
    </row>
    <row r="69" spans="1:26" ht="11.1" customHeight="1">
      <c r="A69" s="6" t="s">
        <v>185</v>
      </c>
      <c r="B69" s="145">
        <v>68.7</v>
      </c>
      <c r="C69" s="145">
        <v>69.900000000000006</v>
      </c>
      <c r="D69" s="145">
        <v>67.2</v>
      </c>
      <c r="E69" s="145">
        <v>70.3</v>
      </c>
      <c r="F69" s="145">
        <v>69</v>
      </c>
      <c r="G69" s="145">
        <v>64.8</v>
      </c>
      <c r="H69" s="145">
        <v>73.7</v>
      </c>
      <c r="I69" s="145">
        <v>68.900000000000006</v>
      </c>
      <c r="J69" s="145">
        <v>65.900000000000006</v>
      </c>
      <c r="K69" s="145">
        <v>66.8</v>
      </c>
      <c r="L69" s="145">
        <v>58.9</v>
      </c>
      <c r="M69" s="146">
        <v>60.1</v>
      </c>
      <c r="N69" s="208">
        <f>SUM(B69:M69)/12</f>
        <v>67.016666666666666</v>
      </c>
      <c r="O69" s="204">
        <f t="shared" si="2"/>
        <v>99</v>
      </c>
      <c r="P69" s="18"/>
      <c r="Q69" s="347"/>
      <c r="R69" s="347"/>
      <c r="S69" s="18"/>
      <c r="T69" s="18"/>
      <c r="U69" s="18"/>
      <c r="V69" s="18"/>
      <c r="W69" s="18"/>
      <c r="X69" s="18"/>
      <c r="Y69" s="18"/>
      <c r="Z69" s="18"/>
    </row>
    <row r="70" spans="1:26" ht="11.1" customHeight="1">
      <c r="A70" s="6" t="s">
        <v>193</v>
      </c>
      <c r="B70" s="145">
        <v>58.1</v>
      </c>
      <c r="C70" s="145">
        <v>60.6</v>
      </c>
      <c r="D70" s="145">
        <v>66.400000000000006</v>
      </c>
      <c r="E70" s="145">
        <v>63.8</v>
      </c>
      <c r="F70" s="145">
        <v>58.7</v>
      </c>
      <c r="G70" s="145">
        <v>63.8</v>
      </c>
      <c r="H70" s="145">
        <v>63.4</v>
      </c>
      <c r="I70" s="145">
        <v>58.5</v>
      </c>
      <c r="J70" s="145"/>
      <c r="K70" s="145"/>
      <c r="L70" s="145"/>
      <c r="M70" s="146"/>
      <c r="N70" s="208"/>
      <c r="O70" s="204"/>
      <c r="P70" s="18"/>
      <c r="Q70" s="157"/>
      <c r="R70" s="42"/>
      <c r="S70" s="18"/>
      <c r="T70" s="18"/>
      <c r="U70" s="18"/>
      <c r="V70" s="18"/>
      <c r="W70" s="18"/>
      <c r="X70" s="18"/>
      <c r="Y70" s="18"/>
      <c r="Z70" s="18"/>
    </row>
    <row r="71" spans="1:26" ht="11.1" customHeight="1"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8"/>
      <c r="O71" s="18"/>
      <c r="P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9" customHeight="1">
      <c r="B72" s="149"/>
      <c r="C72" s="149"/>
      <c r="D72" s="149"/>
      <c r="E72" s="149"/>
      <c r="F72" s="149"/>
      <c r="G72" s="153"/>
      <c r="H72" s="149"/>
      <c r="I72" s="149"/>
      <c r="J72" s="149"/>
      <c r="K72" s="149"/>
      <c r="L72" s="149"/>
      <c r="M72" s="149"/>
      <c r="N72" s="18"/>
      <c r="O72" s="18"/>
      <c r="P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Z78"/>
  <sheetViews>
    <sheetView workbookViewId="0">
      <selection activeCell="I76" sqref="I76"/>
    </sheetView>
  </sheetViews>
  <sheetFormatPr defaultRowHeight="13.5"/>
  <cols>
    <col min="1" max="1" width="7.625" customWidth="1"/>
    <col min="2" max="7" width="6.125" customWidth="1"/>
    <col min="8" max="8" width="6.25" customWidth="1"/>
    <col min="9" max="13" width="6.125" customWidth="1"/>
    <col min="14" max="16" width="7.625" customWidth="1"/>
    <col min="17" max="17" width="8.375" customWidth="1"/>
    <col min="18" max="18" width="10.125" customWidth="1"/>
    <col min="19" max="23" width="7.625" customWidth="1"/>
    <col min="24" max="24" width="7.625" style="48" customWidth="1"/>
    <col min="25" max="26" width="7.625" customWidth="1"/>
  </cols>
  <sheetData>
    <row r="1" spans="1:26">
      <c r="A1" s="18"/>
      <c r="B1" s="142"/>
      <c r="C1" s="142"/>
      <c r="D1" s="142"/>
      <c r="E1" s="142"/>
      <c r="F1" s="142"/>
      <c r="G1" s="142"/>
      <c r="H1" s="142"/>
      <c r="I1" s="142"/>
      <c r="L1" s="48"/>
      <c r="M1" s="47"/>
      <c r="N1" s="48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>
      <c r="A2" s="18"/>
      <c r="B2" s="142"/>
      <c r="C2" s="142"/>
      <c r="D2" s="142"/>
      <c r="E2" s="142"/>
      <c r="F2" s="142"/>
      <c r="G2" s="142"/>
      <c r="H2" s="142"/>
      <c r="I2" s="142"/>
      <c r="L2" s="48"/>
      <c r="M2" s="154"/>
      <c r="N2" s="48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6">
      <c r="A3" s="18"/>
      <c r="B3" s="142"/>
      <c r="C3" s="142"/>
      <c r="D3" s="142"/>
      <c r="E3" s="142"/>
      <c r="F3" s="142"/>
      <c r="G3" s="142"/>
      <c r="H3" s="142"/>
      <c r="I3" s="142"/>
      <c r="L3" s="48"/>
      <c r="M3" s="154"/>
      <c r="N3" s="48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26">
      <c r="A4" s="18"/>
      <c r="B4" s="142"/>
      <c r="C4" s="142"/>
      <c r="D4" s="142"/>
      <c r="E4" s="142"/>
      <c r="F4" s="142"/>
      <c r="G4" s="142"/>
      <c r="H4" s="142"/>
      <c r="I4" s="142"/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6">
      <c r="A5" s="18"/>
      <c r="B5" s="142"/>
      <c r="C5" s="142"/>
      <c r="D5" s="142"/>
      <c r="E5" s="142"/>
      <c r="F5" s="142"/>
      <c r="G5" s="142"/>
      <c r="H5" s="142"/>
      <c r="I5" s="142"/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:26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26"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18" spans="1:18" ht="11.1" customHeight="1">
      <c r="A18" s="6"/>
      <c r="B18" s="7" t="s">
        <v>76</v>
      </c>
      <c r="C18" s="7" t="s">
        <v>77</v>
      </c>
      <c r="D18" s="7" t="s">
        <v>78</v>
      </c>
      <c r="E18" s="7" t="s">
        <v>79</v>
      </c>
      <c r="F18" s="7" t="s">
        <v>80</v>
      </c>
      <c r="G18" s="7" t="s">
        <v>81</v>
      </c>
      <c r="H18" s="7" t="s">
        <v>82</v>
      </c>
      <c r="I18" s="7" t="s">
        <v>83</v>
      </c>
      <c r="J18" s="7" t="s">
        <v>84</v>
      </c>
      <c r="K18" s="7" t="s">
        <v>85</v>
      </c>
      <c r="L18" s="7" t="s">
        <v>86</v>
      </c>
      <c r="M18" s="7" t="s">
        <v>87</v>
      </c>
      <c r="N18" s="203" t="s">
        <v>121</v>
      </c>
      <c r="O18" s="203" t="s">
        <v>123</v>
      </c>
    </row>
    <row r="19" spans="1:18" ht="11.1" customHeight="1">
      <c r="A19" s="6" t="s">
        <v>171</v>
      </c>
      <c r="B19" s="152">
        <v>9.4</v>
      </c>
      <c r="C19" s="152">
        <v>10.3</v>
      </c>
      <c r="D19" s="152">
        <v>13.4</v>
      </c>
      <c r="E19" s="152">
        <v>13.5</v>
      </c>
      <c r="F19" s="152">
        <v>11.3</v>
      </c>
      <c r="G19" s="152">
        <v>12.2</v>
      </c>
      <c r="H19" s="152">
        <v>10.9</v>
      </c>
      <c r="I19" s="152">
        <v>11.2</v>
      </c>
      <c r="J19" s="152">
        <v>12.1</v>
      </c>
      <c r="K19" s="152">
        <v>10.7</v>
      </c>
      <c r="L19" s="152">
        <v>11.3</v>
      </c>
      <c r="M19" s="152">
        <v>11.8</v>
      </c>
      <c r="N19" s="209">
        <f>SUM(B19:M19)</f>
        <v>138.10000000000002</v>
      </c>
      <c r="O19" s="209">
        <v>92.4</v>
      </c>
      <c r="Q19" s="211"/>
      <c r="R19" s="211"/>
    </row>
    <row r="20" spans="1:18" ht="11.1" customHeight="1">
      <c r="A20" s="6" t="s">
        <v>176</v>
      </c>
      <c r="B20" s="152">
        <v>11.1</v>
      </c>
      <c r="C20" s="152">
        <v>11.5</v>
      </c>
      <c r="D20" s="152">
        <v>12.1</v>
      </c>
      <c r="E20" s="152">
        <v>12.3</v>
      </c>
      <c r="F20" s="152">
        <v>10.6</v>
      </c>
      <c r="G20" s="152">
        <v>11.7</v>
      </c>
      <c r="H20" s="152">
        <v>10.9</v>
      </c>
      <c r="I20" s="152">
        <v>12.4</v>
      </c>
      <c r="J20" s="152">
        <v>11.6</v>
      </c>
      <c r="K20" s="152">
        <v>11.3</v>
      </c>
      <c r="L20" s="152">
        <v>12.4</v>
      </c>
      <c r="M20" s="152">
        <v>11.7</v>
      </c>
      <c r="N20" s="209">
        <f>SUM(B20:M20)</f>
        <v>139.6</v>
      </c>
      <c r="O20" s="209">
        <f t="shared" ref="O20:O22" si="0">ROUND(N20/N19*100,1)</f>
        <v>101.1</v>
      </c>
      <c r="Q20" s="211"/>
      <c r="R20" s="211"/>
    </row>
    <row r="21" spans="1:18" ht="11.1" customHeight="1">
      <c r="A21" s="6" t="s">
        <v>180</v>
      </c>
      <c r="B21" s="152">
        <v>11.5</v>
      </c>
      <c r="C21" s="152">
        <v>11.2</v>
      </c>
      <c r="D21" s="152">
        <v>11.8</v>
      </c>
      <c r="E21" s="152">
        <v>12.5</v>
      </c>
      <c r="F21" s="152">
        <v>9.6999999999999993</v>
      </c>
      <c r="G21" s="152">
        <v>12.4</v>
      </c>
      <c r="H21" s="152">
        <v>11.3</v>
      </c>
      <c r="I21" s="152">
        <v>9.8000000000000007</v>
      </c>
      <c r="J21" s="152">
        <v>10.5</v>
      </c>
      <c r="K21" s="152">
        <v>10.6</v>
      </c>
      <c r="L21" s="152">
        <v>11</v>
      </c>
      <c r="M21" s="152">
        <v>12</v>
      </c>
      <c r="N21" s="209">
        <f>SUM(B21:M21)</f>
        <v>134.30000000000001</v>
      </c>
      <c r="O21" s="209">
        <f t="shared" si="0"/>
        <v>96.2</v>
      </c>
      <c r="Q21" s="211"/>
      <c r="R21" s="211"/>
    </row>
    <row r="22" spans="1:18" ht="11.1" customHeight="1">
      <c r="A22" s="6" t="s">
        <v>185</v>
      </c>
      <c r="B22" s="152">
        <v>9.3000000000000007</v>
      </c>
      <c r="C22" s="152">
        <v>12</v>
      </c>
      <c r="D22" s="152">
        <v>11.7</v>
      </c>
      <c r="E22" s="152">
        <v>11.6</v>
      </c>
      <c r="F22" s="152">
        <v>11.5</v>
      </c>
      <c r="G22" s="152">
        <v>12.4</v>
      </c>
      <c r="H22" s="152">
        <v>13.3</v>
      </c>
      <c r="I22" s="152">
        <v>11.1</v>
      </c>
      <c r="J22" s="152">
        <v>11.4</v>
      </c>
      <c r="K22" s="152">
        <v>12.1</v>
      </c>
      <c r="L22" s="152">
        <v>11.3</v>
      </c>
      <c r="M22" s="152">
        <v>11.9</v>
      </c>
      <c r="N22" s="209">
        <f>SUM(B22:M22)</f>
        <v>139.6</v>
      </c>
      <c r="O22" s="209">
        <f t="shared" si="0"/>
        <v>103.9</v>
      </c>
      <c r="Q22" s="211"/>
      <c r="R22" s="211"/>
    </row>
    <row r="23" spans="1:18" ht="11.1" customHeight="1">
      <c r="A23" s="6" t="s">
        <v>193</v>
      </c>
      <c r="B23" s="152">
        <v>10</v>
      </c>
      <c r="C23" s="152">
        <v>10</v>
      </c>
      <c r="D23" s="152">
        <v>13.2</v>
      </c>
      <c r="E23" s="152">
        <v>13</v>
      </c>
      <c r="F23" s="152">
        <v>11.7</v>
      </c>
      <c r="G23" s="152">
        <v>11.8</v>
      </c>
      <c r="H23" s="152">
        <v>10.7</v>
      </c>
      <c r="I23" s="152">
        <v>10.3</v>
      </c>
      <c r="J23" s="152"/>
      <c r="K23" s="152"/>
      <c r="L23" s="152"/>
      <c r="M23" s="152"/>
      <c r="N23" s="209"/>
      <c r="O23" s="209"/>
    </row>
    <row r="24" spans="1:18" ht="9.75" customHeight="1">
      <c r="J24" s="334"/>
    </row>
    <row r="35" spans="1:26" ht="9" customHeight="1"/>
    <row r="36" spans="1:26" ht="9" customHeight="1"/>
    <row r="37" spans="1:26" ht="9" customHeight="1"/>
    <row r="38" spans="1:26" ht="9" customHeight="1"/>
    <row r="39" spans="1:26" ht="9" customHeight="1"/>
    <row r="40" spans="1:26" ht="9" customHeight="1"/>
    <row r="41" spans="1:26" ht="20.25" customHeight="1"/>
    <row r="42" spans="1:26" ht="11.1" customHeight="1">
      <c r="A42" s="6"/>
      <c r="B42" s="7" t="s">
        <v>76</v>
      </c>
      <c r="C42" s="7" t="s">
        <v>77</v>
      </c>
      <c r="D42" s="7" t="s">
        <v>78</v>
      </c>
      <c r="E42" s="7" t="s">
        <v>79</v>
      </c>
      <c r="F42" s="7" t="s">
        <v>80</v>
      </c>
      <c r="G42" s="7" t="s">
        <v>81</v>
      </c>
      <c r="H42" s="7" t="s">
        <v>82</v>
      </c>
      <c r="I42" s="7" t="s">
        <v>83</v>
      </c>
      <c r="J42" s="7" t="s">
        <v>84</v>
      </c>
      <c r="K42" s="7" t="s">
        <v>85</v>
      </c>
      <c r="L42" s="7" t="s">
        <v>86</v>
      </c>
      <c r="M42" s="7" t="s">
        <v>87</v>
      </c>
      <c r="N42" s="203" t="s">
        <v>122</v>
      </c>
      <c r="O42" s="203" t="s">
        <v>123</v>
      </c>
    </row>
    <row r="43" spans="1:26" ht="11.1" customHeight="1">
      <c r="A43" s="6" t="s">
        <v>171</v>
      </c>
      <c r="B43" s="152">
        <v>18.8</v>
      </c>
      <c r="C43" s="152">
        <v>18.100000000000001</v>
      </c>
      <c r="D43" s="152">
        <v>19.5</v>
      </c>
      <c r="E43" s="152">
        <v>19.100000000000001</v>
      </c>
      <c r="F43" s="152">
        <v>19.2</v>
      </c>
      <c r="G43" s="152">
        <v>18.7</v>
      </c>
      <c r="H43" s="152">
        <v>18.2</v>
      </c>
      <c r="I43" s="152">
        <v>19</v>
      </c>
      <c r="J43" s="152">
        <v>18.7</v>
      </c>
      <c r="K43" s="152">
        <v>18.399999999999999</v>
      </c>
      <c r="L43" s="152">
        <v>18.7</v>
      </c>
      <c r="M43" s="152">
        <v>19.7</v>
      </c>
      <c r="N43" s="209">
        <f>SUM(B43:M43)/12</f>
        <v>18.841666666666665</v>
      </c>
      <c r="O43" s="209">
        <v>83.7</v>
      </c>
      <c r="P43" s="154"/>
      <c r="Q43" s="212"/>
      <c r="R43" s="212"/>
      <c r="S43" s="154"/>
      <c r="T43" s="154"/>
      <c r="U43" s="154"/>
      <c r="V43" s="154"/>
      <c r="W43" s="154"/>
      <c r="X43" s="154"/>
      <c r="Y43" s="154"/>
      <c r="Z43" s="154"/>
    </row>
    <row r="44" spans="1:26" ht="11.1" customHeight="1">
      <c r="A44" s="6" t="s">
        <v>176</v>
      </c>
      <c r="B44" s="152">
        <v>19.8</v>
      </c>
      <c r="C44" s="152">
        <v>20.3</v>
      </c>
      <c r="D44" s="152">
        <v>19.8</v>
      </c>
      <c r="E44" s="152">
        <v>19.100000000000001</v>
      </c>
      <c r="F44" s="152">
        <v>18.600000000000001</v>
      </c>
      <c r="G44" s="152">
        <v>18.600000000000001</v>
      </c>
      <c r="H44" s="152">
        <v>17.899999999999999</v>
      </c>
      <c r="I44" s="152">
        <v>18.2</v>
      </c>
      <c r="J44" s="152">
        <v>18.2</v>
      </c>
      <c r="K44" s="152">
        <v>18.100000000000001</v>
      </c>
      <c r="L44" s="152">
        <v>18.100000000000001</v>
      </c>
      <c r="M44" s="152">
        <v>18.2</v>
      </c>
      <c r="N44" s="209">
        <f>SUM(B44:M44)/12</f>
        <v>18.741666666666664</v>
      </c>
      <c r="O44" s="209">
        <f t="shared" ref="O44" si="1">ROUND(N44/N43*100,1)</f>
        <v>99.5</v>
      </c>
      <c r="P44" s="154"/>
      <c r="Q44" s="212"/>
      <c r="R44" s="212"/>
      <c r="S44" s="154"/>
      <c r="T44" s="154"/>
      <c r="U44" s="154"/>
      <c r="V44" s="154"/>
      <c r="W44" s="154"/>
      <c r="X44" s="154"/>
      <c r="Y44" s="154"/>
      <c r="Z44" s="154"/>
    </row>
    <row r="45" spans="1:26" ht="11.1" customHeight="1">
      <c r="A45" s="6" t="s">
        <v>180</v>
      </c>
      <c r="B45" s="152">
        <v>19.399999999999999</v>
      </c>
      <c r="C45" s="152">
        <v>19.3</v>
      </c>
      <c r="D45" s="152">
        <v>19</v>
      </c>
      <c r="E45" s="152">
        <v>19.100000000000001</v>
      </c>
      <c r="F45" s="152">
        <v>18.8</v>
      </c>
      <c r="G45" s="152">
        <v>19.100000000000001</v>
      </c>
      <c r="H45" s="152">
        <v>19.100000000000001</v>
      </c>
      <c r="I45" s="152">
        <v>18.3</v>
      </c>
      <c r="J45" s="152">
        <v>18.2</v>
      </c>
      <c r="K45" s="152">
        <v>17.5</v>
      </c>
      <c r="L45" s="152">
        <v>16.8</v>
      </c>
      <c r="M45" s="152">
        <v>17.100000000000001</v>
      </c>
      <c r="N45" s="209">
        <f>SUM(B45:M45)/12</f>
        <v>18.475000000000001</v>
      </c>
      <c r="O45" s="209">
        <v>98.9</v>
      </c>
      <c r="P45" s="154"/>
      <c r="Q45" s="212"/>
      <c r="R45" s="212"/>
      <c r="S45" s="154"/>
      <c r="T45" s="154"/>
      <c r="U45" s="154"/>
      <c r="V45" s="154"/>
      <c r="W45" s="154"/>
      <c r="X45" s="154"/>
      <c r="Y45" s="154"/>
      <c r="Z45" s="154"/>
    </row>
    <row r="46" spans="1:26" ht="11.1" customHeight="1">
      <c r="A46" s="6" t="s">
        <v>185</v>
      </c>
      <c r="B46" s="152">
        <v>17.2</v>
      </c>
      <c r="C46" s="152">
        <v>16.8</v>
      </c>
      <c r="D46" s="152">
        <v>17</v>
      </c>
      <c r="E46" s="152">
        <v>16.600000000000001</v>
      </c>
      <c r="F46" s="152">
        <v>16.3</v>
      </c>
      <c r="G46" s="152">
        <v>17.7</v>
      </c>
      <c r="H46" s="152">
        <v>16.8</v>
      </c>
      <c r="I46" s="152">
        <v>17.2</v>
      </c>
      <c r="J46" s="152">
        <v>16.899999999999999</v>
      </c>
      <c r="K46" s="152">
        <v>16.7</v>
      </c>
      <c r="L46" s="152">
        <v>16.8</v>
      </c>
      <c r="M46" s="152">
        <v>16.7</v>
      </c>
      <c r="N46" s="209">
        <f>SUM(B46:M46)/12</f>
        <v>16.891666666666666</v>
      </c>
      <c r="O46" s="209">
        <f t="shared" ref="O46" si="2">ROUND(N46/N45*100,1)</f>
        <v>91.4</v>
      </c>
      <c r="P46" s="154"/>
      <c r="Q46" s="212"/>
      <c r="R46" s="212"/>
      <c r="S46" s="154"/>
      <c r="T46" s="154"/>
      <c r="U46" s="154"/>
      <c r="V46" s="154"/>
      <c r="W46" s="154"/>
      <c r="X46" s="154"/>
      <c r="Y46" s="154"/>
      <c r="Z46" s="154"/>
    </row>
    <row r="47" spans="1:26" ht="11.1" customHeight="1">
      <c r="A47" s="6" t="s">
        <v>193</v>
      </c>
      <c r="B47" s="152">
        <v>16.7</v>
      </c>
      <c r="C47" s="152">
        <v>16.7</v>
      </c>
      <c r="D47" s="152">
        <v>16.899999999999999</v>
      </c>
      <c r="E47" s="152">
        <v>16.399999999999999</v>
      </c>
      <c r="F47" s="152">
        <v>16.8</v>
      </c>
      <c r="G47" s="152">
        <v>17.2</v>
      </c>
      <c r="H47" s="152">
        <v>16.2</v>
      </c>
      <c r="I47" s="152">
        <v>16</v>
      </c>
      <c r="J47" s="152"/>
      <c r="K47" s="152"/>
      <c r="L47" s="152"/>
      <c r="M47" s="152"/>
      <c r="N47" s="209"/>
      <c r="O47" s="209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6.75" customHeight="1">
      <c r="N48" s="48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4:26" ht="9" hidden="1" customHeight="1">
      <c r="N49" s="48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61" spans="14:26" ht="9" customHeight="1"/>
    <row r="62" spans="14:26" ht="9" customHeight="1"/>
    <row r="63" spans="14:26" ht="9" customHeight="1"/>
    <row r="64" spans="14:26" ht="9" customHeight="1"/>
    <row r="65" spans="1:26" ht="9" customHeight="1"/>
    <row r="66" spans="1:26" ht="9" customHeight="1"/>
    <row r="68" spans="1:26" ht="9.75" customHeight="1"/>
    <row r="69" spans="1:26" ht="2.25" hidden="1" customHeight="1">
      <c r="N69" s="48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1.1" customHeight="1">
      <c r="A70" s="6"/>
      <c r="B70" s="7" t="s">
        <v>76</v>
      </c>
      <c r="C70" s="7" t="s">
        <v>77</v>
      </c>
      <c r="D70" s="7" t="s">
        <v>78</v>
      </c>
      <c r="E70" s="7" t="s">
        <v>79</v>
      </c>
      <c r="F70" s="7" t="s">
        <v>80</v>
      </c>
      <c r="G70" s="7" t="s">
        <v>81</v>
      </c>
      <c r="H70" s="7" t="s">
        <v>82</v>
      </c>
      <c r="I70" s="7" t="s">
        <v>83</v>
      </c>
      <c r="J70" s="7" t="s">
        <v>84</v>
      </c>
      <c r="K70" s="7" t="s">
        <v>85</v>
      </c>
      <c r="L70" s="7" t="s">
        <v>86</v>
      </c>
      <c r="M70" s="7" t="s">
        <v>87</v>
      </c>
      <c r="N70" s="203" t="s">
        <v>122</v>
      </c>
      <c r="O70" s="203" t="s">
        <v>123</v>
      </c>
      <c r="P70" s="48"/>
      <c r="Q70" s="48"/>
      <c r="R70" s="48"/>
      <c r="S70" s="48"/>
      <c r="T70" s="48"/>
      <c r="U70" s="48"/>
      <c r="V70" s="48"/>
      <c r="W70" s="48"/>
      <c r="Y70" s="48"/>
      <c r="Z70" s="48"/>
    </row>
    <row r="71" spans="1:26" ht="11.1" customHeight="1">
      <c r="A71" s="6" t="s">
        <v>171</v>
      </c>
      <c r="B71" s="145">
        <v>51.9</v>
      </c>
      <c r="C71" s="145">
        <v>57.5</v>
      </c>
      <c r="D71" s="145">
        <v>67.900000000000006</v>
      </c>
      <c r="E71" s="145">
        <v>70.8</v>
      </c>
      <c r="F71" s="145">
        <v>59.1</v>
      </c>
      <c r="G71" s="145">
        <v>65.8</v>
      </c>
      <c r="H71" s="145">
        <v>60.1</v>
      </c>
      <c r="I71" s="145">
        <v>57.8</v>
      </c>
      <c r="J71" s="145">
        <v>64.7</v>
      </c>
      <c r="K71" s="145">
        <v>58.7</v>
      </c>
      <c r="L71" s="145">
        <v>59.8</v>
      </c>
      <c r="M71" s="145">
        <v>58.8</v>
      </c>
      <c r="N71" s="208">
        <f>SUM(B71:M71)/12</f>
        <v>61.07500000000001</v>
      </c>
      <c r="O71" s="209">
        <v>109.3</v>
      </c>
      <c r="P71" s="48"/>
      <c r="Q71" s="17"/>
      <c r="R71" s="17"/>
      <c r="S71" s="48"/>
      <c r="T71" s="48"/>
      <c r="U71" s="48"/>
      <c r="V71" s="48"/>
      <c r="W71" s="48"/>
      <c r="Y71" s="48"/>
      <c r="Z71" s="48"/>
    </row>
    <row r="72" spans="1:26" ht="11.1" customHeight="1">
      <c r="A72" s="6" t="s">
        <v>176</v>
      </c>
      <c r="B72" s="145">
        <v>56</v>
      </c>
      <c r="C72" s="145">
        <v>56.2</v>
      </c>
      <c r="D72" s="145">
        <v>61.6</v>
      </c>
      <c r="E72" s="145">
        <v>64.7</v>
      </c>
      <c r="F72" s="145">
        <v>57.9</v>
      </c>
      <c r="G72" s="145">
        <v>62.6</v>
      </c>
      <c r="H72" s="145">
        <v>61.9</v>
      </c>
      <c r="I72" s="145">
        <v>67.599999999999994</v>
      </c>
      <c r="J72" s="145">
        <v>63.8</v>
      </c>
      <c r="K72" s="145">
        <v>62.6</v>
      </c>
      <c r="L72" s="145">
        <v>68.7</v>
      </c>
      <c r="M72" s="145">
        <v>64.3</v>
      </c>
      <c r="N72" s="208">
        <f>SUM(B72:M72)/12</f>
        <v>62.324999999999996</v>
      </c>
      <c r="O72" s="209">
        <f t="shared" ref="O72:O74" si="3">ROUND(N72/N71*100,1)</f>
        <v>102</v>
      </c>
      <c r="P72" s="48"/>
      <c r="Q72" s="17"/>
      <c r="R72" s="17"/>
      <c r="S72" s="48"/>
      <c r="T72" s="48"/>
      <c r="U72" s="48"/>
      <c r="V72" s="48"/>
      <c r="W72" s="48"/>
      <c r="Y72" s="48"/>
      <c r="Z72" s="48"/>
    </row>
    <row r="73" spans="1:26" ht="11.1" customHeight="1">
      <c r="A73" s="6" t="s">
        <v>180</v>
      </c>
      <c r="B73" s="145">
        <v>58</v>
      </c>
      <c r="C73" s="145">
        <v>58.6</v>
      </c>
      <c r="D73" s="145">
        <v>62.1</v>
      </c>
      <c r="E73" s="145">
        <v>65.5</v>
      </c>
      <c r="F73" s="145">
        <v>52.1</v>
      </c>
      <c r="G73" s="145">
        <v>64.7</v>
      </c>
      <c r="H73" s="145">
        <v>59.1</v>
      </c>
      <c r="I73" s="145">
        <v>54.4</v>
      </c>
      <c r="J73" s="145">
        <v>57.8</v>
      </c>
      <c r="K73" s="145">
        <v>61.1</v>
      </c>
      <c r="L73" s="145">
        <v>66.400000000000006</v>
      </c>
      <c r="M73" s="145">
        <v>69.7</v>
      </c>
      <c r="N73" s="208">
        <f>SUM(B73:M73)/12</f>
        <v>60.791666666666664</v>
      </c>
      <c r="O73" s="209">
        <f t="shared" si="3"/>
        <v>97.5</v>
      </c>
      <c r="Q73" s="17"/>
      <c r="R73" s="17"/>
    </row>
    <row r="74" spans="1:26" ht="11.1" customHeight="1">
      <c r="A74" s="6" t="s">
        <v>185</v>
      </c>
      <c r="B74" s="145">
        <v>54</v>
      </c>
      <c r="C74" s="145">
        <v>71.400000000000006</v>
      </c>
      <c r="D74" s="145">
        <v>68.8</v>
      </c>
      <c r="E74" s="145">
        <v>70</v>
      </c>
      <c r="F74" s="145">
        <v>71.099999999999994</v>
      </c>
      <c r="G74" s="145">
        <v>68.599999999999994</v>
      </c>
      <c r="H74" s="145">
        <v>80</v>
      </c>
      <c r="I74" s="145">
        <v>64.3</v>
      </c>
      <c r="J74" s="145">
        <v>67.8</v>
      </c>
      <c r="K74" s="145">
        <v>72.900000000000006</v>
      </c>
      <c r="L74" s="145">
        <v>66.900000000000006</v>
      </c>
      <c r="M74" s="145">
        <v>71.3</v>
      </c>
      <c r="N74" s="208">
        <f>SUM(B74:M74)/12</f>
        <v>68.924999999999983</v>
      </c>
      <c r="O74" s="426">
        <f t="shared" si="3"/>
        <v>113.4</v>
      </c>
      <c r="Q74" s="17"/>
      <c r="R74" s="17"/>
    </row>
    <row r="75" spans="1:26" ht="11.1" customHeight="1">
      <c r="A75" s="6" t="s">
        <v>193</v>
      </c>
      <c r="B75" s="145">
        <v>60</v>
      </c>
      <c r="C75" s="145">
        <v>59.9</v>
      </c>
      <c r="D75" s="145">
        <v>77.400000000000006</v>
      </c>
      <c r="E75" s="145">
        <v>79.7</v>
      </c>
      <c r="F75" s="145">
        <v>69.400000000000006</v>
      </c>
      <c r="G75" s="145">
        <v>67.900000000000006</v>
      </c>
      <c r="H75" s="145">
        <v>67.2</v>
      </c>
      <c r="I75" s="145">
        <v>64.099999999999994</v>
      </c>
      <c r="J75" s="145"/>
      <c r="K75" s="145"/>
      <c r="L75" s="145"/>
      <c r="M75" s="145"/>
      <c r="N75" s="208"/>
      <c r="O75" s="426"/>
    </row>
    <row r="76" spans="1:26" ht="9.9499999999999993" customHeight="1"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</row>
    <row r="77" spans="1:26" ht="9.9499999999999993" customHeight="1"/>
    <row r="78" spans="1:26" ht="9" customHeight="1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Z93"/>
  <sheetViews>
    <sheetView workbookViewId="0">
      <selection activeCell="I89" sqref="I89"/>
    </sheetView>
  </sheetViews>
  <sheetFormatPr defaultColWidth="7.625" defaultRowHeight="9.9499999999999993" customHeight="1"/>
  <cols>
    <col min="1" max="1" width="7.625" customWidth="1"/>
    <col min="2" max="13" width="6.125" customWidth="1"/>
  </cols>
  <sheetData>
    <row r="3" spans="12:26" ht="9.9499999999999993" customHeight="1">
      <c r="L3" s="48"/>
      <c r="M3" s="47"/>
      <c r="N3" s="48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2:26" ht="9.9499999999999993" customHeight="1"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2:26" ht="9.9499999999999993" customHeight="1"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2:26" ht="9.9499999999999993" customHeight="1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2:26" ht="9.9499999999999993" customHeight="1">
      <c r="L7" s="48"/>
      <c r="M7" s="154"/>
      <c r="N7" s="48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</row>
    <row r="8" spans="12:26" ht="9.9499999999999993" customHeight="1">
      <c r="L8" s="48"/>
      <c r="M8" s="154"/>
      <c r="N8" s="48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2:26" ht="9.9499999999999993" customHeight="1"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2:26" ht="9.9499999999999993" customHeight="1"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2:26" ht="9.9499999999999993" customHeight="1"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2:26" ht="9.9499999999999993" customHeight="1"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2:26" ht="9.9499999999999993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2:26" ht="9.9499999999999993" customHeight="1">
      <c r="L14" s="48"/>
      <c r="M14" s="47"/>
    </row>
    <row r="15" spans="12:26" ht="9.9499999999999993" customHeight="1">
      <c r="L15" s="48"/>
      <c r="M15" s="154"/>
    </row>
    <row r="16" spans="12:26" ht="9.9499999999999993" customHeight="1">
      <c r="L16" s="48"/>
      <c r="M16" s="154"/>
    </row>
    <row r="17" spans="1:24" ht="9.9499999999999993" customHeight="1">
      <c r="L17" s="48"/>
      <c r="M17" s="154"/>
    </row>
    <row r="18" spans="1:24" ht="9.9499999999999993" customHeight="1">
      <c r="L18" s="48"/>
      <c r="M18" s="154"/>
    </row>
    <row r="19" spans="1:24" ht="9.9499999999999993" customHeight="1">
      <c r="L19" s="48"/>
      <c r="M19" s="154"/>
    </row>
    <row r="20" spans="1:24" ht="9.9499999999999993" customHeight="1">
      <c r="L20" s="48"/>
      <c r="M20" s="48"/>
    </row>
    <row r="21" spans="1:24" ht="9.9499999999999993" customHeight="1">
      <c r="L21" s="48"/>
      <c r="M21" s="48"/>
    </row>
    <row r="22" spans="1:24" ht="9.9499999999999993" customHeight="1">
      <c r="L22" s="48"/>
      <c r="M22" s="48"/>
    </row>
    <row r="23" spans="1:24" ht="3" customHeight="1"/>
    <row r="24" spans="1:24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2" t="s">
        <v>123</v>
      </c>
    </row>
    <row r="25" spans="1:24" ht="11.1" customHeight="1">
      <c r="A25" s="6" t="s">
        <v>171</v>
      </c>
      <c r="B25" s="152">
        <v>16.7</v>
      </c>
      <c r="C25" s="152">
        <v>20</v>
      </c>
      <c r="D25" s="152">
        <v>21.5</v>
      </c>
      <c r="E25" s="152">
        <v>20.7</v>
      </c>
      <c r="F25" s="152">
        <v>21.3</v>
      </c>
      <c r="G25" s="152">
        <v>24.4</v>
      </c>
      <c r="H25" s="152">
        <v>20.2</v>
      </c>
      <c r="I25" s="152">
        <v>20.7</v>
      </c>
      <c r="J25" s="152">
        <v>19.7</v>
      </c>
      <c r="K25" s="152">
        <v>18.8</v>
      </c>
      <c r="L25" s="152">
        <v>19</v>
      </c>
      <c r="M25" s="152">
        <v>21.1</v>
      </c>
      <c r="N25" s="209">
        <f>SUM(B25:M25)</f>
        <v>244.09999999999997</v>
      </c>
      <c r="O25" s="147">
        <v>105</v>
      </c>
      <c r="Q25" s="17"/>
      <c r="R25" s="17"/>
    </row>
    <row r="26" spans="1:24" ht="11.1" customHeight="1">
      <c r="A26" s="6" t="s">
        <v>176</v>
      </c>
      <c r="B26" s="152">
        <v>19.399999999999999</v>
      </c>
      <c r="C26" s="152">
        <v>17.7</v>
      </c>
      <c r="D26" s="152">
        <v>21.9</v>
      </c>
      <c r="E26" s="152">
        <v>20</v>
      </c>
      <c r="F26" s="152">
        <v>18.100000000000001</v>
      </c>
      <c r="G26" s="152">
        <v>26.3</v>
      </c>
      <c r="H26" s="152">
        <v>22.3</v>
      </c>
      <c r="I26" s="152">
        <v>19.2</v>
      </c>
      <c r="J26" s="152">
        <v>19.7</v>
      </c>
      <c r="K26" s="152">
        <v>21.1</v>
      </c>
      <c r="L26" s="152">
        <v>20.5</v>
      </c>
      <c r="M26" s="152">
        <v>18.2</v>
      </c>
      <c r="N26" s="209">
        <f>SUM(B26:M26)</f>
        <v>244.39999999999995</v>
      </c>
      <c r="O26" s="147">
        <v>100.1</v>
      </c>
      <c r="Q26" s="17"/>
      <c r="R26" s="17"/>
    </row>
    <row r="27" spans="1:24" ht="11.1" customHeight="1">
      <c r="A27" s="6" t="s">
        <v>180</v>
      </c>
      <c r="B27" s="152">
        <v>17.100000000000001</v>
      </c>
      <c r="C27" s="152">
        <v>17.8</v>
      </c>
      <c r="D27" s="152">
        <v>19</v>
      </c>
      <c r="E27" s="152">
        <v>21.4</v>
      </c>
      <c r="F27" s="152">
        <v>19</v>
      </c>
      <c r="G27" s="152">
        <v>20.100000000000001</v>
      </c>
      <c r="H27" s="152">
        <v>19.600000000000001</v>
      </c>
      <c r="I27" s="152">
        <v>16.3</v>
      </c>
      <c r="J27" s="152">
        <v>15.8</v>
      </c>
      <c r="K27" s="152">
        <v>19</v>
      </c>
      <c r="L27" s="152">
        <v>17.399999999999999</v>
      </c>
      <c r="M27" s="152">
        <v>16.600000000000001</v>
      </c>
      <c r="N27" s="209">
        <f>SUM(B27:M27)</f>
        <v>219.10000000000002</v>
      </c>
      <c r="O27" s="147">
        <f t="shared" ref="O27:O28" si="0">ROUND(N27/N26*100,1)</f>
        <v>89.6</v>
      </c>
      <c r="Q27" s="17"/>
      <c r="R27" s="17"/>
    </row>
    <row r="28" spans="1:24" ht="11.1" customHeight="1">
      <c r="A28" s="6" t="s">
        <v>185</v>
      </c>
      <c r="B28" s="152">
        <v>16.899999999999999</v>
      </c>
      <c r="C28" s="152">
        <v>16.600000000000001</v>
      </c>
      <c r="D28" s="152">
        <v>15.8</v>
      </c>
      <c r="E28" s="152">
        <v>17.8</v>
      </c>
      <c r="F28" s="152">
        <v>17.399999999999999</v>
      </c>
      <c r="G28" s="152">
        <v>19.8</v>
      </c>
      <c r="H28" s="152">
        <v>16.899999999999999</v>
      </c>
      <c r="I28" s="152">
        <v>13.7</v>
      </c>
      <c r="J28" s="152">
        <v>14.8</v>
      </c>
      <c r="K28" s="152">
        <v>18.100000000000001</v>
      </c>
      <c r="L28" s="152">
        <v>17.3</v>
      </c>
      <c r="M28" s="152">
        <v>14.3</v>
      </c>
      <c r="N28" s="209">
        <f>SUM(B28:M28)</f>
        <v>199.4</v>
      </c>
      <c r="O28" s="147">
        <f t="shared" si="0"/>
        <v>91</v>
      </c>
      <c r="Q28" s="17"/>
      <c r="R28" s="17"/>
    </row>
    <row r="29" spans="1:24" ht="11.1" customHeight="1">
      <c r="A29" s="6" t="s">
        <v>193</v>
      </c>
      <c r="B29" s="152">
        <v>17</v>
      </c>
      <c r="C29" s="152">
        <v>16.899999999999999</v>
      </c>
      <c r="D29" s="152">
        <v>15.2</v>
      </c>
      <c r="E29" s="152">
        <v>18.5</v>
      </c>
      <c r="F29" s="152">
        <v>17.7</v>
      </c>
      <c r="G29" s="152">
        <v>16.7</v>
      </c>
      <c r="H29" s="152">
        <v>22.1</v>
      </c>
      <c r="I29" s="152">
        <v>12.9</v>
      </c>
      <c r="J29" s="152"/>
      <c r="K29" s="152"/>
      <c r="L29" s="152"/>
      <c r="M29" s="152"/>
      <c r="N29" s="209"/>
      <c r="O29" s="147"/>
    </row>
    <row r="30" spans="1:24" ht="9.9499999999999993" customHeight="1">
      <c r="N30" s="149"/>
      <c r="O30" s="149"/>
    </row>
    <row r="31" spans="1:24" ht="9.9499999999999993" customHeight="1"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51" spans="1:26" ht="9.9499999999999993" customHeight="1">
      <c r="O51" s="48"/>
    </row>
    <row r="52" spans="1:26" ht="7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171</v>
      </c>
      <c r="B54" s="152">
        <v>36.9</v>
      </c>
      <c r="C54" s="152">
        <v>38.200000000000003</v>
      </c>
      <c r="D54" s="152">
        <v>38.200000000000003</v>
      </c>
      <c r="E54" s="152">
        <v>36.4</v>
      </c>
      <c r="F54" s="152">
        <v>37.700000000000003</v>
      </c>
      <c r="G54" s="152">
        <v>38.799999999999997</v>
      </c>
      <c r="H54" s="152">
        <v>38.299999999999997</v>
      </c>
      <c r="I54" s="152">
        <v>40</v>
      </c>
      <c r="J54" s="152">
        <v>40.700000000000003</v>
      </c>
      <c r="K54" s="152">
        <v>40.200000000000003</v>
      </c>
      <c r="L54" s="152">
        <v>40.1</v>
      </c>
      <c r="M54" s="152">
        <v>39.200000000000003</v>
      </c>
      <c r="N54" s="209">
        <f>SUM(B54:M54)/12</f>
        <v>38.725000000000001</v>
      </c>
      <c r="O54" s="286">
        <v>94.5</v>
      </c>
      <c r="P54" s="154"/>
      <c r="Q54" s="284"/>
      <c r="R54" s="284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176</v>
      </c>
      <c r="B55" s="152">
        <v>38.6</v>
      </c>
      <c r="C55" s="152">
        <v>36.700000000000003</v>
      </c>
      <c r="D55" s="152">
        <v>37.4</v>
      </c>
      <c r="E55" s="152">
        <v>36.6</v>
      </c>
      <c r="F55" s="152">
        <v>37.4</v>
      </c>
      <c r="G55" s="152">
        <v>40.700000000000003</v>
      </c>
      <c r="H55" s="152">
        <v>37</v>
      </c>
      <c r="I55" s="152">
        <v>35.700000000000003</v>
      </c>
      <c r="J55" s="152">
        <v>34.6</v>
      </c>
      <c r="K55" s="152">
        <v>35.299999999999997</v>
      </c>
      <c r="L55" s="152">
        <v>36.700000000000003</v>
      </c>
      <c r="M55" s="152">
        <v>36.1</v>
      </c>
      <c r="N55" s="209">
        <f>SUM(B55:M55)/12</f>
        <v>36.900000000000006</v>
      </c>
      <c r="O55" s="286">
        <f t="shared" ref="O55:O57" si="1">ROUND(N55/N54*100,1)</f>
        <v>95.3</v>
      </c>
      <c r="P55" s="154"/>
      <c r="Q55" s="284"/>
      <c r="R55" s="284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180</v>
      </c>
      <c r="B56" s="152">
        <v>36</v>
      </c>
      <c r="C56" s="152">
        <v>35.9</v>
      </c>
      <c r="D56" s="152">
        <v>35.4</v>
      </c>
      <c r="E56" s="152">
        <v>35.6</v>
      </c>
      <c r="F56" s="152">
        <v>37</v>
      </c>
      <c r="G56" s="152">
        <v>37.4</v>
      </c>
      <c r="H56" s="152">
        <v>38.9</v>
      </c>
      <c r="I56" s="152">
        <v>38.700000000000003</v>
      </c>
      <c r="J56" s="152">
        <v>37.4</v>
      </c>
      <c r="K56" s="152">
        <v>38.299999999999997</v>
      </c>
      <c r="L56" s="152">
        <v>37.1</v>
      </c>
      <c r="M56" s="152">
        <v>34.5</v>
      </c>
      <c r="N56" s="209">
        <f>SUM(B56:M56)/12</f>
        <v>36.85</v>
      </c>
      <c r="O56" s="286">
        <f t="shared" si="1"/>
        <v>99.9</v>
      </c>
      <c r="P56" s="154"/>
      <c r="Q56" s="284"/>
      <c r="R56" s="284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185</v>
      </c>
      <c r="B57" s="152">
        <v>36</v>
      </c>
      <c r="C57" s="152">
        <v>34.6</v>
      </c>
      <c r="D57" s="152">
        <v>34.6</v>
      </c>
      <c r="E57" s="152">
        <v>34.799999999999997</v>
      </c>
      <c r="F57" s="152">
        <v>35.1</v>
      </c>
      <c r="G57" s="152">
        <v>38.5</v>
      </c>
      <c r="H57" s="152">
        <v>37</v>
      </c>
      <c r="I57" s="152">
        <v>35</v>
      </c>
      <c r="J57" s="152">
        <v>34.6</v>
      </c>
      <c r="K57" s="152">
        <v>36.1</v>
      </c>
      <c r="L57" s="152">
        <v>37.200000000000003</v>
      </c>
      <c r="M57" s="152">
        <v>33.200000000000003</v>
      </c>
      <c r="N57" s="209">
        <f>SUM(B57:M57)/12</f>
        <v>35.558333333333337</v>
      </c>
      <c r="O57" s="286">
        <f t="shared" si="1"/>
        <v>96.5</v>
      </c>
      <c r="P57" s="154"/>
      <c r="Q57" s="284"/>
      <c r="R57" s="284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193</v>
      </c>
      <c r="B58" s="152">
        <v>34.4</v>
      </c>
      <c r="C58" s="152">
        <v>36.299999999999997</v>
      </c>
      <c r="D58" s="152">
        <v>33.799999999999997</v>
      </c>
      <c r="E58" s="152">
        <v>34.6</v>
      </c>
      <c r="F58" s="152">
        <v>35.200000000000003</v>
      </c>
      <c r="G58" s="152">
        <v>34.799999999999997</v>
      </c>
      <c r="H58" s="152">
        <v>37.700000000000003</v>
      </c>
      <c r="I58" s="152">
        <v>35.5</v>
      </c>
      <c r="J58" s="152"/>
      <c r="K58" s="152"/>
      <c r="L58" s="152"/>
      <c r="M58" s="152"/>
      <c r="N58" s="209"/>
      <c r="O58" s="286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6" customHeight="1">
      <c r="N59" s="48"/>
      <c r="O59" s="210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9.9499999999999993" customHeight="1">
      <c r="O60" s="211"/>
    </row>
    <row r="65" spans="7:26" ht="9.9499999999999993" customHeight="1">
      <c r="G65" s="155"/>
    </row>
    <row r="66" spans="7:26" ht="9.9499999999999993" customHeight="1"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7:26" ht="9.9499999999999993" customHeight="1"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7:26" ht="9.9499999999999993" customHeight="1"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7:26" ht="9.9499999999999993" customHeight="1"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7:26" ht="9.9499999999999993" customHeight="1">
      <c r="N70" s="48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7:26" ht="9.9499999999999993" customHeight="1"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7:26" ht="9.9499999999999993" customHeight="1">
      <c r="N72" s="48"/>
      <c r="O72" s="48"/>
      <c r="P72" s="48"/>
      <c r="Q72" s="48"/>
      <c r="R72" s="48"/>
      <c r="S72" s="18"/>
      <c r="T72" s="48"/>
      <c r="U72" s="48"/>
      <c r="V72" s="48"/>
      <c r="W72" s="48"/>
      <c r="X72" s="48"/>
      <c r="Y72" s="48"/>
      <c r="Z72" s="48"/>
    </row>
    <row r="73" spans="7:26" ht="9.9499999999999993" customHeight="1"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7:26" ht="9.9499999999999993" customHeight="1"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7:26" ht="9.9499999999999993" customHeight="1"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82" spans="1:18" ht="4.5" customHeight="1"/>
    <row r="83" spans="1:18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</row>
    <row r="84" spans="1:18" s="149" customFormat="1" ht="11.1" customHeight="1">
      <c r="A84" s="6" t="s">
        <v>171</v>
      </c>
      <c r="B84" s="145">
        <v>44.8</v>
      </c>
      <c r="C84" s="147">
        <v>51.5</v>
      </c>
      <c r="D84" s="145">
        <v>56.2</v>
      </c>
      <c r="E84" s="145">
        <v>57.8</v>
      </c>
      <c r="F84" s="145">
        <v>55.6</v>
      </c>
      <c r="G84" s="145">
        <v>62.4</v>
      </c>
      <c r="H84" s="147">
        <v>53</v>
      </c>
      <c r="I84" s="145">
        <v>50.6</v>
      </c>
      <c r="J84" s="145">
        <v>48</v>
      </c>
      <c r="K84" s="145">
        <v>47.1</v>
      </c>
      <c r="L84" s="145">
        <v>47.3</v>
      </c>
      <c r="M84" s="145">
        <v>54.3</v>
      </c>
      <c r="N84" s="208">
        <f t="shared" ref="N84:N87" si="2">SUM(B84:M84)/12</f>
        <v>52.383333333333326</v>
      </c>
      <c r="O84" s="286">
        <v>110.4</v>
      </c>
      <c r="Q84" s="285"/>
      <c r="R84" s="285"/>
    </row>
    <row r="85" spans="1:18" s="149" customFormat="1" ht="11.1" customHeight="1">
      <c r="A85" s="6" t="s">
        <v>176</v>
      </c>
      <c r="B85" s="145">
        <v>50.7</v>
      </c>
      <c r="C85" s="147">
        <v>49.7</v>
      </c>
      <c r="D85" s="145">
        <v>58.3</v>
      </c>
      <c r="E85" s="145">
        <v>55.1</v>
      </c>
      <c r="F85" s="145">
        <v>47.9</v>
      </c>
      <c r="G85" s="145">
        <v>63.1</v>
      </c>
      <c r="H85" s="147">
        <v>62.3</v>
      </c>
      <c r="I85" s="145">
        <v>54.5</v>
      </c>
      <c r="J85" s="145">
        <v>57.7</v>
      </c>
      <c r="K85" s="145">
        <v>59.4</v>
      </c>
      <c r="L85" s="145">
        <v>55.1</v>
      </c>
      <c r="M85" s="145">
        <v>50.9</v>
      </c>
      <c r="N85" s="208">
        <f t="shared" si="2"/>
        <v>55.391666666666673</v>
      </c>
      <c r="O85" s="286">
        <f t="shared" ref="O85:O87" si="3">ROUND(N85/N84*100,1)</f>
        <v>105.7</v>
      </c>
      <c r="Q85" s="285"/>
      <c r="R85" s="285"/>
    </row>
    <row r="86" spans="1:18" s="149" customFormat="1" ht="11.1" customHeight="1">
      <c r="A86" s="6" t="s">
        <v>180</v>
      </c>
      <c r="B86" s="145">
        <v>47.5</v>
      </c>
      <c r="C86" s="147">
        <v>49.6</v>
      </c>
      <c r="D86" s="145">
        <v>53.9</v>
      </c>
      <c r="E86" s="145">
        <v>60.2</v>
      </c>
      <c r="F86" s="145">
        <v>50.4</v>
      </c>
      <c r="G86" s="145">
        <v>53.5</v>
      </c>
      <c r="H86" s="147">
        <v>49.4</v>
      </c>
      <c r="I86" s="145">
        <v>42.2</v>
      </c>
      <c r="J86" s="145">
        <v>43.3</v>
      </c>
      <c r="K86" s="145">
        <v>49.1</v>
      </c>
      <c r="L86" s="145">
        <v>47.6</v>
      </c>
      <c r="M86" s="145">
        <v>50.1</v>
      </c>
      <c r="N86" s="208">
        <f t="shared" si="2"/>
        <v>49.733333333333327</v>
      </c>
      <c r="O86" s="286">
        <f t="shared" si="3"/>
        <v>89.8</v>
      </c>
      <c r="Q86" s="285"/>
      <c r="R86" s="285"/>
    </row>
    <row r="87" spans="1:18" s="149" customFormat="1" ht="11.1" customHeight="1">
      <c r="A87" s="6" t="s">
        <v>185</v>
      </c>
      <c r="B87" s="145">
        <v>45.8</v>
      </c>
      <c r="C87" s="147">
        <v>49.1</v>
      </c>
      <c r="D87" s="145">
        <v>45.6</v>
      </c>
      <c r="E87" s="145">
        <v>51.1</v>
      </c>
      <c r="F87" s="145">
        <v>49.4</v>
      </c>
      <c r="G87" s="145">
        <v>49.4</v>
      </c>
      <c r="H87" s="147">
        <v>46.6</v>
      </c>
      <c r="I87" s="145">
        <v>40.799999999999997</v>
      </c>
      <c r="J87" s="145">
        <v>43</v>
      </c>
      <c r="K87" s="145">
        <v>49</v>
      </c>
      <c r="L87" s="145">
        <v>45.6</v>
      </c>
      <c r="M87" s="145">
        <v>46.2</v>
      </c>
      <c r="N87" s="208">
        <f t="shared" si="2"/>
        <v>46.800000000000004</v>
      </c>
      <c r="O87" s="286">
        <f t="shared" si="3"/>
        <v>94.1</v>
      </c>
      <c r="Q87" s="285"/>
      <c r="R87" s="285"/>
    </row>
    <row r="88" spans="1:18" ht="11.1" customHeight="1">
      <c r="A88" s="6" t="s">
        <v>193</v>
      </c>
      <c r="B88" s="145">
        <v>48.4</v>
      </c>
      <c r="C88" s="147">
        <v>45</v>
      </c>
      <c r="D88" s="145">
        <v>46.8</v>
      </c>
      <c r="E88" s="145">
        <v>53.2</v>
      </c>
      <c r="F88" s="145">
        <v>49.8</v>
      </c>
      <c r="G88" s="145">
        <v>48.3</v>
      </c>
      <c r="H88" s="147">
        <v>57</v>
      </c>
      <c r="I88" s="145">
        <v>38.1</v>
      </c>
      <c r="J88" s="145"/>
      <c r="K88" s="145"/>
      <c r="L88" s="145"/>
      <c r="M88" s="145"/>
      <c r="N88" s="208"/>
      <c r="O88" s="286"/>
      <c r="Q88" s="17"/>
    </row>
    <row r="89" spans="1:18" ht="9.9499999999999993" customHeight="1">
      <c r="F89" s="375"/>
      <c r="O89" s="157"/>
    </row>
    <row r="90" spans="1:18" ht="9.9499999999999993" customHeight="1">
      <c r="G90" s="157"/>
    </row>
    <row r="93" spans="1:18" ht="30" customHeight="1">
      <c r="N93" s="4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8:Z90"/>
  <sheetViews>
    <sheetView workbookViewId="0">
      <selection activeCell="U63" sqref="U63"/>
    </sheetView>
  </sheetViews>
  <sheetFormatPr defaultRowHeight="9.9499999999999993" customHeight="1"/>
  <cols>
    <col min="1" max="1" width="7.625" customWidth="1"/>
    <col min="2" max="13" width="6.125" customWidth="1"/>
    <col min="14" max="26" width="7.625" customWidth="1"/>
  </cols>
  <sheetData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23" spans="1:26" ht="3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171</v>
      </c>
      <c r="B25" s="156">
        <v>44.4</v>
      </c>
      <c r="C25" s="156">
        <v>43.2</v>
      </c>
      <c r="D25" s="156">
        <v>58.3</v>
      </c>
      <c r="E25" s="156">
        <v>82.3</v>
      </c>
      <c r="F25" s="156">
        <v>75.599999999999994</v>
      </c>
      <c r="G25" s="156">
        <v>80.5</v>
      </c>
      <c r="H25" s="156">
        <v>62.3</v>
      </c>
      <c r="I25" s="156">
        <v>50.4</v>
      </c>
      <c r="J25" s="156">
        <v>48.5</v>
      </c>
      <c r="K25" s="156">
        <v>53.2</v>
      </c>
      <c r="L25" s="156">
        <v>47.2</v>
      </c>
      <c r="M25" s="156">
        <v>49</v>
      </c>
      <c r="N25" s="301">
        <f>SUM(B25:M25)</f>
        <v>694.90000000000009</v>
      </c>
      <c r="O25" s="204">
        <v>112.9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176</v>
      </c>
      <c r="B26" s="156">
        <v>55.9</v>
      </c>
      <c r="C26" s="156">
        <v>45.3</v>
      </c>
      <c r="D26" s="156">
        <v>66.8</v>
      </c>
      <c r="E26" s="156">
        <v>60.7</v>
      </c>
      <c r="F26" s="156">
        <v>50.5</v>
      </c>
      <c r="G26" s="156">
        <v>71.599999999999994</v>
      </c>
      <c r="H26" s="156">
        <v>77</v>
      </c>
      <c r="I26" s="156">
        <v>59.3</v>
      </c>
      <c r="J26" s="156">
        <v>70.2</v>
      </c>
      <c r="K26" s="156">
        <v>61.2</v>
      </c>
      <c r="L26" s="156">
        <v>59</v>
      </c>
      <c r="M26" s="156">
        <v>56.5</v>
      </c>
      <c r="N26" s="301">
        <f>SUM(B26:M26)</f>
        <v>734</v>
      </c>
      <c r="O26" s="204">
        <f t="shared" ref="O26:O28" si="0">ROUND(N26/N25*100,1)</f>
        <v>105.6</v>
      </c>
      <c r="P26" s="154"/>
      <c r="Q26" s="284"/>
      <c r="R26" s="284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180</v>
      </c>
      <c r="B27" s="156">
        <v>51.7</v>
      </c>
      <c r="C27" s="156">
        <v>54.7</v>
      </c>
      <c r="D27" s="156">
        <v>64.900000000000006</v>
      </c>
      <c r="E27" s="156">
        <v>78.400000000000006</v>
      </c>
      <c r="F27" s="156">
        <v>75.5</v>
      </c>
      <c r="G27" s="156">
        <v>75.900000000000006</v>
      </c>
      <c r="H27" s="156">
        <v>59.8</v>
      </c>
      <c r="I27" s="156">
        <v>43.5</v>
      </c>
      <c r="J27" s="156">
        <v>45.8</v>
      </c>
      <c r="K27" s="156">
        <v>57.2</v>
      </c>
      <c r="L27" s="156">
        <v>60.4</v>
      </c>
      <c r="M27" s="156">
        <v>59.4</v>
      </c>
      <c r="N27" s="301">
        <f>SUM(B27:M27)</f>
        <v>727.2</v>
      </c>
      <c r="O27" s="204">
        <f t="shared" si="0"/>
        <v>99.1</v>
      </c>
      <c r="P27" s="154"/>
      <c r="Q27" s="284"/>
      <c r="R27" s="284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185</v>
      </c>
      <c r="B28" s="156">
        <v>66.8</v>
      </c>
      <c r="C28" s="156">
        <v>67.3</v>
      </c>
      <c r="D28" s="156">
        <v>56.7</v>
      </c>
      <c r="E28" s="156">
        <v>83.1</v>
      </c>
      <c r="F28" s="156">
        <v>88.1</v>
      </c>
      <c r="G28" s="156">
        <v>81</v>
      </c>
      <c r="H28" s="156">
        <v>87.1</v>
      </c>
      <c r="I28" s="156">
        <v>67.8</v>
      </c>
      <c r="J28" s="156">
        <v>69.8</v>
      </c>
      <c r="K28" s="156">
        <v>76.8</v>
      </c>
      <c r="L28" s="156">
        <v>71</v>
      </c>
      <c r="M28" s="156">
        <v>66.7</v>
      </c>
      <c r="N28" s="301">
        <f>SUM(B28:M28)</f>
        <v>882.19999999999993</v>
      </c>
      <c r="O28" s="204">
        <f t="shared" si="0"/>
        <v>121.3</v>
      </c>
      <c r="P28" s="154"/>
      <c r="Q28" s="284"/>
      <c r="R28" s="284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193</v>
      </c>
      <c r="B29" s="156">
        <v>57.5</v>
      </c>
      <c r="C29" s="156">
        <v>61.1</v>
      </c>
      <c r="D29" s="156">
        <v>69.5</v>
      </c>
      <c r="E29" s="156">
        <v>79.7</v>
      </c>
      <c r="F29" s="156">
        <v>71</v>
      </c>
      <c r="G29" s="156">
        <v>78.599999999999994</v>
      </c>
      <c r="H29" s="156">
        <v>84.7</v>
      </c>
      <c r="I29" s="156">
        <v>65</v>
      </c>
      <c r="J29" s="156"/>
      <c r="K29" s="156"/>
      <c r="L29" s="156"/>
      <c r="M29" s="156"/>
      <c r="N29" s="301"/>
      <c r="O29" s="204"/>
      <c r="P29" s="154"/>
      <c r="S29" s="154"/>
      <c r="T29" s="154"/>
      <c r="U29" s="154"/>
      <c r="V29" s="154"/>
      <c r="W29" s="154"/>
      <c r="X29" s="154"/>
      <c r="Y29" s="154"/>
      <c r="Z29" s="154"/>
    </row>
    <row r="30" spans="1:26" ht="9.75" customHeight="1"/>
    <row r="51" spans="1:26" ht="9.9499999999999993" customHeight="1">
      <c r="D51" s="17"/>
    </row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171</v>
      </c>
      <c r="B54" s="156">
        <v>32.1</v>
      </c>
      <c r="C54" s="156">
        <v>30.1</v>
      </c>
      <c r="D54" s="156">
        <v>28.9</v>
      </c>
      <c r="E54" s="156">
        <v>38</v>
      </c>
      <c r="F54" s="156">
        <v>43.4</v>
      </c>
      <c r="G54" s="156">
        <v>45.9</v>
      </c>
      <c r="H54" s="156">
        <v>40.200000000000003</v>
      </c>
      <c r="I54" s="156">
        <v>40.5</v>
      </c>
      <c r="J54" s="156">
        <v>41.7</v>
      </c>
      <c r="K54" s="156">
        <v>40.799999999999997</v>
      </c>
      <c r="L54" s="156">
        <v>40.1</v>
      </c>
      <c r="M54" s="156">
        <v>39.6</v>
      </c>
      <c r="N54" s="209">
        <f>SUM(B54:M54)/12</f>
        <v>38.44166666666667</v>
      </c>
      <c r="O54" s="204">
        <v>72.400000000000006</v>
      </c>
      <c r="P54" s="154"/>
      <c r="Q54" s="287"/>
      <c r="R54" s="287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176</v>
      </c>
      <c r="B55" s="156">
        <v>40.9</v>
      </c>
      <c r="C55" s="156">
        <v>41</v>
      </c>
      <c r="D55" s="156">
        <v>39.5</v>
      </c>
      <c r="E55" s="156">
        <v>39.4</v>
      </c>
      <c r="F55" s="156">
        <v>37.9</v>
      </c>
      <c r="G55" s="156">
        <v>41.3</v>
      </c>
      <c r="H55" s="156">
        <v>37.5</v>
      </c>
      <c r="I55" s="156">
        <v>38.6</v>
      </c>
      <c r="J55" s="156">
        <v>37.9</v>
      </c>
      <c r="K55" s="156">
        <v>39.700000000000003</v>
      </c>
      <c r="L55" s="156">
        <v>43.1</v>
      </c>
      <c r="M55" s="156">
        <v>40.299999999999997</v>
      </c>
      <c r="N55" s="209">
        <f>SUM(B55:M55)/12</f>
        <v>39.758333333333333</v>
      </c>
      <c r="O55" s="204">
        <v>103.6</v>
      </c>
      <c r="P55" s="154"/>
      <c r="Q55" s="287"/>
      <c r="R55" s="287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180</v>
      </c>
      <c r="B56" s="156">
        <v>43.2</v>
      </c>
      <c r="C56" s="156">
        <v>43.6</v>
      </c>
      <c r="D56" s="156">
        <v>42.1</v>
      </c>
      <c r="E56" s="156">
        <v>42.7</v>
      </c>
      <c r="F56" s="156">
        <v>44.7</v>
      </c>
      <c r="G56" s="156">
        <v>45.4</v>
      </c>
      <c r="H56" s="156">
        <v>44.5</v>
      </c>
      <c r="I56" s="156">
        <v>42.1</v>
      </c>
      <c r="J56" s="156">
        <v>40.200000000000003</v>
      </c>
      <c r="K56" s="156">
        <v>41.4</v>
      </c>
      <c r="L56" s="156">
        <v>42.1</v>
      </c>
      <c r="M56" s="156">
        <v>41.3</v>
      </c>
      <c r="N56" s="209">
        <f>SUM(B56:M56)/12</f>
        <v>42.774999999999999</v>
      </c>
      <c r="O56" s="204">
        <f t="shared" ref="O56:O57" si="1">ROUND(N56/N55*100,1)</f>
        <v>107.6</v>
      </c>
      <c r="P56" s="154"/>
      <c r="Q56" s="287"/>
      <c r="R56" s="287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185</v>
      </c>
      <c r="B57" s="156">
        <v>61.3</v>
      </c>
      <c r="C57" s="156">
        <v>64.400000000000006</v>
      </c>
      <c r="D57" s="156">
        <v>55.6</v>
      </c>
      <c r="E57" s="156">
        <v>60.4</v>
      </c>
      <c r="F57" s="156">
        <v>62.7</v>
      </c>
      <c r="G57" s="156">
        <v>61.6</v>
      </c>
      <c r="H57" s="156">
        <v>59.8</v>
      </c>
      <c r="I57" s="156">
        <v>61.8</v>
      </c>
      <c r="J57" s="156">
        <v>59.1</v>
      </c>
      <c r="K57" s="156">
        <v>58.1</v>
      </c>
      <c r="L57" s="156">
        <v>59.8</v>
      </c>
      <c r="M57" s="156">
        <v>59</v>
      </c>
      <c r="N57" s="209">
        <f>SUM(B57:M57)/12</f>
        <v>60.300000000000004</v>
      </c>
      <c r="O57" s="204">
        <f t="shared" si="1"/>
        <v>141</v>
      </c>
      <c r="P57" s="154"/>
      <c r="Q57" s="287"/>
      <c r="R57" s="287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193</v>
      </c>
      <c r="B58" s="156">
        <v>58.1</v>
      </c>
      <c r="C58" s="156">
        <v>57.2</v>
      </c>
      <c r="D58" s="156">
        <v>54.3</v>
      </c>
      <c r="E58" s="156">
        <v>55.5</v>
      </c>
      <c r="F58" s="156">
        <v>54</v>
      </c>
      <c r="G58" s="156">
        <v>54</v>
      </c>
      <c r="H58" s="156">
        <v>51.4</v>
      </c>
      <c r="I58" s="156">
        <v>57.8</v>
      </c>
      <c r="J58" s="156"/>
      <c r="K58" s="156"/>
      <c r="L58" s="156"/>
      <c r="M58" s="156"/>
      <c r="N58" s="209"/>
      <c r="O58" s="204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9.9499999999999993" customHeight="1">
      <c r="Q59" s="216"/>
    </row>
    <row r="82" spans="1:26" ht="6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171</v>
      </c>
      <c r="B84" s="11">
        <v>138.19999999999999</v>
      </c>
      <c r="C84" s="11">
        <v>142.4</v>
      </c>
      <c r="D84" s="11">
        <v>199.9</v>
      </c>
      <c r="E84" s="11">
        <v>232.5</v>
      </c>
      <c r="F84" s="11">
        <v>179</v>
      </c>
      <c r="G84" s="11">
        <v>177.6</v>
      </c>
      <c r="H84" s="11">
        <v>151.19999999999999</v>
      </c>
      <c r="I84" s="11">
        <v>124.5</v>
      </c>
      <c r="J84" s="11">
        <v>116.7</v>
      </c>
      <c r="K84" s="11">
        <v>129.9</v>
      </c>
      <c r="L84" s="11">
        <v>117.4</v>
      </c>
      <c r="M84" s="11">
        <v>123.6</v>
      </c>
      <c r="N84" s="208">
        <f>SUM(B84:M84)/12</f>
        <v>152.74166666666667</v>
      </c>
      <c r="O84" s="147">
        <v>153</v>
      </c>
      <c r="P84" s="48"/>
      <c r="Q84" s="17"/>
      <c r="R84" s="17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176</v>
      </c>
      <c r="B85" s="11">
        <v>137.30000000000001</v>
      </c>
      <c r="C85" s="11">
        <v>110.5</v>
      </c>
      <c r="D85" s="11">
        <v>167.7</v>
      </c>
      <c r="E85" s="11">
        <v>153.9</v>
      </c>
      <c r="F85" s="11">
        <v>132.6</v>
      </c>
      <c r="G85" s="11">
        <v>176.4</v>
      </c>
      <c r="H85" s="11">
        <v>200.3</v>
      </c>
      <c r="I85" s="11">
        <v>154.69999999999999</v>
      </c>
      <c r="J85" s="11">
        <v>184.4</v>
      </c>
      <c r="K85" s="11">
        <v>155.5</v>
      </c>
      <c r="L85" s="11">
        <v>138.4</v>
      </c>
      <c r="M85" s="11">
        <v>138.80000000000001</v>
      </c>
      <c r="N85" s="208">
        <f>SUM(B85:M85)/12</f>
        <v>154.20833333333334</v>
      </c>
      <c r="O85" s="147">
        <f t="shared" ref="O85:O87" si="2">ROUND(N85/N84*100,1)</f>
        <v>101</v>
      </c>
      <c r="P85" s="48"/>
      <c r="Q85" s="17"/>
      <c r="R85" s="17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180</v>
      </c>
      <c r="B86" s="11">
        <v>120.5</v>
      </c>
      <c r="C86" s="11">
        <v>125.7</v>
      </c>
      <c r="D86" s="11">
        <v>153</v>
      </c>
      <c r="E86" s="11">
        <v>184.3</v>
      </c>
      <c r="F86" s="11">
        <v>170.6</v>
      </c>
      <c r="G86" s="11">
        <v>167.7</v>
      </c>
      <c r="H86" s="11">
        <v>134</v>
      </c>
      <c r="I86" s="11">
        <v>103.1</v>
      </c>
      <c r="J86" s="11">
        <v>113.4</v>
      </c>
      <c r="K86" s="11">
        <v>138.6</v>
      </c>
      <c r="L86" s="11">
        <v>143.80000000000001</v>
      </c>
      <c r="M86" s="11">
        <v>143.4</v>
      </c>
      <c r="N86" s="208">
        <f>SUM(B86:M86)/12</f>
        <v>141.50833333333333</v>
      </c>
      <c r="O86" s="147">
        <f t="shared" si="2"/>
        <v>91.8</v>
      </c>
      <c r="P86" s="48"/>
      <c r="Q86" s="17"/>
      <c r="R86" s="17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185</v>
      </c>
      <c r="B87" s="11">
        <v>110.9</v>
      </c>
      <c r="C87" s="11">
        <v>104.5</v>
      </c>
      <c r="D87" s="11">
        <v>101.8</v>
      </c>
      <c r="E87" s="11">
        <v>139.1</v>
      </c>
      <c r="F87" s="11">
        <v>141.30000000000001</v>
      </c>
      <c r="G87" s="11">
        <v>131.1</v>
      </c>
      <c r="H87" s="11">
        <v>144.9</v>
      </c>
      <c r="I87" s="11">
        <v>109.9</v>
      </c>
      <c r="J87" s="11">
        <v>117.8</v>
      </c>
      <c r="K87" s="11">
        <v>131.80000000000001</v>
      </c>
      <c r="L87" s="11">
        <v>119</v>
      </c>
      <c r="M87" s="11">
        <v>113</v>
      </c>
      <c r="N87" s="208">
        <f>SUM(B87:M87)/12</f>
        <v>122.09166666666665</v>
      </c>
      <c r="O87" s="147">
        <f t="shared" si="2"/>
        <v>86.3</v>
      </c>
      <c r="P87" s="48"/>
      <c r="Q87" s="17"/>
      <c r="R87" s="17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193</v>
      </c>
      <c r="B88" s="11">
        <v>99</v>
      </c>
      <c r="C88" s="11">
        <v>106.6</v>
      </c>
      <c r="D88" s="11">
        <v>127.3</v>
      </c>
      <c r="E88" s="11">
        <v>144</v>
      </c>
      <c r="F88" s="11">
        <v>131</v>
      </c>
      <c r="G88" s="11">
        <v>145.6</v>
      </c>
      <c r="H88" s="11">
        <v>163.19999999999999</v>
      </c>
      <c r="I88" s="11">
        <v>113.3</v>
      </c>
      <c r="J88" s="11"/>
      <c r="K88" s="11"/>
      <c r="L88" s="11"/>
      <c r="M88" s="11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C89" s="363"/>
      <c r="D89" s="149"/>
    </row>
    <row r="90" spans="1:26" ht="9.9499999999999993" customHeight="1">
      <c r="D90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8:Z89"/>
  <sheetViews>
    <sheetView zoomScaleNormal="100" workbookViewId="0">
      <selection activeCell="I89" sqref="I89"/>
    </sheetView>
  </sheetViews>
  <sheetFormatPr defaultRowHeight="9.9499999999999993" customHeight="1"/>
  <cols>
    <col min="1" max="1" width="8" customWidth="1"/>
    <col min="2" max="13" width="6.125" customWidth="1"/>
    <col min="14" max="26" width="7.625" customWidth="1"/>
  </cols>
  <sheetData>
    <row r="8" spans="1:26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9.9499999999999993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3.7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171</v>
      </c>
      <c r="B25" s="351">
        <v>75.7</v>
      </c>
      <c r="C25" s="351">
        <v>92.3</v>
      </c>
      <c r="D25" s="351">
        <v>105</v>
      </c>
      <c r="E25" s="351">
        <v>103.6</v>
      </c>
      <c r="F25" s="351">
        <v>94.9</v>
      </c>
      <c r="G25" s="351">
        <v>106.3</v>
      </c>
      <c r="H25" s="351">
        <v>100.1</v>
      </c>
      <c r="I25" s="351">
        <v>100.9</v>
      </c>
      <c r="J25" s="351">
        <v>91.8</v>
      </c>
      <c r="K25" s="351">
        <v>87.4</v>
      </c>
      <c r="L25" s="351">
        <v>90</v>
      </c>
      <c r="M25" s="351">
        <v>78.099999999999994</v>
      </c>
      <c r="N25" s="209">
        <f>SUM(B25:M25)</f>
        <v>1126.0999999999999</v>
      </c>
      <c r="O25" s="352">
        <v>95.6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176</v>
      </c>
      <c r="B26" s="351">
        <v>68.900000000000006</v>
      </c>
      <c r="C26" s="351">
        <v>75.7</v>
      </c>
      <c r="D26" s="351">
        <v>96.3</v>
      </c>
      <c r="E26" s="351">
        <v>98.9</v>
      </c>
      <c r="F26" s="351">
        <v>89.3</v>
      </c>
      <c r="G26" s="351">
        <v>96</v>
      </c>
      <c r="H26" s="351">
        <v>90.2</v>
      </c>
      <c r="I26" s="351">
        <v>87.2</v>
      </c>
      <c r="J26" s="351">
        <v>85.7</v>
      </c>
      <c r="K26" s="351">
        <v>93.5</v>
      </c>
      <c r="L26" s="351">
        <v>82.1</v>
      </c>
      <c r="M26" s="351">
        <v>87</v>
      </c>
      <c r="N26" s="209">
        <f>SUM(B26:M26)</f>
        <v>1050.8000000000002</v>
      </c>
      <c r="O26" s="352">
        <f t="shared" ref="O26:O28" si="0">ROUND(N26/N25*100,1)</f>
        <v>93.3</v>
      </c>
      <c r="P26" s="355"/>
      <c r="Q26" s="356"/>
      <c r="R26" s="356"/>
      <c r="S26" s="355"/>
      <c r="T26" s="355"/>
      <c r="U26" s="355"/>
      <c r="V26" s="355"/>
      <c r="W26" s="355"/>
      <c r="X26" s="355"/>
      <c r="Y26" s="355"/>
      <c r="Z26" s="355"/>
    </row>
    <row r="27" spans="1:26" ht="11.1" customHeight="1">
      <c r="A27" s="6" t="s">
        <v>180</v>
      </c>
      <c r="B27" s="351">
        <v>72.7</v>
      </c>
      <c r="C27" s="351">
        <v>83.2</v>
      </c>
      <c r="D27" s="351">
        <v>89.9</v>
      </c>
      <c r="E27" s="351">
        <v>103.8</v>
      </c>
      <c r="F27" s="351">
        <v>94.4</v>
      </c>
      <c r="G27" s="351">
        <v>91.6</v>
      </c>
      <c r="H27" s="351">
        <v>108.5</v>
      </c>
      <c r="I27" s="351">
        <v>91.8</v>
      </c>
      <c r="J27" s="351">
        <v>101.6</v>
      </c>
      <c r="K27" s="351">
        <v>100.2</v>
      </c>
      <c r="L27" s="351">
        <v>94.2</v>
      </c>
      <c r="M27" s="351">
        <v>94.5</v>
      </c>
      <c r="N27" s="209">
        <f>SUM(B27:M27)</f>
        <v>1126.4000000000001</v>
      </c>
      <c r="O27" s="352">
        <f t="shared" si="0"/>
        <v>107.2</v>
      </c>
      <c r="P27" s="355"/>
      <c r="Q27" s="356"/>
      <c r="R27" s="356"/>
      <c r="S27" s="355"/>
      <c r="T27" s="355"/>
      <c r="U27" s="355"/>
      <c r="V27" s="355"/>
      <c r="W27" s="355"/>
      <c r="X27" s="355"/>
      <c r="Y27" s="355"/>
      <c r="Z27" s="355"/>
    </row>
    <row r="28" spans="1:26" ht="11.1" customHeight="1">
      <c r="A28" s="6" t="s">
        <v>185</v>
      </c>
      <c r="B28" s="351">
        <v>84.8</v>
      </c>
      <c r="C28" s="351">
        <v>90.4</v>
      </c>
      <c r="D28" s="351">
        <v>95.5</v>
      </c>
      <c r="E28" s="351">
        <v>97.1</v>
      </c>
      <c r="F28" s="351">
        <v>101.6</v>
      </c>
      <c r="G28" s="351">
        <v>103.3</v>
      </c>
      <c r="H28" s="351">
        <v>108.1</v>
      </c>
      <c r="I28" s="351">
        <v>97.7</v>
      </c>
      <c r="J28" s="351">
        <v>101.1</v>
      </c>
      <c r="K28" s="351">
        <v>101.5</v>
      </c>
      <c r="L28" s="351">
        <v>93.9</v>
      </c>
      <c r="M28" s="351">
        <v>89.6</v>
      </c>
      <c r="N28" s="209">
        <f>SUM(B28:M28)</f>
        <v>1164.5999999999999</v>
      </c>
      <c r="O28" s="352">
        <f t="shared" si="0"/>
        <v>103.4</v>
      </c>
      <c r="P28" s="355"/>
      <c r="Q28" s="356"/>
      <c r="R28" s="356"/>
      <c r="S28" s="355"/>
      <c r="T28" s="355"/>
      <c r="U28" s="355"/>
      <c r="V28" s="355"/>
      <c r="W28" s="355"/>
      <c r="X28" s="355"/>
      <c r="Y28" s="355"/>
      <c r="Z28" s="355"/>
    </row>
    <row r="29" spans="1:26" ht="11.1" customHeight="1">
      <c r="A29" s="6" t="s">
        <v>193</v>
      </c>
      <c r="B29" s="351">
        <v>83.6</v>
      </c>
      <c r="C29" s="351">
        <v>91.7</v>
      </c>
      <c r="D29" s="351">
        <v>95.8</v>
      </c>
      <c r="E29" s="351">
        <v>98.5</v>
      </c>
      <c r="F29" s="351">
        <v>91.1</v>
      </c>
      <c r="G29" s="351">
        <v>95.5</v>
      </c>
      <c r="H29" s="351">
        <v>105.6</v>
      </c>
      <c r="I29" s="351">
        <v>93.9</v>
      </c>
      <c r="J29" s="351"/>
      <c r="K29" s="351"/>
      <c r="L29" s="351"/>
      <c r="M29" s="351"/>
      <c r="N29" s="209"/>
      <c r="O29" s="352"/>
      <c r="P29" s="355"/>
      <c r="Q29" s="357"/>
      <c r="R29" s="357"/>
      <c r="S29" s="355"/>
      <c r="T29" s="355"/>
      <c r="U29" s="355"/>
      <c r="V29" s="355"/>
      <c r="W29" s="355"/>
      <c r="X29" s="355"/>
      <c r="Y29" s="355"/>
      <c r="Z29" s="355"/>
    </row>
    <row r="30" spans="1:26" ht="9.9499999999999993" customHeight="1">
      <c r="H30" s="192"/>
    </row>
    <row r="53" spans="1:26" s="149" customFormat="1" ht="11.1" customHeight="1">
      <c r="A53" s="11"/>
      <c r="B53" s="145" t="s">
        <v>76</v>
      </c>
      <c r="C53" s="145" t="s">
        <v>77</v>
      </c>
      <c r="D53" s="145" t="s">
        <v>78</v>
      </c>
      <c r="E53" s="145" t="s">
        <v>79</v>
      </c>
      <c r="F53" s="145" t="s">
        <v>80</v>
      </c>
      <c r="G53" s="145" t="s">
        <v>81</v>
      </c>
      <c r="H53" s="145" t="s">
        <v>82</v>
      </c>
      <c r="I53" s="145" t="s">
        <v>83</v>
      </c>
      <c r="J53" s="145" t="s">
        <v>84</v>
      </c>
      <c r="K53" s="145" t="s">
        <v>85</v>
      </c>
      <c r="L53" s="145" t="s">
        <v>86</v>
      </c>
      <c r="M53" s="145" t="s">
        <v>87</v>
      </c>
      <c r="N53" s="203" t="s">
        <v>122</v>
      </c>
      <c r="O53" s="148" t="s">
        <v>124</v>
      </c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s="149" customFormat="1" ht="11.1" customHeight="1">
      <c r="A54" s="6" t="s">
        <v>171</v>
      </c>
      <c r="B54" s="152">
        <v>99.7</v>
      </c>
      <c r="C54" s="152">
        <v>109.5</v>
      </c>
      <c r="D54" s="152">
        <v>111.4</v>
      </c>
      <c r="E54" s="152">
        <v>102.9</v>
      </c>
      <c r="F54" s="152">
        <v>113.3</v>
      </c>
      <c r="G54" s="152">
        <v>123.3</v>
      </c>
      <c r="H54" s="152">
        <v>120.8</v>
      </c>
      <c r="I54" s="152">
        <v>138.19999999999999</v>
      </c>
      <c r="J54" s="152">
        <v>132.1</v>
      </c>
      <c r="K54" s="152">
        <v>128.30000000000001</v>
      </c>
      <c r="L54" s="152">
        <v>125.1</v>
      </c>
      <c r="M54" s="152">
        <v>109.6</v>
      </c>
      <c r="N54" s="209">
        <f>SUM(B54:M54)/12</f>
        <v>117.84999999999997</v>
      </c>
      <c r="O54" s="352">
        <v>100.1</v>
      </c>
      <c r="P54" s="353"/>
      <c r="Q54" s="354"/>
      <c r="R54" s="354"/>
      <c r="S54" s="353"/>
      <c r="T54" s="353"/>
      <c r="U54" s="353"/>
      <c r="V54" s="353"/>
      <c r="W54" s="353"/>
      <c r="X54" s="353"/>
      <c r="Y54" s="353"/>
      <c r="Z54" s="353"/>
    </row>
    <row r="55" spans="1:26" s="149" customFormat="1" ht="11.1" customHeight="1">
      <c r="A55" s="6" t="s">
        <v>176</v>
      </c>
      <c r="B55" s="152">
        <v>110.3</v>
      </c>
      <c r="C55" s="152">
        <v>109</v>
      </c>
      <c r="D55" s="152">
        <v>108.2</v>
      </c>
      <c r="E55" s="152">
        <v>113.1</v>
      </c>
      <c r="F55" s="152">
        <v>122.4</v>
      </c>
      <c r="G55" s="152">
        <v>116.8</v>
      </c>
      <c r="H55" s="152">
        <v>108.9</v>
      </c>
      <c r="I55" s="152">
        <v>107</v>
      </c>
      <c r="J55" s="152">
        <v>101.1</v>
      </c>
      <c r="K55" s="152">
        <v>109.4</v>
      </c>
      <c r="L55" s="152">
        <v>99.1</v>
      </c>
      <c r="M55" s="152">
        <v>97.9</v>
      </c>
      <c r="N55" s="209">
        <f>SUM(B55:M55)/12</f>
        <v>108.60000000000001</v>
      </c>
      <c r="O55" s="352">
        <f t="shared" ref="O55:O57" si="1">ROUND(N55/N54*100,1)</f>
        <v>92.2</v>
      </c>
      <c r="P55" s="353"/>
      <c r="Q55" s="354"/>
      <c r="R55" s="354"/>
      <c r="S55" s="353"/>
      <c r="T55" s="353"/>
      <c r="U55" s="353"/>
      <c r="V55" s="353"/>
      <c r="W55" s="353"/>
      <c r="X55" s="353"/>
      <c r="Y55" s="353"/>
      <c r="Z55" s="353"/>
    </row>
    <row r="56" spans="1:26" s="149" customFormat="1" ht="11.1" customHeight="1">
      <c r="A56" s="6" t="s">
        <v>180</v>
      </c>
      <c r="B56" s="152">
        <v>97.3</v>
      </c>
      <c r="C56" s="152">
        <v>99.8</v>
      </c>
      <c r="D56" s="152">
        <v>97.4</v>
      </c>
      <c r="E56" s="152">
        <v>100.8</v>
      </c>
      <c r="F56" s="152">
        <v>107.3</v>
      </c>
      <c r="G56" s="152">
        <v>108.2</v>
      </c>
      <c r="H56" s="152">
        <v>107.3</v>
      </c>
      <c r="I56" s="152">
        <v>103.7</v>
      </c>
      <c r="J56" s="152">
        <v>106</v>
      </c>
      <c r="K56" s="152">
        <v>105.3</v>
      </c>
      <c r="L56" s="152">
        <v>104.4</v>
      </c>
      <c r="M56" s="152">
        <v>95</v>
      </c>
      <c r="N56" s="209">
        <f>SUM(B56:M56)/12</f>
        <v>102.70833333333336</v>
      </c>
      <c r="O56" s="352">
        <f t="shared" si="1"/>
        <v>94.6</v>
      </c>
      <c r="P56" s="353"/>
      <c r="Q56" s="354"/>
      <c r="R56" s="354"/>
      <c r="S56" s="353"/>
      <c r="T56" s="353"/>
      <c r="U56" s="353"/>
      <c r="V56" s="353"/>
      <c r="W56" s="353"/>
      <c r="X56" s="353"/>
      <c r="Y56" s="353"/>
      <c r="Z56" s="353"/>
    </row>
    <row r="57" spans="1:26" s="149" customFormat="1" ht="11.1" customHeight="1">
      <c r="A57" s="6" t="s">
        <v>185</v>
      </c>
      <c r="B57" s="152">
        <v>99.6</v>
      </c>
      <c r="C57" s="152">
        <v>101.8</v>
      </c>
      <c r="D57" s="152">
        <v>103.7</v>
      </c>
      <c r="E57" s="152">
        <v>98.9</v>
      </c>
      <c r="F57" s="152">
        <v>104</v>
      </c>
      <c r="G57" s="152">
        <v>110.2</v>
      </c>
      <c r="H57" s="152">
        <v>101.3</v>
      </c>
      <c r="I57" s="152">
        <v>102.5</v>
      </c>
      <c r="J57" s="152">
        <v>108.1</v>
      </c>
      <c r="K57" s="152">
        <v>107.5</v>
      </c>
      <c r="L57" s="152">
        <v>104</v>
      </c>
      <c r="M57" s="152">
        <v>97</v>
      </c>
      <c r="N57" s="209">
        <f>SUM(B57:M57)/12</f>
        <v>103.21666666666665</v>
      </c>
      <c r="O57" s="352">
        <f t="shared" si="1"/>
        <v>100.5</v>
      </c>
      <c r="P57" s="353"/>
      <c r="Q57" s="354"/>
      <c r="R57" s="354"/>
      <c r="S57" s="353"/>
      <c r="T57" s="353"/>
      <c r="U57" s="353"/>
      <c r="V57" s="353"/>
      <c r="W57" s="353"/>
      <c r="X57" s="353"/>
      <c r="Y57" s="353"/>
      <c r="Z57" s="353"/>
    </row>
    <row r="58" spans="1:26" s="149" customFormat="1" ht="11.1" customHeight="1">
      <c r="A58" s="6" t="s">
        <v>193</v>
      </c>
      <c r="B58" s="152">
        <v>90.2</v>
      </c>
      <c r="C58" s="152">
        <v>104.7</v>
      </c>
      <c r="D58" s="152">
        <v>104.4</v>
      </c>
      <c r="E58" s="152">
        <v>103.1</v>
      </c>
      <c r="F58" s="152">
        <v>107.2</v>
      </c>
      <c r="G58" s="152">
        <v>105</v>
      </c>
      <c r="H58" s="152">
        <v>102.6</v>
      </c>
      <c r="I58" s="152">
        <v>107.5</v>
      </c>
      <c r="J58" s="152"/>
      <c r="K58" s="152"/>
      <c r="L58" s="152"/>
      <c r="M58" s="152"/>
      <c r="N58" s="209"/>
      <c r="O58" s="352"/>
      <c r="P58" s="158"/>
      <c r="Q58" s="349"/>
      <c r="R58" s="349"/>
      <c r="S58" s="158"/>
      <c r="T58" s="158"/>
      <c r="U58" s="158"/>
      <c r="V58" s="158"/>
      <c r="W58" s="158"/>
      <c r="X58" s="158"/>
      <c r="Y58" s="158"/>
      <c r="Z58" s="158"/>
    </row>
    <row r="59" spans="1:26" ht="9.9499999999999993" customHeight="1">
      <c r="A59" s="48"/>
    </row>
    <row r="60" spans="1:26" ht="9.9499999999999993" customHeight="1">
      <c r="A60" s="48"/>
    </row>
    <row r="68" spans="18:18" ht="9.9499999999999993" customHeight="1">
      <c r="R68" s="350"/>
    </row>
    <row r="82" spans="1:26" ht="5.25" customHeight="1"/>
    <row r="83" spans="1:26" s="149" customFormat="1" ht="11.1" customHeight="1">
      <c r="A83" s="11"/>
      <c r="B83" s="145" t="s">
        <v>76</v>
      </c>
      <c r="C83" s="145" t="s">
        <v>77</v>
      </c>
      <c r="D83" s="145" t="s">
        <v>78</v>
      </c>
      <c r="E83" s="145" t="s">
        <v>79</v>
      </c>
      <c r="F83" s="145" t="s">
        <v>80</v>
      </c>
      <c r="G83" s="145" t="s">
        <v>81</v>
      </c>
      <c r="H83" s="145" t="s">
        <v>82</v>
      </c>
      <c r="I83" s="145" t="s">
        <v>83</v>
      </c>
      <c r="J83" s="145" t="s">
        <v>84</v>
      </c>
      <c r="K83" s="145" t="s">
        <v>85</v>
      </c>
      <c r="L83" s="145" t="s">
        <v>86</v>
      </c>
      <c r="M83" s="145" t="s">
        <v>87</v>
      </c>
      <c r="N83" s="203" t="s">
        <v>122</v>
      </c>
      <c r="O83" s="148" t="s">
        <v>124</v>
      </c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 spans="1:26" s="149" customFormat="1" ht="11.1" customHeight="1">
      <c r="A84" s="6" t="s">
        <v>171</v>
      </c>
      <c r="B84" s="147">
        <v>76.099999999999994</v>
      </c>
      <c r="C84" s="147">
        <v>83.6</v>
      </c>
      <c r="D84" s="147">
        <v>94.2</v>
      </c>
      <c r="E84" s="147">
        <v>100.7</v>
      </c>
      <c r="F84" s="147">
        <v>83</v>
      </c>
      <c r="G84" s="147">
        <v>85.6</v>
      </c>
      <c r="H84" s="147">
        <v>83.1</v>
      </c>
      <c r="I84" s="147">
        <v>71.099999999999994</v>
      </c>
      <c r="J84" s="147">
        <v>70.099999999999994</v>
      </c>
      <c r="K84" s="147">
        <v>68.599999999999994</v>
      </c>
      <c r="L84" s="147">
        <v>72.099999999999994</v>
      </c>
      <c r="M84" s="147">
        <v>73.099999999999994</v>
      </c>
      <c r="N84" s="208">
        <f t="shared" ref="N84:N87" si="2">SUM(B84:M84)/12</f>
        <v>80.108333333333334</v>
      </c>
      <c r="O84" s="213">
        <v>96</v>
      </c>
      <c r="Q84" s="285"/>
      <c r="R84" s="285"/>
    </row>
    <row r="85" spans="1:26" s="149" customFormat="1" ht="11.1" customHeight="1">
      <c r="A85" s="6" t="s">
        <v>176</v>
      </c>
      <c r="B85" s="147">
        <v>62.3</v>
      </c>
      <c r="C85" s="147">
        <v>69.599999999999994</v>
      </c>
      <c r="D85" s="147">
        <v>89</v>
      </c>
      <c r="E85" s="147">
        <v>87.2</v>
      </c>
      <c r="F85" s="147">
        <v>71.900000000000006</v>
      </c>
      <c r="G85" s="147">
        <v>82.6</v>
      </c>
      <c r="H85" s="147">
        <v>83.4</v>
      </c>
      <c r="I85" s="147">
        <v>81.599999999999994</v>
      </c>
      <c r="J85" s="147">
        <v>85.1</v>
      </c>
      <c r="K85" s="147">
        <v>84.9</v>
      </c>
      <c r="L85" s="147">
        <v>83.6</v>
      </c>
      <c r="M85" s="147">
        <v>88.9</v>
      </c>
      <c r="N85" s="208">
        <f t="shared" si="2"/>
        <v>80.841666666666669</v>
      </c>
      <c r="O85" s="213">
        <f t="shared" ref="O85:O87" si="3">ROUND(N85/N84*100,1)</f>
        <v>100.9</v>
      </c>
      <c r="Q85" s="285"/>
      <c r="R85" s="285"/>
    </row>
    <row r="86" spans="1:26" s="149" customFormat="1" ht="11.1" customHeight="1">
      <c r="A86" s="6" t="s">
        <v>180</v>
      </c>
      <c r="B86" s="147">
        <v>74.8</v>
      </c>
      <c r="C86" s="147">
        <v>83.1</v>
      </c>
      <c r="D86" s="147">
        <v>92.4</v>
      </c>
      <c r="E86" s="147">
        <v>103</v>
      </c>
      <c r="F86" s="147">
        <v>87.6</v>
      </c>
      <c r="G86" s="147">
        <v>84.6</v>
      </c>
      <c r="H86" s="147">
        <v>101.1</v>
      </c>
      <c r="I86" s="147">
        <v>88.7</v>
      </c>
      <c r="J86" s="147">
        <v>95.8</v>
      </c>
      <c r="K86" s="147">
        <v>95.2</v>
      </c>
      <c r="L86" s="147">
        <v>90.3</v>
      </c>
      <c r="M86" s="147">
        <v>99.5</v>
      </c>
      <c r="N86" s="208">
        <f t="shared" si="2"/>
        <v>91.341666666666654</v>
      </c>
      <c r="O86" s="213">
        <f t="shared" si="3"/>
        <v>113</v>
      </c>
      <c r="Q86" s="285"/>
      <c r="R86" s="285"/>
    </row>
    <row r="87" spans="1:26" s="149" customFormat="1" ht="11.1" customHeight="1">
      <c r="A87" s="6" t="s">
        <v>185</v>
      </c>
      <c r="B87" s="147">
        <v>84.8</v>
      </c>
      <c r="C87" s="147">
        <v>88.7</v>
      </c>
      <c r="D87" s="147">
        <v>92</v>
      </c>
      <c r="E87" s="147">
        <v>98.3</v>
      </c>
      <c r="F87" s="147">
        <v>97.7</v>
      </c>
      <c r="G87" s="147">
        <v>93.6</v>
      </c>
      <c r="H87" s="147">
        <v>106.5</v>
      </c>
      <c r="I87" s="147">
        <v>95.3</v>
      </c>
      <c r="J87" s="147">
        <v>93.3</v>
      </c>
      <c r="K87" s="147">
        <v>94.5</v>
      </c>
      <c r="L87" s="147">
        <v>90.5</v>
      </c>
      <c r="M87" s="147">
        <v>92.7</v>
      </c>
      <c r="N87" s="208">
        <f t="shared" si="2"/>
        <v>93.99166666666666</v>
      </c>
      <c r="O87" s="213">
        <f t="shared" si="3"/>
        <v>102.9</v>
      </c>
      <c r="Q87" s="285"/>
      <c r="R87" s="285"/>
    </row>
    <row r="88" spans="1:26" s="149" customFormat="1" ht="11.1" customHeight="1">
      <c r="A88" s="6" t="s">
        <v>193</v>
      </c>
      <c r="B88" s="147">
        <v>92.9</v>
      </c>
      <c r="C88" s="147">
        <v>86.6</v>
      </c>
      <c r="D88" s="147">
        <v>91.8</v>
      </c>
      <c r="E88" s="147">
        <v>95.5</v>
      </c>
      <c r="F88" s="147">
        <v>84.7</v>
      </c>
      <c r="G88" s="147">
        <v>91</v>
      </c>
      <c r="H88" s="147">
        <v>102.9</v>
      </c>
      <c r="I88" s="147">
        <v>87</v>
      </c>
      <c r="J88" s="147"/>
      <c r="K88" s="147"/>
      <c r="L88" s="147"/>
      <c r="M88" s="147"/>
      <c r="N88" s="208"/>
      <c r="O88" s="213"/>
    </row>
    <row r="89" spans="1:26" ht="9.9499999999999993" customHeight="1">
      <c r="E89" s="364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7:Z90"/>
  <sheetViews>
    <sheetView workbookViewId="0">
      <selection activeCell="I89" sqref="I89"/>
    </sheetView>
  </sheetViews>
  <sheetFormatPr defaultRowHeight="9.9499999999999993" customHeight="1"/>
  <cols>
    <col min="1" max="1" width="7.625" customWidth="1"/>
    <col min="2" max="13" width="6.125" customWidth="1"/>
    <col min="14" max="27" width="7.625" customWidth="1"/>
  </cols>
  <sheetData>
    <row r="7" spans="1:15" ht="9.9499999999999993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5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5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5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5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4" spans="1:15" ht="9.9499999999999993" customHeight="1">
      <c r="N14" s="222"/>
      <c r="O14" s="222"/>
    </row>
    <row r="17" spans="1:26" ht="9.9499999999999993" customHeight="1">
      <c r="O17" s="222"/>
    </row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222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222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O22" s="48"/>
    </row>
    <row r="23" spans="1:26" ht="8.25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171</v>
      </c>
      <c r="B25" s="152">
        <v>16.5</v>
      </c>
      <c r="C25" s="152">
        <v>20.6</v>
      </c>
      <c r="D25" s="152">
        <v>23</v>
      </c>
      <c r="E25" s="152">
        <v>25.7</v>
      </c>
      <c r="F25" s="152">
        <v>22.2</v>
      </c>
      <c r="G25" s="152">
        <v>20.9</v>
      </c>
      <c r="H25" s="152">
        <v>21.1</v>
      </c>
      <c r="I25" s="152">
        <v>47.8</v>
      </c>
      <c r="J25" s="152">
        <v>50.3</v>
      </c>
      <c r="K25" s="152">
        <v>43.9</v>
      </c>
      <c r="L25" s="152">
        <v>48.7</v>
      </c>
      <c r="M25" s="331">
        <v>53</v>
      </c>
      <c r="N25" s="282">
        <f>SUM(B25:M25)</f>
        <v>393.7</v>
      </c>
      <c r="O25" s="204">
        <v>150.5</v>
      </c>
      <c r="P25" s="154"/>
      <c r="Q25" s="281"/>
      <c r="R25" s="281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176</v>
      </c>
      <c r="B26" s="152">
        <v>43</v>
      </c>
      <c r="C26" s="152">
        <v>42.4</v>
      </c>
      <c r="D26" s="152">
        <v>49.1</v>
      </c>
      <c r="E26" s="152">
        <v>50.7</v>
      </c>
      <c r="F26" s="152">
        <v>52.2</v>
      </c>
      <c r="G26" s="152">
        <v>51</v>
      </c>
      <c r="H26" s="152">
        <v>52.7</v>
      </c>
      <c r="I26" s="152">
        <v>47.1</v>
      </c>
      <c r="J26" s="152">
        <v>50.4</v>
      </c>
      <c r="K26" s="152">
        <v>48.7</v>
      </c>
      <c r="L26" s="152">
        <v>50.5</v>
      </c>
      <c r="M26" s="331">
        <v>52.5</v>
      </c>
      <c r="N26" s="282">
        <f>SUM(B26:M26)</f>
        <v>590.29999999999995</v>
      </c>
      <c r="O26" s="204">
        <f>SUM(N26/N25)*100</f>
        <v>149.93649987299972</v>
      </c>
      <c r="P26" s="154"/>
      <c r="Q26" s="281"/>
      <c r="R26" s="281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180</v>
      </c>
      <c r="B27" s="152">
        <v>45.1</v>
      </c>
      <c r="C27" s="152">
        <v>47.2</v>
      </c>
      <c r="D27" s="152">
        <v>51.8</v>
      </c>
      <c r="E27" s="152">
        <v>45.6</v>
      </c>
      <c r="F27" s="152">
        <v>54.3</v>
      </c>
      <c r="G27" s="152">
        <v>56.1</v>
      </c>
      <c r="H27" s="152">
        <v>59.2</v>
      </c>
      <c r="I27" s="152">
        <v>51.8</v>
      </c>
      <c r="J27" s="152">
        <v>58.3</v>
      </c>
      <c r="K27" s="152">
        <v>66.7</v>
      </c>
      <c r="L27" s="152">
        <v>52</v>
      </c>
      <c r="M27" s="331">
        <v>65.099999999999994</v>
      </c>
      <c r="N27" s="282">
        <f>SUM(B27:M27)</f>
        <v>653.20000000000005</v>
      </c>
      <c r="O27" s="204">
        <f>SUM(N27/N26)*100</f>
        <v>110.6555988480434</v>
      </c>
      <c r="P27" s="154"/>
      <c r="Q27" s="281"/>
      <c r="R27" s="281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185</v>
      </c>
      <c r="B28" s="152">
        <v>49.8</v>
      </c>
      <c r="C28" s="152">
        <v>57.9</v>
      </c>
      <c r="D28" s="152">
        <v>64.5</v>
      </c>
      <c r="E28" s="152">
        <v>49.4</v>
      </c>
      <c r="F28" s="152">
        <v>51.7</v>
      </c>
      <c r="G28" s="152">
        <v>63.4</v>
      </c>
      <c r="H28" s="152">
        <v>57.1</v>
      </c>
      <c r="I28" s="152">
        <v>50.4</v>
      </c>
      <c r="J28" s="152">
        <v>45.8</v>
      </c>
      <c r="K28" s="152">
        <v>51.8</v>
      </c>
      <c r="L28" s="152">
        <v>53.6</v>
      </c>
      <c r="M28" s="331">
        <v>54.4</v>
      </c>
      <c r="N28" s="282">
        <f>SUM(B28:M28)</f>
        <v>649.79999999999995</v>
      </c>
      <c r="O28" s="204">
        <f>SUM(N28/N27)*100</f>
        <v>99.479485609308</v>
      </c>
      <c r="P28" s="154"/>
      <c r="Q28" s="281"/>
      <c r="R28" s="281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193</v>
      </c>
      <c r="B29" s="152">
        <v>48.1</v>
      </c>
      <c r="C29" s="152">
        <v>55.4</v>
      </c>
      <c r="D29" s="152">
        <v>57.1</v>
      </c>
      <c r="E29" s="152">
        <v>57.9</v>
      </c>
      <c r="F29" s="152">
        <v>56.6</v>
      </c>
      <c r="G29" s="152">
        <v>55.7</v>
      </c>
      <c r="H29" s="152">
        <v>59.7</v>
      </c>
      <c r="I29" s="152">
        <v>52.8</v>
      </c>
      <c r="J29" s="152"/>
      <c r="K29" s="152"/>
      <c r="L29" s="152"/>
      <c r="M29" s="331"/>
      <c r="N29" s="282"/>
      <c r="O29" s="204"/>
      <c r="P29" s="154"/>
      <c r="Q29" s="212"/>
      <c r="R29" s="212"/>
      <c r="S29" s="154"/>
      <c r="T29" s="154"/>
      <c r="U29" s="154"/>
      <c r="V29" s="154"/>
      <c r="W29" s="154"/>
      <c r="X29" s="154"/>
      <c r="Y29" s="154"/>
      <c r="Z29" s="154"/>
    </row>
    <row r="35" spans="8:14" ht="9.9499999999999993" customHeight="1">
      <c r="H35" s="17"/>
    </row>
    <row r="46" spans="8:14" ht="9.9499999999999993" customHeight="1">
      <c r="H46" s="17"/>
    </row>
    <row r="48" spans="8:14" ht="9.9499999999999993" customHeight="1">
      <c r="N48" s="222"/>
    </row>
    <row r="52" spans="1:26" ht="4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171</v>
      </c>
      <c r="B54" s="152">
        <v>29.4</v>
      </c>
      <c r="C54" s="152">
        <v>31.6</v>
      </c>
      <c r="D54" s="152">
        <v>30.7</v>
      </c>
      <c r="E54" s="152">
        <v>30.6</v>
      </c>
      <c r="F54" s="152">
        <v>30.2</v>
      </c>
      <c r="G54" s="152">
        <v>28.7</v>
      </c>
      <c r="H54" s="152">
        <v>28.73</v>
      </c>
      <c r="I54" s="152">
        <v>56.4</v>
      </c>
      <c r="J54" s="152">
        <v>57.8</v>
      </c>
      <c r="K54" s="152">
        <v>58.5</v>
      </c>
      <c r="L54" s="152">
        <v>62</v>
      </c>
      <c r="M54" s="152">
        <v>64.5</v>
      </c>
      <c r="N54" s="209">
        <f t="shared" ref="N54:N57" si="0">SUM(B54:M54)/12</f>
        <v>42.427500000000002</v>
      </c>
      <c r="O54" s="204">
        <v>134.5</v>
      </c>
      <c r="P54" s="154"/>
      <c r="Q54" s="288"/>
      <c r="R54" s="288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176</v>
      </c>
      <c r="B55" s="152">
        <v>57.2</v>
      </c>
      <c r="C55" s="152">
        <v>59.9</v>
      </c>
      <c r="D55" s="152">
        <v>59.5</v>
      </c>
      <c r="E55" s="152">
        <v>59.8</v>
      </c>
      <c r="F55" s="152">
        <v>63.2</v>
      </c>
      <c r="G55" s="152">
        <v>61.4</v>
      </c>
      <c r="H55" s="152">
        <v>61.2</v>
      </c>
      <c r="I55" s="152">
        <v>62</v>
      </c>
      <c r="J55" s="152">
        <v>61.4</v>
      </c>
      <c r="K55" s="152">
        <v>60.1</v>
      </c>
      <c r="L55" s="152">
        <v>62.7</v>
      </c>
      <c r="M55" s="152">
        <v>64</v>
      </c>
      <c r="N55" s="209">
        <f t="shared" si="0"/>
        <v>61.033333333333331</v>
      </c>
      <c r="O55" s="204">
        <f t="shared" ref="O55:O57" si="1">SUM(N55/N54)*100</f>
        <v>143.85323984051223</v>
      </c>
      <c r="P55" s="154"/>
      <c r="Q55" s="288"/>
      <c r="R55" s="288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180</v>
      </c>
      <c r="B56" s="152">
        <v>62.7</v>
      </c>
      <c r="C56" s="152">
        <v>63</v>
      </c>
      <c r="D56" s="152">
        <v>63.7</v>
      </c>
      <c r="E56" s="152">
        <v>64.5</v>
      </c>
      <c r="F56" s="152">
        <v>67.900000000000006</v>
      </c>
      <c r="G56" s="152">
        <v>67.099999999999994</v>
      </c>
      <c r="H56" s="152">
        <v>71.7</v>
      </c>
      <c r="I56" s="152">
        <v>72.099999999999994</v>
      </c>
      <c r="J56" s="152">
        <v>73.5</v>
      </c>
      <c r="K56" s="152">
        <v>77.5</v>
      </c>
      <c r="L56" s="152">
        <v>77</v>
      </c>
      <c r="M56" s="152">
        <v>77.3</v>
      </c>
      <c r="N56" s="209">
        <f t="shared" si="0"/>
        <v>69.833333333333329</v>
      </c>
      <c r="O56" s="204">
        <f t="shared" si="1"/>
        <v>114.41835062807209</v>
      </c>
      <c r="P56" s="154"/>
      <c r="Q56" s="288"/>
      <c r="R56" s="288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185</v>
      </c>
      <c r="B57" s="152">
        <v>73.3</v>
      </c>
      <c r="C57" s="152">
        <v>73</v>
      </c>
      <c r="D57" s="152">
        <v>75.2</v>
      </c>
      <c r="E57" s="152">
        <v>74.099999999999994</v>
      </c>
      <c r="F57" s="152">
        <v>71.3</v>
      </c>
      <c r="G57" s="152">
        <v>72</v>
      </c>
      <c r="H57" s="152">
        <v>72</v>
      </c>
      <c r="I57" s="152">
        <v>76.2</v>
      </c>
      <c r="J57" s="152">
        <v>70.8</v>
      </c>
      <c r="K57" s="152">
        <v>70.099999999999994</v>
      </c>
      <c r="L57" s="152">
        <v>68.7</v>
      </c>
      <c r="M57" s="152">
        <v>69</v>
      </c>
      <c r="N57" s="209">
        <f t="shared" si="0"/>
        <v>72.141666666666666</v>
      </c>
      <c r="O57" s="204">
        <f t="shared" si="1"/>
        <v>103.3054892601432</v>
      </c>
      <c r="P57" s="154"/>
      <c r="Q57" s="288"/>
      <c r="R57" s="288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193</v>
      </c>
      <c r="B58" s="152">
        <v>69.400000000000006</v>
      </c>
      <c r="C58" s="152">
        <v>69.400000000000006</v>
      </c>
      <c r="D58" s="152">
        <v>69.7</v>
      </c>
      <c r="E58" s="152">
        <v>70.400000000000006</v>
      </c>
      <c r="F58" s="152">
        <v>71</v>
      </c>
      <c r="G58" s="152">
        <v>71.8</v>
      </c>
      <c r="H58" s="152">
        <v>72.900000000000006</v>
      </c>
      <c r="I58" s="152">
        <v>73.7</v>
      </c>
      <c r="J58" s="152"/>
      <c r="K58" s="152"/>
      <c r="L58" s="152"/>
      <c r="M58" s="152"/>
      <c r="N58" s="209"/>
      <c r="O58" s="204"/>
      <c r="P58" s="154"/>
      <c r="Q58" s="288"/>
      <c r="R58" s="288"/>
      <c r="S58" s="154"/>
      <c r="T58" s="154"/>
      <c r="U58" s="154"/>
      <c r="V58" s="154"/>
      <c r="W58" s="154"/>
      <c r="X58" s="154"/>
      <c r="Y58" s="154"/>
      <c r="Z58" s="154"/>
    </row>
    <row r="82" spans="1:26" ht="7.5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171</v>
      </c>
      <c r="B84" s="145">
        <v>55.6</v>
      </c>
      <c r="C84" s="145">
        <v>63.7</v>
      </c>
      <c r="D84" s="145">
        <v>75.3</v>
      </c>
      <c r="E84" s="145">
        <v>79</v>
      </c>
      <c r="F84" s="145">
        <v>73.599999999999994</v>
      </c>
      <c r="G84" s="145">
        <v>73.3</v>
      </c>
      <c r="H84" s="145">
        <v>73.599999999999994</v>
      </c>
      <c r="I84" s="145">
        <v>79.8</v>
      </c>
      <c r="J84" s="145">
        <v>87</v>
      </c>
      <c r="K84" s="145">
        <v>74.900000000000006</v>
      </c>
      <c r="L84" s="145">
        <v>77.900000000000006</v>
      </c>
      <c r="M84" s="145">
        <v>81.7</v>
      </c>
      <c r="N84" s="208">
        <f t="shared" ref="N84:N87" si="2">SUM(B84:M84)/12</f>
        <v>74.61666666666666</v>
      </c>
      <c r="O84" s="147">
        <v>107.8</v>
      </c>
      <c r="P84" s="48"/>
      <c r="Q84" s="211"/>
      <c r="R84" s="211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176</v>
      </c>
      <c r="B85" s="145">
        <v>76.7</v>
      </c>
      <c r="C85" s="145">
        <v>70.099999999999994</v>
      </c>
      <c r="D85" s="145">
        <v>82.6</v>
      </c>
      <c r="E85" s="145">
        <v>84.7</v>
      </c>
      <c r="F85" s="145">
        <v>82.1</v>
      </c>
      <c r="G85" s="145">
        <v>83.4</v>
      </c>
      <c r="H85" s="145">
        <v>86.1</v>
      </c>
      <c r="I85" s="145">
        <v>75.900000000000006</v>
      </c>
      <c r="J85" s="145">
        <v>82.2</v>
      </c>
      <c r="K85" s="145">
        <v>81.2</v>
      </c>
      <c r="L85" s="145">
        <v>80.2</v>
      </c>
      <c r="M85" s="145">
        <v>81.900000000000006</v>
      </c>
      <c r="N85" s="208">
        <f t="shared" si="2"/>
        <v>80.591666666666683</v>
      </c>
      <c r="O85" s="147">
        <f t="shared" ref="O85:O87" si="3">ROUND(N85/N84*100,1)</f>
        <v>108</v>
      </c>
      <c r="P85" s="48"/>
      <c r="Q85" s="211"/>
      <c r="R85" s="211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180</v>
      </c>
      <c r="B86" s="145">
        <v>72.3</v>
      </c>
      <c r="C86" s="145">
        <v>74.900000000000006</v>
      </c>
      <c r="D86" s="145">
        <v>81.3</v>
      </c>
      <c r="E86" s="145">
        <v>70.599999999999994</v>
      </c>
      <c r="F86" s="145">
        <v>79.400000000000006</v>
      </c>
      <c r="G86" s="145">
        <v>83.6</v>
      </c>
      <c r="H86" s="145">
        <v>82</v>
      </c>
      <c r="I86" s="145">
        <v>71.8</v>
      </c>
      <c r="J86" s="145">
        <v>79.099999999999994</v>
      </c>
      <c r="K86" s="145">
        <v>85.6</v>
      </c>
      <c r="L86" s="145">
        <v>67.599999999999994</v>
      </c>
      <c r="M86" s="145">
        <v>84.1</v>
      </c>
      <c r="N86" s="208">
        <f t="shared" si="2"/>
        <v>77.691666666666677</v>
      </c>
      <c r="O86" s="147">
        <f t="shared" si="3"/>
        <v>96.4</v>
      </c>
      <c r="P86" s="48"/>
      <c r="Q86" s="211"/>
      <c r="R86" s="211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185</v>
      </c>
      <c r="B87" s="145">
        <v>68.7</v>
      </c>
      <c r="C87" s="145">
        <v>79.3</v>
      </c>
      <c r="D87" s="145">
        <v>85.6</v>
      </c>
      <c r="E87" s="145">
        <v>66.8</v>
      </c>
      <c r="F87" s="145">
        <v>73</v>
      </c>
      <c r="G87" s="145">
        <v>88</v>
      </c>
      <c r="H87" s="145">
        <v>79.400000000000006</v>
      </c>
      <c r="I87" s="145">
        <v>65.2</v>
      </c>
      <c r="J87" s="145">
        <v>66</v>
      </c>
      <c r="K87" s="145">
        <v>74</v>
      </c>
      <c r="L87" s="145">
        <v>78.3</v>
      </c>
      <c r="M87" s="145">
        <v>78.8</v>
      </c>
      <c r="N87" s="208">
        <f t="shared" si="2"/>
        <v>75.258333333333326</v>
      </c>
      <c r="O87" s="147">
        <f t="shared" si="3"/>
        <v>96.9</v>
      </c>
      <c r="P87" s="48"/>
      <c r="Q87" s="211"/>
      <c r="R87" s="211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193</v>
      </c>
      <c r="B88" s="145">
        <v>69.2</v>
      </c>
      <c r="C88" s="145">
        <v>79.8</v>
      </c>
      <c r="D88" s="145">
        <v>81.900000000000006</v>
      </c>
      <c r="E88" s="145">
        <v>82.1</v>
      </c>
      <c r="F88" s="145">
        <v>79.599999999999994</v>
      </c>
      <c r="G88" s="145">
        <v>77.5</v>
      </c>
      <c r="H88" s="145">
        <v>81.8</v>
      </c>
      <c r="I88" s="145">
        <v>71.5</v>
      </c>
      <c r="J88" s="145"/>
      <c r="K88" s="145"/>
      <c r="L88" s="145"/>
      <c r="M88" s="145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N89" s="48"/>
      <c r="O89" s="214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9.9499999999999993" customHeight="1"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3F0D-963C-473F-8809-9038D5AFC447}">
  <sheetPr>
    <tabColor indexed="45"/>
  </sheetPr>
  <dimension ref="A1:O40"/>
  <sheetViews>
    <sheetView topLeftCell="A4" workbookViewId="0">
      <selection activeCell="M37" sqref="M37"/>
    </sheetView>
  </sheetViews>
  <sheetFormatPr defaultColWidth="10.625" defaultRowHeight="13.5"/>
  <cols>
    <col min="1" max="1" width="8.5" customWidth="1"/>
    <col min="2" max="2" width="13.375" customWidth="1"/>
  </cols>
  <sheetData>
    <row r="1" spans="1:13" ht="17.25" customHeight="1">
      <c r="A1" s="464" t="s">
        <v>127</v>
      </c>
      <c r="F1" s="143"/>
      <c r="G1" s="143"/>
      <c r="H1" s="143"/>
    </row>
    <row r="2" spans="1:13">
      <c r="A2" s="458"/>
    </row>
    <row r="3" spans="1:13" ht="17.25">
      <c r="A3" s="458"/>
      <c r="C3" s="143"/>
    </row>
    <row r="4" spans="1:13" ht="17.25">
      <c r="A4" s="458"/>
      <c r="J4" s="143"/>
      <c r="K4" s="143"/>
      <c r="L4" s="143"/>
      <c r="M4" s="143"/>
    </row>
    <row r="5" spans="1:13">
      <c r="A5" s="458"/>
    </row>
    <row r="6" spans="1:13">
      <c r="A6" s="458"/>
    </row>
    <row r="7" spans="1:13">
      <c r="A7" s="458"/>
    </row>
    <row r="8" spans="1:13">
      <c r="A8" s="458"/>
    </row>
    <row r="9" spans="1:13">
      <c r="A9" s="458"/>
    </row>
    <row r="10" spans="1:13">
      <c r="A10" s="458"/>
    </row>
    <row r="11" spans="1:13">
      <c r="A11" s="458"/>
    </row>
    <row r="12" spans="1:13">
      <c r="A12" s="458"/>
    </row>
    <row r="13" spans="1:13">
      <c r="A13" s="458"/>
    </row>
    <row r="14" spans="1:13">
      <c r="A14" s="458"/>
    </row>
    <row r="15" spans="1:13">
      <c r="A15" s="458"/>
    </row>
    <row r="16" spans="1:13">
      <c r="A16" s="458"/>
    </row>
    <row r="17" spans="1:15">
      <c r="A17" s="458"/>
    </row>
    <row r="18" spans="1:15">
      <c r="A18" s="458"/>
    </row>
    <row r="19" spans="1:15">
      <c r="A19" s="458"/>
    </row>
    <row r="20" spans="1:15">
      <c r="A20" s="458"/>
    </row>
    <row r="21" spans="1:15">
      <c r="A21" s="458"/>
    </row>
    <row r="22" spans="1:15">
      <c r="A22" s="458"/>
    </row>
    <row r="23" spans="1:15">
      <c r="A23" s="458"/>
    </row>
    <row r="24" spans="1:15">
      <c r="A24" s="458"/>
    </row>
    <row r="25" spans="1:15">
      <c r="A25" s="458"/>
    </row>
    <row r="26" spans="1:15">
      <c r="A26" s="458"/>
    </row>
    <row r="27" spans="1:15">
      <c r="A27" s="458"/>
    </row>
    <row r="28" spans="1:15">
      <c r="A28" s="458"/>
    </row>
    <row r="29" spans="1:15">
      <c r="A29" s="458"/>
      <c r="O29" s="345"/>
    </row>
    <row r="30" spans="1:15">
      <c r="A30" s="458"/>
    </row>
    <row r="31" spans="1:15">
      <c r="A31" s="458"/>
    </row>
    <row r="32" spans="1:15">
      <c r="A32" s="458"/>
    </row>
    <row r="33" spans="1:14">
      <c r="A33" s="458"/>
    </row>
    <row r="34" spans="1:14">
      <c r="A34" s="458"/>
    </row>
    <row r="35" spans="1:14" s="42" customFormat="1" ht="20.100000000000001" customHeight="1">
      <c r="A35" s="458"/>
      <c r="B35" s="359" t="s">
        <v>165</v>
      </c>
      <c r="C35" s="359" t="s">
        <v>156</v>
      </c>
      <c r="D35" s="359" t="s">
        <v>159</v>
      </c>
      <c r="E35" s="359" t="s">
        <v>164</v>
      </c>
      <c r="F35" s="359" t="s">
        <v>167</v>
      </c>
      <c r="G35" s="359" t="s">
        <v>168</v>
      </c>
      <c r="H35" s="359" t="s">
        <v>169</v>
      </c>
      <c r="I35" s="359" t="s">
        <v>178</v>
      </c>
      <c r="J35" s="359" t="s">
        <v>183</v>
      </c>
      <c r="K35" s="359" t="s">
        <v>181</v>
      </c>
      <c r="L35" s="359" t="s">
        <v>192</v>
      </c>
      <c r="M35" s="360" t="s">
        <v>203</v>
      </c>
      <c r="N35" s="47"/>
    </row>
    <row r="36" spans="1:14" ht="25.5" customHeight="1">
      <c r="A36" s="458"/>
      <c r="B36" s="411" t="s">
        <v>108</v>
      </c>
      <c r="C36" s="8">
        <v>100.7</v>
      </c>
      <c r="D36" s="8">
        <v>106.9</v>
      </c>
      <c r="E36" s="8">
        <v>108.5</v>
      </c>
      <c r="F36" s="8">
        <v>114.8</v>
      </c>
      <c r="G36" s="8">
        <v>122.6</v>
      </c>
      <c r="H36" s="8">
        <v>120.5</v>
      </c>
      <c r="I36" s="8">
        <v>125.7</v>
      </c>
      <c r="J36" s="8">
        <v>141.4</v>
      </c>
      <c r="K36" s="8">
        <v>149.5</v>
      </c>
      <c r="L36" s="8">
        <v>149.6</v>
      </c>
      <c r="M36" s="8">
        <v>148.30000000000001</v>
      </c>
    </row>
    <row r="37" spans="1:14" ht="25.5" customHeight="1">
      <c r="A37" s="458"/>
      <c r="B37" s="422" t="s">
        <v>189</v>
      </c>
      <c r="C37" s="8">
        <v>226.3</v>
      </c>
      <c r="D37" s="8">
        <v>228.9</v>
      </c>
      <c r="E37" s="8">
        <v>231.8</v>
      </c>
      <c r="F37" s="8">
        <v>234.9</v>
      </c>
      <c r="G37" s="8">
        <v>240.8</v>
      </c>
      <c r="H37" s="8">
        <v>233.6</v>
      </c>
      <c r="I37" s="8">
        <v>240.2</v>
      </c>
      <c r="J37" s="8">
        <v>239.9</v>
      </c>
      <c r="K37" s="8">
        <v>246.5</v>
      </c>
      <c r="L37" s="8">
        <v>247.6</v>
      </c>
      <c r="M37" s="8">
        <v>250.5</v>
      </c>
    </row>
    <row r="38" spans="1:14" ht="24.75" customHeight="1">
      <c r="A38" s="458"/>
      <c r="B38" s="172" t="s">
        <v>130</v>
      </c>
      <c r="C38" s="8">
        <v>171</v>
      </c>
      <c r="D38" s="8">
        <v>171</v>
      </c>
      <c r="E38" s="8">
        <v>171</v>
      </c>
      <c r="F38" s="8">
        <v>170</v>
      </c>
      <c r="G38" s="8">
        <v>171</v>
      </c>
      <c r="H38" s="8">
        <v>169</v>
      </c>
      <c r="I38" s="8">
        <v>171</v>
      </c>
      <c r="J38" s="8">
        <v>169</v>
      </c>
      <c r="K38" s="8">
        <v>170</v>
      </c>
      <c r="L38" s="8">
        <v>172</v>
      </c>
      <c r="M38" s="8">
        <v>171</v>
      </c>
    </row>
    <row r="40" spans="1:14" ht="14.25">
      <c r="C40" s="2"/>
      <c r="D40" s="164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O63"/>
  <sheetViews>
    <sheetView workbookViewId="0">
      <selection activeCell="R22" sqref="R22"/>
    </sheetView>
  </sheetViews>
  <sheetFormatPr defaultRowHeight="13.5"/>
  <cols>
    <col min="1" max="1" width="11.875" customWidth="1"/>
    <col min="10" max="10" width="9.25" bestFit="1" customWidth="1"/>
    <col min="13" max="13" width="9.25" bestFit="1" customWidth="1"/>
  </cols>
  <sheetData>
    <row r="1" spans="2:15">
      <c r="B1" s="465" t="s">
        <v>204</v>
      </c>
      <c r="C1" s="465"/>
      <c r="D1" s="465"/>
      <c r="E1" s="465"/>
      <c r="F1" s="465"/>
      <c r="G1" s="466" t="s">
        <v>128</v>
      </c>
      <c r="H1" s="466"/>
      <c r="I1" s="466"/>
      <c r="J1" s="221" t="s">
        <v>109</v>
      </c>
      <c r="K1" s="3"/>
      <c r="M1" s="3" t="s">
        <v>175</v>
      </c>
    </row>
    <row r="2" spans="2:15">
      <c r="B2" s="465"/>
      <c r="C2" s="465"/>
      <c r="D2" s="465"/>
      <c r="E2" s="465"/>
      <c r="F2" s="465"/>
      <c r="G2" s="466"/>
      <c r="H2" s="466"/>
      <c r="I2" s="466"/>
      <c r="J2" s="370">
        <v>191638</v>
      </c>
      <c r="K2" s="4" t="s">
        <v>111</v>
      </c>
      <c r="L2" s="338">
        <f t="shared" ref="L2:L7" si="0">SUM(J2)</f>
        <v>191638</v>
      </c>
      <c r="M2" s="370">
        <v>132429</v>
      </c>
    </row>
    <row r="3" spans="2:15">
      <c r="J3" s="370">
        <v>404005</v>
      </c>
      <c r="K3" s="3" t="s">
        <v>112</v>
      </c>
      <c r="L3" s="338">
        <f t="shared" si="0"/>
        <v>404005</v>
      </c>
      <c r="M3" s="370">
        <v>264207</v>
      </c>
    </row>
    <row r="4" spans="2:15">
      <c r="J4" s="370">
        <v>513971</v>
      </c>
      <c r="K4" s="3" t="s">
        <v>103</v>
      </c>
      <c r="L4" s="338">
        <f t="shared" si="0"/>
        <v>513971</v>
      </c>
      <c r="M4" s="370">
        <v>325434</v>
      </c>
    </row>
    <row r="5" spans="2:15">
      <c r="J5" s="370">
        <v>243803</v>
      </c>
      <c r="K5" s="3" t="s">
        <v>91</v>
      </c>
      <c r="L5" s="338">
        <f t="shared" si="0"/>
        <v>243803</v>
      </c>
      <c r="M5" s="370">
        <v>214425</v>
      </c>
    </row>
    <row r="6" spans="2:15">
      <c r="J6" s="370">
        <v>283562</v>
      </c>
      <c r="K6" s="3" t="s">
        <v>101</v>
      </c>
      <c r="L6" s="338">
        <f t="shared" si="0"/>
        <v>283562</v>
      </c>
      <c r="M6" s="370">
        <v>167480</v>
      </c>
    </row>
    <row r="7" spans="2:15">
      <c r="J7" s="370">
        <v>868183</v>
      </c>
      <c r="K7" s="3" t="s">
        <v>104</v>
      </c>
      <c r="L7" s="338">
        <f t="shared" si="0"/>
        <v>868183</v>
      </c>
      <c r="M7" s="370">
        <v>594925</v>
      </c>
    </row>
    <row r="8" spans="2:15">
      <c r="J8" s="338">
        <f>SUM(J2:J7)</f>
        <v>2505162</v>
      </c>
      <c r="K8" s="3" t="s">
        <v>93</v>
      </c>
      <c r="L8" s="404">
        <f>SUM(L2:L7)</f>
        <v>2505162</v>
      </c>
      <c r="M8" s="338">
        <f>SUM(M2:M7)</f>
        <v>1698900</v>
      </c>
    </row>
    <row r="10" spans="2:15">
      <c r="K10" s="3"/>
      <c r="L10" s="3" t="s">
        <v>160</v>
      </c>
      <c r="M10" s="3" t="s">
        <v>113</v>
      </c>
      <c r="N10" s="3"/>
      <c r="O10" s="3" t="s">
        <v>129</v>
      </c>
    </row>
    <row r="11" spans="2:15">
      <c r="K11" s="4" t="s">
        <v>111</v>
      </c>
      <c r="L11" s="338">
        <f>SUM(M2)</f>
        <v>132429</v>
      </c>
      <c r="M11" s="338">
        <f t="shared" ref="M11:M17" si="1">SUM(N11-L11)</f>
        <v>59209</v>
      </c>
      <c r="N11" s="338">
        <f t="shared" ref="N11:N17" si="2">SUM(L2)</f>
        <v>191638</v>
      </c>
      <c r="O11" s="339">
        <f>SUM(L11/N11)</f>
        <v>0.69103726818271949</v>
      </c>
    </row>
    <row r="12" spans="2:15">
      <c r="K12" s="3" t="s">
        <v>112</v>
      </c>
      <c r="L12" s="338">
        <f t="shared" ref="L12:L17" si="3">SUM(M3)</f>
        <v>264207</v>
      </c>
      <c r="M12" s="338">
        <f t="shared" si="1"/>
        <v>139798</v>
      </c>
      <c r="N12" s="338">
        <f t="shared" si="2"/>
        <v>404005</v>
      </c>
      <c r="O12" s="339">
        <f t="shared" ref="O12:O17" si="4">SUM(L12/N12)</f>
        <v>0.65396962908874889</v>
      </c>
    </row>
    <row r="13" spans="2:15">
      <c r="K13" s="3" t="s">
        <v>103</v>
      </c>
      <c r="L13" s="338">
        <f t="shared" si="3"/>
        <v>325434</v>
      </c>
      <c r="M13" s="338">
        <f t="shared" si="1"/>
        <v>188537</v>
      </c>
      <c r="N13" s="338">
        <f t="shared" si="2"/>
        <v>513971</v>
      </c>
      <c r="O13" s="339">
        <f t="shared" si="4"/>
        <v>0.63317580174756938</v>
      </c>
    </row>
    <row r="14" spans="2:15">
      <c r="K14" s="3" t="s">
        <v>91</v>
      </c>
      <c r="L14" s="338">
        <f t="shared" si="3"/>
        <v>214425</v>
      </c>
      <c r="M14" s="338">
        <f t="shared" si="1"/>
        <v>29378</v>
      </c>
      <c r="N14" s="338">
        <f t="shared" si="2"/>
        <v>243803</v>
      </c>
      <c r="O14" s="339">
        <f t="shared" si="4"/>
        <v>0.87950107258729382</v>
      </c>
    </row>
    <row r="15" spans="2:15">
      <c r="K15" s="3" t="s">
        <v>101</v>
      </c>
      <c r="L15" s="338">
        <f t="shared" si="3"/>
        <v>167480</v>
      </c>
      <c r="M15" s="338">
        <f t="shared" si="1"/>
        <v>116082</v>
      </c>
      <c r="N15" s="338">
        <f t="shared" si="2"/>
        <v>283562</v>
      </c>
      <c r="O15" s="339">
        <f t="shared" si="4"/>
        <v>0.5906292098377075</v>
      </c>
    </row>
    <row r="16" spans="2:15">
      <c r="K16" s="3" t="s">
        <v>104</v>
      </c>
      <c r="L16" s="338">
        <f t="shared" si="3"/>
        <v>594925</v>
      </c>
      <c r="M16" s="338">
        <f t="shared" si="1"/>
        <v>273258</v>
      </c>
      <c r="N16" s="338">
        <f t="shared" si="2"/>
        <v>868183</v>
      </c>
      <c r="O16" s="339">
        <f t="shared" si="4"/>
        <v>0.68525299389644811</v>
      </c>
    </row>
    <row r="17" spans="11:15">
      <c r="K17" s="3" t="s">
        <v>93</v>
      </c>
      <c r="L17" s="338">
        <f t="shared" si="3"/>
        <v>1698900</v>
      </c>
      <c r="M17" s="338">
        <f t="shared" si="1"/>
        <v>806262</v>
      </c>
      <c r="N17" s="338">
        <f t="shared" si="2"/>
        <v>2505162</v>
      </c>
      <c r="O17" s="339">
        <f t="shared" si="4"/>
        <v>0.6781597357775665</v>
      </c>
    </row>
    <row r="53" spans="1:9" ht="20.100000000000001" customHeight="1"/>
    <row r="54" spans="1:9" ht="20.100000000000001" customHeight="1" thickBot="1"/>
    <row r="55" spans="1:9" ht="16.5" customHeight="1">
      <c r="A55" s="49"/>
      <c r="B55" s="49"/>
      <c r="C55" s="49"/>
      <c r="D55" s="49"/>
      <c r="E55" s="49"/>
      <c r="F55" s="49"/>
      <c r="G55" s="49"/>
      <c r="H55" s="49"/>
      <c r="I55" s="49"/>
    </row>
    <row r="56" spans="1:9" ht="14.25">
      <c r="A56" s="35" t="s">
        <v>114</v>
      </c>
      <c r="B56" s="36"/>
      <c r="C56" s="467" t="s">
        <v>109</v>
      </c>
      <c r="D56" s="468"/>
      <c r="E56" s="467" t="s">
        <v>110</v>
      </c>
      <c r="F56" s="468"/>
      <c r="G56" s="471" t="s">
        <v>115</v>
      </c>
      <c r="H56" s="467" t="s">
        <v>116</v>
      </c>
      <c r="I56" s="468"/>
    </row>
    <row r="57" spans="1:9" ht="14.25">
      <c r="A57" s="37" t="s">
        <v>117</v>
      </c>
      <c r="B57" s="38"/>
      <c r="C57" s="469"/>
      <c r="D57" s="470"/>
      <c r="E57" s="469"/>
      <c r="F57" s="470"/>
      <c r="G57" s="472"/>
      <c r="H57" s="469"/>
      <c r="I57" s="470"/>
    </row>
    <row r="58" spans="1:9" ht="19.5" customHeight="1">
      <c r="A58" s="41" t="s">
        <v>118</v>
      </c>
      <c r="B58" s="39"/>
      <c r="C58" s="475" t="s">
        <v>190</v>
      </c>
      <c r="D58" s="476"/>
      <c r="E58" s="473" t="s">
        <v>205</v>
      </c>
      <c r="F58" s="474"/>
      <c r="G58" s="80">
        <v>15.4</v>
      </c>
      <c r="H58" s="40"/>
      <c r="I58" s="39"/>
    </row>
    <row r="59" spans="1:9" ht="19.5" customHeight="1">
      <c r="A59" s="41" t="s">
        <v>119</v>
      </c>
      <c r="B59" s="39"/>
      <c r="C59" s="477" t="s">
        <v>154</v>
      </c>
      <c r="D59" s="476"/>
      <c r="E59" s="473" t="s">
        <v>206</v>
      </c>
      <c r="F59" s="474"/>
      <c r="G59" s="84">
        <v>29.5</v>
      </c>
      <c r="H59" s="40"/>
      <c r="I59" s="39"/>
    </row>
    <row r="60" spans="1:9" ht="20.100000000000001" customHeight="1">
      <c r="A60" s="41" t="s">
        <v>120</v>
      </c>
      <c r="B60" s="39"/>
      <c r="C60" s="473" t="s">
        <v>191</v>
      </c>
      <c r="D60" s="474"/>
      <c r="E60" s="473" t="s">
        <v>207</v>
      </c>
      <c r="F60" s="474"/>
      <c r="G60" s="80">
        <v>73.3</v>
      </c>
      <c r="H60" s="40"/>
      <c r="I60" s="39"/>
    </row>
    <row r="61" spans="1:9" ht="20.100000000000001" customHeight="1"/>
    <row r="62" spans="1:9" ht="20.100000000000001" customHeight="1"/>
    <row r="63" spans="1:9">
      <c r="E63" s="34"/>
    </row>
  </sheetData>
  <mergeCells count="12">
    <mergeCell ref="E60:F60"/>
    <mergeCell ref="C58:D58"/>
    <mergeCell ref="C59:D59"/>
    <mergeCell ref="E58:F58"/>
    <mergeCell ref="E59:F59"/>
    <mergeCell ref="C60:D60"/>
    <mergeCell ref="B1:F2"/>
    <mergeCell ref="G1:I2"/>
    <mergeCell ref="C56:D57"/>
    <mergeCell ref="E56:F57"/>
    <mergeCell ref="G56:G57"/>
    <mergeCell ref="H56:I57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I91"/>
  <sheetViews>
    <sheetView workbookViewId="0">
      <selection activeCell="I91" sqref="I91"/>
    </sheetView>
  </sheetViews>
  <sheetFormatPr defaultColWidth="4.75" defaultRowHeight="9.9499999999999993" customHeight="1"/>
  <cols>
    <col min="1" max="1" width="7.625" customWidth="1"/>
    <col min="2" max="13" width="6.125" customWidth="1"/>
    <col min="14" max="14" width="7.625" customWidth="1"/>
    <col min="15" max="15" width="7.5" customWidth="1"/>
    <col min="16" max="34" width="7.625" customWidth="1"/>
    <col min="35" max="41" width="9.625" customWidth="1"/>
  </cols>
  <sheetData>
    <row r="1" spans="1:19" ht="9.9499999999999993" customHeight="1">
      <c r="E1" s="2"/>
      <c r="F1" s="2"/>
      <c r="G1" s="2"/>
      <c r="H1" s="2"/>
      <c r="K1" s="16"/>
    </row>
    <row r="3" spans="1:19" ht="9.9499999999999993" customHeight="1">
      <c r="A3" s="29"/>
      <c r="B3" s="29"/>
    </row>
    <row r="4" spans="1:19" ht="9.9499999999999993" customHeight="1">
      <c r="J4" s="143"/>
      <c r="K4" s="2"/>
      <c r="L4" s="2"/>
      <c r="M4" s="2"/>
    </row>
    <row r="13" spans="1:19" ht="9.9499999999999993" customHeight="1">
      <c r="R13" s="157"/>
      <c r="S13" s="278"/>
    </row>
    <row r="14" spans="1:19" ht="9.9499999999999993" customHeight="1">
      <c r="R14" s="157"/>
      <c r="S14" s="278"/>
    </row>
    <row r="15" spans="1:19" ht="9.9499999999999993" customHeight="1">
      <c r="R15" s="157"/>
      <c r="S15" s="278"/>
    </row>
    <row r="16" spans="1:19" ht="9.9499999999999993" customHeight="1">
      <c r="R16" s="157"/>
      <c r="S16" s="278"/>
    </row>
    <row r="17" spans="1:35" ht="9.9499999999999993" customHeight="1">
      <c r="R17" s="157"/>
      <c r="S17" s="278"/>
    </row>
    <row r="20" spans="1:35" ht="9.9499999999999993" customHeight="1">
      <c r="AI20" s="47"/>
    </row>
    <row r="25" spans="1:35" s="47" customFormat="1" ht="9.9499999999999993" customHeight="1">
      <c r="A25" s="145"/>
      <c r="B25" s="145" t="s">
        <v>76</v>
      </c>
      <c r="C25" s="145" t="s">
        <v>77</v>
      </c>
      <c r="D25" s="145" t="s">
        <v>78</v>
      </c>
      <c r="E25" s="145" t="s">
        <v>79</v>
      </c>
      <c r="F25" s="145" t="s">
        <v>80</v>
      </c>
      <c r="G25" s="145" t="s">
        <v>81</v>
      </c>
      <c r="H25" s="145" t="s">
        <v>82</v>
      </c>
      <c r="I25" s="145" t="s">
        <v>83</v>
      </c>
      <c r="J25" s="145" t="s">
        <v>84</v>
      </c>
      <c r="K25" s="145" t="s">
        <v>85</v>
      </c>
      <c r="L25" s="145" t="s">
        <v>86</v>
      </c>
      <c r="M25" s="146" t="s">
        <v>87</v>
      </c>
      <c r="N25" s="203" t="s">
        <v>125</v>
      </c>
      <c r="O25" s="148" t="s">
        <v>124</v>
      </c>
      <c r="AI25"/>
    </row>
    <row r="26" spans="1:35" ht="9.9499999999999993" customHeight="1">
      <c r="A26" s="6" t="s">
        <v>171</v>
      </c>
      <c r="B26" s="145">
        <v>62</v>
      </c>
      <c r="C26" s="145">
        <v>71.900000000000006</v>
      </c>
      <c r="D26" s="147">
        <v>82.3</v>
      </c>
      <c r="E26" s="145">
        <v>86.9</v>
      </c>
      <c r="F26" s="145">
        <v>79.5</v>
      </c>
      <c r="G26" s="145">
        <v>84.7</v>
      </c>
      <c r="H26" s="147">
        <v>77.8</v>
      </c>
      <c r="I26" s="145">
        <v>103.2</v>
      </c>
      <c r="J26" s="145">
        <v>105.2</v>
      </c>
      <c r="K26" s="145">
        <v>95.4</v>
      </c>
      <c r="L26" s="145">
        <v>100.3</v>
      </c>
      <c r="M26" s="300">
        <v>106.6</v>
      </c>
      <c r="N26" s="301">
        <f t="shared" ref="N26:N27" si="0">SUM(B26:M26)</f>
        <v>1055.8</v>
      </c>
      <c r="O26" s="147">
        <v>116.7</v>
      </c>
    </row>
    <row r="27" spans="1:35" ht="9.9499999999999993" customHeight="1">
      <c r="A27" s="6" t="s">
        <v>176</v>
      </c>
      <c r="B27" s="145">
        <v>93.3</v>
      </c>
      <c r="C27" s="145">
        <v>91.3</v>
      </c>
      <c r="D27" s="147">
        <v>106.6</v>
      </c>
      <c r="E27" s="145">
        <v>106.6</v>
      </c>
      <c r="F27" s="145">
        <v>101.9</v>
      </c>
      <c r="G27" s="145">
        <v>113</v>
      </c>
      <c r="H27" s="147">
        <v>110.5</v>
      </c>
      <c r="I27" s="145">
        <v>100.3</v>
      </c>
      <c r="J27" s="145">
        <v>104.2</v>
      </c>
      <c r="K27" s="145">
        <v>103.1</v>
      </c>
      <c r="L27" s="145">
        <v>103.7</v>
      </c>
      <c r="M27" s="300">
        <v>103.6</v>
      </c>
      <c r="N27" s="301">
        <f t="shared" si="0"/>
        <v>1238.0999999999999</v>
      </c>
      <c r="O27" s="147">
        <f>SUM(N27/N26)*100</f>
        <v>117.26652775146809</v>
      </c>
    </row>
    <row r="28" spans="1:35" ht="9.9499999999999993" customHeight="1">
      <c r="A28" s="6" t="s">
        <v>180</v>
      </c>
      <c r="B28" s="145">
        <v>91.6</v>
      </c>
      <c r="C28" s="145">
        <v>96.2</v>
      </c>
      <c r="D28" s="147">
        <v>103.6</v>
      </c>
      <c r="E28" s="145">
        <v>104.5</v>
      </c>
      <c r="F28" s="145">
        <v>106.1</v>
      </c>
      <c r="G28" s="145">
        <v>112.9</v>
      </c>
      <c r="H28" s="147">
        <v>114</v>
      </c>
      <c r="I28" s="145">
        <v>98.3</v>
      </c>
      <c r="J28" s="145">
        <v>106.4</v>
      </c>
      <c r="K28" s="145">
        <v>118.9</v>
      </c>
      <c r="L28" s="145">
        <v>102.8</v>
      </c>
      <c r="M28" s="300">
        <v>116.4</v>
      </c>
      <c r="N28" s="301">
        <f t="shared" ref="N28" si="1">SUM(B28:M28)</f>
        <v>1271.7</v>
      </c>
      <c r="O28" s="147">
        <f>SUM(N28/N27)*100</f>
        <v>102.71383571601649</v>
      </c>
    </row>
    <row r="29" spans="1:35" ht="9.9499999999999993" customHeight="1">
      <c r="A29" s="6" t="s">
        <v>185</v>
      </c>
      <c r="B29" s="145">
        <v>96.6</v>
      </c>
      <c r="C29" s="145">
        <v>108.3</v>
      </c>
      <c r="D29" s="147">
        <v>112.8</v>
      </c>
      <c r="E29" s="145">
        <v>102.7</v>
      </c>
      <c r="F29" s="145">
        <v>105.5</v>
      </c>
      <c r="G29" s="145">
        <v>119.6</v>
      </c>
      <c r="H29" s="147">
        <v>113.1</v>
      </c>
      <c r="I29" s="145">
        <v>97.8</v>
      </c>
      <c r="J29" s="145">
        <v>94.8</v>
      </c>
      <c r="K29" s="145">
        <v>105.8</v>
      </c>
      <c r="L29" s="145">
        <v>104.2</v>
      </c>
      <c r="M29" s="300">
        <v>101.9</v>
      </c>
      <c r="N29" s="301">
        <f t="shared" ref="N29" si="2">SUM(B29:M29)</f>
        <v>1263.1000000000001</v>
      </c>
      <c r="O29" s="147">
        <f>SUM(N29/N28)*100</f>
        <v>99.323739875756871</v>
      </c>
    </row>
    <row r="30" spans="1:35" ht="9.9499999999999993" customHeight="1">
      <c r="A30" s="6" t="s">
        <v>193</v>
      </c>
      <c r="B30" s="145">
        <v>94.9</v>
      </c>
      <c r="C30" s="145">
        <v>103.4</v>
      </c>
      <c r="D30" s="147">
        <v>108.1</v>
      </c>
      <c r="E30" s="145">
        <v>113.3</v>
      </c>
      <c r="F30" s="145">
        <v>107.9</v>
      </c>
      <c r="G30" s="145">
        <v>107.6</v>
      </c>
      <c r="H30" s="147">
        <v>117.4</v>
      </c>
      <c r="I30" s="145">
        <v>97.3</v>
      </c>
      <c r="J30" s="145"/>
      <c r="K30" s="145"/>
      <c r="L30" s="145"/>
      <c r="M30" s="300"/>
      <c r="N30" s="301">
        <f t="shared" ref="N30" si="3">SUM(B30:M30)</f>
        <v>849.9</v>
      </c>
      <c r="O30" s="147">
        <f>SUM(N30/N29)*100</f>
        <v>67.28683397989073</v>
      </c>
    </row>
    <row r="31" spans="1:35" ht="9.9499999999999993" customHeight="1"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</row>
    <row r="51" spans="1:17" ht="9.9499999999999993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7" ht="9.9499999999999993" customHeight="1">
      <c r="A52" s="48"/>
      <c r="B52" s="29"/>
    </row>
    <row r="53" spans="1:17" ht="9.9499999999999993" customHeight="1">
      <c r="A53" s="48"/>
      <c r="B53" s="29"/>
    </row>
    <row r="54" spans="1:17" ht="9.9499999999999993" customHeight="1">
      <c r="A54" s="48"/>
    </row>
    <row r="55" spans="1:17" ht="9.9499999999999993" customHeight="1">
      <c r="A55" s="145"/>
      <c r="B55" s="145" t="s">
        <v>76</v>
      </c>
      <c r="C55" s="145" t="s">
        <v>77</v>
      </c>
      <c r="D55" s="145" t="s">
        <v>78</v>
      </c>
      <c r="E55" s="145" t="s">
        <v>79</v>
      </c>
      <c r="F55" s="145" t="s">
        <v>80</v>
      </c>
      <c r="G55" s="145" t="s">
        <v>81</v>
      </c>
      <c r="H55" s="145" t="s">
        <v>82</v>
      </c>
      <c r="I55" s="145" t="s">
        <v>83</v>
      </c>
      <c r="J55" s="145" t="s">
        <v>84</v>
      </c>
      <c r="K55" s="145" t="s">
        <v>85</v>
      </c>
      <c r="L55" s="145" t="s">
        <v>86</v>
      </c>
      <c r="M55" s="146" t="s">
        <v>87</v>
      </c>
      <c r="N55" s="203" t="s">
        <v>126</v>
      </c>
      <c r="O55" s="148" t="s">
        <v>124</v>
      </c>
    </row>
    <row r="56" spans="1:17" ht="9.9499999999999993" customHeight="1">
      <c r="A56" s="6" t="s">
        <v>171</v>
      </c>
      <c r="B56" s="145">
        <v>107.9</v>
      </c>
      <c r="C56" s="145">
        <v>111.7</v>
      </c>
      <c r="D56" s="145">
        <v>111.9</v>
      </c>
      <c r="E56" s="145">
        <v>110.2</v>
      </c>
      <c r="F56" s="145">
        <v>112.5</v>
      </c>
      <c r="G56" s="145">
        <v>113</v>
      </c>
      <c r="H56" s="145">
        <v>111.4</v>
      </c>
      <c r="I56" s="145">
        <v>144</v>
      </c>
      <c r="J56" s="146">
        <v>145.1</v>
      </c>
      <c r="K56" s="145">
        <v>144.6</v>
      </c>
      <c r="L56" s="145">
        <v>147.4</v>
      </c>
      <c r="M56" s="146">
        <v>148.4</v>
      </c>
      <c r="N56" s="208">
        <f t="shared" ref="N56:N59" si="4">SUM(B56:M56)/12</f>
        <v>125.67500000000001</v>
      </c>
      <c r="O56" s="147">
        <v>104.3</v>
      </c>
      <c r="P56" s="17"/>
      <c r="Q56" s="17"/>
    </row>
    <row r="57" spans="1:17" ht="9.9499999999999993" customHeight="1">
      <c r="A57" s="6" t="s">
        <v>176</v>
      </c>
      <c r="B57" s="145">
        <v>141.30000000000001</v>
      </c>
      <c r="C57" s="145">
        <v>142.30000000000001</v>
      </c>
      <c r="D57" s="145">
        <v>141.1</v>
      </c>
      <c r="E57" s="145">
        <v>140.1</v>
      </c>
      <c r="F57" s="145">
        <v>145.19999999999999</v>
      </c>
      <c r="G57" s="145">
        <v>146.30000000000001</v>
      </c>
      <c r="H57" s="145">
        <v>140.9</v>
      </c>
      <c r="I57" s="145">
        <v>140.80000000000001</v>
      </c>
      <c r="J57" s="146">
        <v>138</v>
      </c>
      <c r="K57" s="145">
        <v>138.30000000000001</v>
      </c>
      <c r="L57" s="145">
        <v>140.9</v>
      </c>
      <c r="M57" s="146">
        <v>141.1</v>
      </c>
      <c r="N57" s="208">
        <f t="shared" si="4"/>
        <v>141.35833333333332</v>
      </c>
      <c r="O57" s="147">
        <f>SUM(N57/N56)*100</f>
        <v>112.47927856242951</v>
      </c>
      <c r="P57" s="17"/>
      <c r="Q57" s="17"/>
    </row>
    <row r="58" spans="1:17" ht="9.9499999999999993" customHeight="1">
      <c r="A58" s="6" t="s">
        <v>180</v>
      </c>
      <c r="B58" s="145">
        <v>141.4</v>
      </c>
      <c r="C58" s="145">
        <v>142</v>
      </c>
      <c r="D58" s="145">
        <v>141.30000000000001</v>
      </c>
      <c r="E58" s="145">
        <v>142.80000000000001</v>
      </c>
      <c r="F58" s="145">
        <v>148.4</v>
      </c>
      <c r="G58" s="145">
        <v>148.9</v>
      </c>
      <c r="H58" s="145">
        <v>155</v>
      </c>
      <c r="I58" s="145">
        <v>154.5</v>
      </c>
      <c r="J58" s="146">
        <v>153.4</v>
      </c>
      <c r="K58" s="145">
        <v>157.9</v>
      </c>
      <c r="L58" s="145">
        <v>155.4</v>
      </c>
      <c r="M58" s="146">
        <v>152.80000000000001</v>
      </c>
      <c r="N58" s="208">
        <f t="shared" si="4"/>
        <v>149.48333333333335</v>
      </c>
      <c r="O58" s="147">
        <f>SUM(N58/N57)*100</f>
        <v>105.74780404409599</v>
      </c>
      <c r="P58" s="17"/>
      <c r="Q58" s="17"/>
    </row>
    <row r="59" spans="1:17" ht="10.5" customHeight="1">
      <c r="A59" s="6" t="s">
        <v>185</v>
      </c>
      <c r="B59" s="147">
        <v>151</v>
      </c>
      <c r="C59" s="145">
        <v>149.6</v>
      </c>
      <c r="D59" s="145">
        <v>151.1</v>
      </c>
      <c r="E59" s="145">
        <v>149.80000000000001</v>
      </c>
      <c r="F59" s="145">
        <v>147.9</v>
      </c>
      <c r="G59" s="145">
        <v>153.9</v>
      </c>
      <c r="H59" s="145">
        <v>150.4</v>
      </c>
      <c r="I59" s="145">
        <v>153.5</v>
      </c>
      <c r="J59" s="146">
        <v>147.69999999999999</v>
      </c>
      <c r="K59" s="145">
        <v>148.4</v>
      </c>
      <c r="L59" s="145">
        <v>148.4</v>
      </c>
      <c r="M59" s="146">
        <v>144</v>
      </c>
      <c r="N59" s="208">
        <f t="shared" si="4"/>
        <v>149.64166666666668</v>
      </c>
      <c r="O59" s="147">
        <f>SUM(N59/N58)*100</f>
        <v>100.10592039246293</v>
      </c>
      <c r="P59" s="17"/>
      <c r="Q59" s="17"/>
    </row>
    <row r="60" spans="1:17" ht="10.5" customHeight="1">
      <c r="A60" s="6" t="s">
        <v>193</v>
      </c>
      <c r="B60" s="147">
        <v>145.1</v>
      </c>
      <c r="C60" s="145">
        <v>148.19999999999999</v>
      </c>
      <c r="D60" s="145">
        <v>145.69999999999999</v>
      </c>
      <c r="E60" s="145">
        <v>146.69999999999999</v>
      </c>
      <c r="F60" s="145">
        <v>148.69999999999999</v>
      </c>
      <c r="G60" s="145">
        <v>149.19999999999999</v>
      </c>
      <c r="H60" s="145">
        <v>151.5</v>
      </c>
      <c r="I60" s="145">
        <v>151.1</v>
      </c>
      <c r="J60" s="146"/>
      <c r="K60" s="145"/>
      <c r="L60" s="145"/>
      <c r="M60" s="146"/>
      <c r="N60" s="208">
        <f t="shared" ref="N60" si="5">SUM(B60:M60)/12</f>
        <v>98.84999999999998</v>
      </c>
      <c r="O60" s="147">
        <f>SUM(N60/N59)*100</f>
        <v>66.05780475580552</v>
      </c>
    </row>
    <row r="61" spans="1:17" ht="9.9499999999999993" customHeight="1">
      <c r="E61" s="434"/>
    </row>
    <row r="62" spans="1:17" ht="9.9499999999999993" customHeight="1">
      <c r="O62" s="48"/>
    </row>
    <row r="63" spans="1:17" ht="9.9499999999999993" customHeight="1">
      <c r="O63" s="48"/>
    </row>
    <row r="67" spans="15:27" ht="9.9499999999999993" customHeight="1"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</row>
    <row r="85" spans="1:25" ht="9.9499999999999993" customHeight="1">
      <c r="A85" s="145"/>
      <c r="B85" s="145" t="s">
        <v>76</v>
      </c>
      <c r="C85" s="145" t="s">
        <v>77</v>
      </c>
      <c r="D85" s="145" t="s">
        <v>78</v>
      </c>
      <c r="E85" s="145" t="s">
        <v>79</v>
      </c>
      <c r="F85" s="145" t="s">
        <v>80</v>
      </c>
      <c r="G85" s="145" t="s">
        <v>81</v>
      </c>
      <c r="H85" s="145" t="s">
        <v>82</v>
      </c>
      <c r="I85" s="145" t="s">
        <v>83</v>
      </c>
      <c r="J85" s="145" t="s">
        <v>84</v>
      </c>
      <c r="K85" s="145" t="s">
        <v>85</v>
      </c>
      <c r="L85" s="145" t="s">
        <v>86</v>
      </c>
      <c r="M85" s="146" t="s">
        <v>87</v>
      </c>
      <c r="N85" s="203" t="s">
        <v>126</v>
      </c>
      <c r="O85" s="148" t="s">
        <v>124</v>
      </c>
    </row>
    <row r="86" spans="1:25" ht="9.9499999999999993" customHeight="1">
      <c r="A86" s="6" t="s">
        <v>171</v>
      </c>
      <c r="B86" s="145">
        <v>57.4</v>
      </c>
      <c r="C86" s="145">
        <v>63.8</v>
      </c>
      <c r="D86" s="145">
        <v>73.5</v>
      </c>
      <c r="E86" s="145">
        <v>79</v>
      </c>
      <c r="F86" s="145">
        <v>70.3</v>
      </c>
      <c r="G86" s="145">
        <v>74.900000000000006</v>
      </c>
      <c r="H86" s="145">
        <v>70</v>
      </c>
      <c r="I86" s="145">
        <v>68</v>
      </c>
      <c r="J86" s="146">
        <v>72.400000000000006</v>
      </c>
      <c r="K86" s="145">
        <v>66</v>
      </c>
      <c r="L86" s="145">
        <v>67.7</v>
      </c>
      <c r="M86" s="146">
        <v>71.7</v>
      </c>
      <c r="N86" s="208">
        <f>SUM(B86:M86)/12</f>
        <v>69.558333333333337</v>
      </c>
      <c r="O86" s="403">
        <v>110.9</v>
      </c>
      <c r="P86" s="47"/>
      <c r="Q86" s="214"/>
      <c r="R86" s="47"/>
      <c r="S86" s="47"/>
      <c r="T86" s="47"/>
      <c r="U86" s="47"/>
      <c r="V86" s="47"/>
      <c r="W86" s="47"/>
      <c r="X86" s="47"/>
      <c r="Y86" s="150"/>
    </row>
    <row r="87" spans="1:25" ht="9.9499999999999993" customHeight="1">
      <c r="A87" s="6" t="s">
        <v>176</v>
      </c>
      <c r="B87" s="145">
        <v>66.900000000000006</v>
      </c>
      <c r="C87" s="145">
        <v>64.099999999999994</v>
      </c>
      <c r="D87" s="145">
        <v>75.599999999999994</v>
      </c>
      <c r="E87" s="145">
        <v>76.2</v>
      </c>
      <c r="F87" s="145">
        <v>69.599999999999994</v>
      </c>
      <c r="G87" s="145">
        <v>77.2</v>
      </c>
      <c r="H87" s="145">
        <v>78.8</v>
      </c>
      <c r="I87" s="145">
        <v>71.3</v>
      </c>
      <c r="J87" s="146">
        <v>75.8</v>
      </c>
      <c r="K87" s="145">
        <v>74.5</v>
      </c>
      <c r="L87" s="145">
        <v>73.3</v>
      </c>
      <c r="M87" s="146">
        <v>73.400000000000006</v>
      </c>
      <c r="N87" s="208">
        <f>SUM(B87:M87)/12</f>
        <v>73.058333333333323</v>
      </c>
      <c r="O87" s="403">
        <f>SUM(N87/N86)*100</f>
        <v>105.03174793338923</v>
      </c>
      <c r="P87" s="47"/>
      <c r="Q87" s="214"/>
      <c r="R87" s="47"/>
      <c r="S87" s="47"/>
      <c r="T87" s="47"/>
      <c r="U87" s="47"/>
      <c r="V87" s="47"/>
      <c r="W87" s="47"/>
      <c r="X87" s="47"/>
      <c r="Y87" s="47"/>
    </row>
    <row r="88" spans="1:25" ht="10.5" customHeight="1">
      <c r="A88" s="6" t="s">
        <v>180</v>
      </c>
      <c r="B88" s="145">
        <v>64.8</v>
      </c>
      <c r="C88" s="145">
        <v>67.7</v>
      </c>
      <c r="D88" s="145">
        <v>73.400000000000006</v>
      </c>
      <c r="E88" s="145">
        <v>73.099999999999994</v>
      </c>
      <c r="F88" s="145">
        <v>70.900000000000006</v>
      </c>
      <c r="G88" s="145">
        <v>75.8</v>
      </c>
      <c r="H88" s="145">
        <v>73</v>
      </c>
      <c r="I88" s="145">
        <v>63.7</v>
      </c>
      <c r="J88" s="146">
        <v>69.5</v>
      </c>
      <c r="K88" s="145">
        <v>74.900000000000006</v>
      </c>
      <c r="L88" s="145">
        <v>66.5</v>
      </c>
      <c r="M88" s="146">
        <v>76.400000000000006</v>
      </c>
      <c r="N88" s="208">
        <f>SUM(B88:M88)/12</f>
        <v>70.808333333333323</v>
      </c>
      <c r="O88" s="403">
        <f>SUM(N88/N87)*100</f>
        <v>96.920269191285499</v>
      </c>
      <c r="P88" s="47"/>
      <c r="Q88" s="214"/>
      <c r="R88" s="47"/>
      <c r="S88" s="47"/>
      <c r="T88" s="47"/>
      <c r="U88" s="47"/>
      <c r="V88" s="47"/>
      <c r="W88" s="47"/>
      <c r="X88" s="47"/>
      <c r="Y88" s="47"/>
    </row>
    <row r="89" spans="1:25" ht="10.5" customHeight="1">
      <c r="A89" s="6" t="s">
        <v>185</v>
      </c>
      <c r="B89" s="145">
        <v>64.2</v>
      </c>
      <c r="C89" s="145">
        <v>72.5</v>
      </c>
      <c r="D89" s="145">
        <v>74.5</v>
      </c>
      <c r="E89" s="145">
        <v>68.7</v>
      </c>
      <c r="F89" s="145">
        <v>71.5</v>
      </c>
      <c r="G89" s="145">
        <v>77.3</v>
      </c>
      <c r="H89" s="145">
        <v>75.5</v>
      </c>
      <c r="I89" s="145">
        <v>63.3</v>
      </c>
      <c r="J89" s="146">
        <v>64.900000000000006</v>
      </c>
      <c r="K89" s="145">
        <v>71.2</v>
      </c>
      <c r="L89" s="145">
        <v>70.2</v>
      </c>
      <c r="M89" s="146">
        <v>71.2</v>
      </c>
      <c r="N89" s="208">
        <f>SUM(B89:M89)/12</f>
        <v>70.416666666666671</v>
      </c>
      <c r="O89" s="403">
        <f>SUM(N89/N88)*100</f>
        <v>99.44686359891729</v>
      </c>
      <c r="P89" s="47"/>
      <c r="Q89" s="214"/>
      <c r="R89" s="47"/>
      <c r="S89" s="47"/>
      <c r="T89" s="47"/>
      <c r="U89" s="47"/>
      <c r="V89" s="47"/>
      <c r="W89" s="47"/>
      <c r="X89" s="47"/>
      <c r="Y89" s="47"/>
    </row>
    <row r="90" spans="1:25" ht="10.5" customHeight="1">
      <c r="A90" s="6" t="s">
        <v>193</v>
      </c>
      <c r="B90" s="145">
        <v>65.3</v>
      </c>
      <c r="C90" s="145">
        <v>69.400000000000006</v>
      </c>
      <c r="D90" s="145">
        <v>74.400000000000006</v>
      </c>
      <c r="E90" s="145">
        <v>77.2</v>
      </c>
      <c r="F90" s="145">
        <v>72.3</v>
      </c>
      <c r="G90" s="145">
        <v>72.099999999999994</v>
      </c>
      <c r="H90" s="145">
        <v>77.3</v>
      </c>
      <c r="I90" s="145">
        <v>64.400000000000006</v>
      </c>
      <c r="J90" s="146"/>
      <c r="K90" s="145"/>
      <c r="L90" s="145"/>
      <c r="M90" s="146"/>
      <c r="N90" s="208">
        <f>SUM(B90:M90)/12</f>
        <v>47.70000000000001</v>
      </c>
      <c r="O90" s="403">
        <f>SUM(N90/N89)*100</f>
        <v>67.739644970414219</v>
      </c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1:25" ht="9.9499999999999993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66"/>
  </sheetPr>
  <dimension ref="A1:U109"/>
  <sheetViews>
    <sheetView zoomScaleNormal="100" workbookViewId="0">
      <selection activeCell="J8" sqref="J8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1.62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8" ht="22.5" customHeight="1">
      <c r="A1" s="478" t="s">
        <v>208</v>
      </c>
      <c r="B1" s="479"/>
      <c r="C1" s="479"/>
      <c r="D1" s="479"/>
      <c r="E1" s="479"/>
      <c r="F1" s="479"/>
      <c r="G1" s="479"/>
      <c r="M1" s="16"/>
      <c r="N1" t="s">
        <v>193</v>
      </c>
      <c r="O1" s="110"/>
      <c r="Q1" s="279" t="s">
        <v>185</v>
      </c>
    </row>
    <row r="2" spans="1:18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8"/>
      <c r="O2" s="89"/>
      <c r="P2" s="3"/>
      <c r="Q2" s="87"/>
    </row>
    <row r="3" spans="1:18" ht="13.5" customHeight="1">
      <c r="H3" s="3">
        <v>17</v>
      </c>
      <c r="I3" s="160" t="s">
        <v>21</v>
      </c>
      <c r="J3" s="13">
        <v>331556</v>
      </c>
      <c r="K3" s="195">
        <v>1</v>
      </c>
      <c r="L3" s="3">
        <f>SUM(H3)</f>
        <v>17</v>
      </c>
      <c r="M3" s="160" t="s">
        <v>21</v>
      </c>
      <c r="N3" s="13">
        <f>SUM(J3)</f>
        <v>331556</v>
      </c>
      <c r="O3" s="3">
        <f>SUM(H3)</f>
        <v>17</v>
      </c>
      <c r="P3" s="160" t="s">
        <v>21</v>
      </c>
      <c r="Q3" s="196">
        <v>349730</v>
      </c>
    </row>
    <row r="4" spans="1:18" ht="13.5" customHeight="1">
      <c r="H4" s="3">
        <v>33</v>
      </c>
      <c r="I4" s="160" t="s">
        <v>0</v>
      </c>
      <c r="J4" s="13">
        <v>119693</v>
      </c>
      <c r="K4" s="195">
        <v>2</v>
      </c>
      <c r="L4" s="3">
        <f t="shared" ref="L4:L12" si="0">SUM(H4)</f>
        <v>33</v>
      </c>
      <c r="M4" s="160" t="s">
        <v>0</v>
      </c>
      <c r="N4" s="13">
        <f t="shared" ref="N4:N12" si="1">SUM(J4)</f>
        <v>119693</v>
      </c>
      <c r="O4" s="3">
        <f t="shared" ref="O4:O12" si="2">SUM(H4)</f>
        <v>33</v>
      </c>
      <c r="P4" s="160" t="s">
        <v>0</v>
      </c>
      <c r="Q4" s="86">
        <v>127457</v>
      </c>
    </row>
    <row r="5" spans="1:18" ht="13.5" customHeight="1">
      <c r="H5" s="3">
        <v>26</v>
      </c>
      <c r="I5" s="160" t="s">
        <v>30</v>
      </c>
      <c r="J5" s="13">
        <v>92910</v>
      </c>
      <c r="K5" s="195">
        <v>3</v>
      </c>
      <c r="L5" s="3">
        <f t="shared" si="0"/>
        <v>26</v>
      </c>
      <c r="M5" s="160" t="s">
        <v>30</v>
      </c>
      <c r="N5" s="13">
        <f t="shared" si="1"/>
        <v>92910</v>
      </c>
      <c r="O5" s="3">
        <f t="shared" si="2"/>
        <v>26</v>
      </c>
      <c r="P5" s="160" t="s">
        <v>30</v>
      </c>
      <c r="Q5" s="86">
        <v>106523</v>
      </c>
    </row>
    <row r="6" spans="1:18" ht="13.5" customHeight="1">
      <c r="H6" s="3">
        <v>36</v>
      </c>
      <c r="I6" s="160" t="s">
        <v>5</v>
      </c>
      <c r="J6" s="217">
        <v>92030</v>
      </c>
      <c r="K6" s="195">
        <v>4</v>
      </c>
      <c r="L6" s="3">
        <f t="shared" si="0"/>
        <v>36</v>
      </c>
      <c r="M6" s="160" t="s">
        <v>5</v>
      </c>
      <c r="N6" s="13">
        <f t="shared" si="1"/>
        <v>92030</v>
      </c>
      <c r="O6" s="3">
        <f t="shared" si="2"/>
        <v>36</v>
      </c>
      <c r="P6" s="160" t="s">
        <v>5</v>
      </c>
      <c r="Q6" s="86">
        <v>64847</v>
      </c>
    </row>
    <row r="7" spans="1:18" ht="13.5" customHeight="1">
      <c r="H7" s="3">
        <v>16</v>
      </c>
      <c r="I7" s="160" t="s">
        <v>3</v>
      </c>
      <c r="J7" s="217">
        <v>61994</v>
      </c>
      <c r="K7" s="195">
        <v>5</v>
      </c>
      <c r="L7" s="3">
        <f t="shared" si="0"/>
        <v>16</v>
      </c>
      <c r="M7" s="160" t="s">
        <v>3</v>
      </c>
      <c r="N7" s="13">
        <f t="shared" si="1"/>
        <v>61994</v>
      </c>
      <c r="O7" s="3">
        <f t="shared" si="2"/>
        <v>16</v>
      </c>
      <c r="P7" s="160" t="s">
        <v>3</v>
      </c>
      <c r="Q7" s="86">
        <v>48962</v>
      </c>
    </row>
    <row r="8" spans="1:18" ht="13.5" customHeight="1">
      <c r="H8" s="3">
        <v>34</v>
      </c>
      <c r="I8" s="160" t="s">
        <v>1</v>
      </c>
      <c r="J8" s="13">
        <v>43895</v>
      </c>
      <c r="K8" s="195">
        <v>6</v>
      </c>
      <c r="L8" s="3">
        <f t="shared" si="0"/>
        <v>34</v>
      </c>
      <c r="M8" s="160" t="s">
        <v>1</v>
      </c>
      <c r="N8" s="13">
        <f t="shared" si="1"/>
        <v>43895</v>
      </c>
      <c r="O8" s="3">
        <f t="shared" si="2"/>
        <v>34</v>
      </c>
      <c r="P8" s="160" t="s">
        <v>1</v>
      </c>
      <c r="Q8" s="86">
        <v>41381</v>
      </c>
    </row>
    <row r="9" spans="1:18" ht="13.5" customHeight="1">
      <c r="H9" s="77">
        <v>40</v>
      </c>
      <c r="I9" s="162" t="s">
        <v>2</v>
      </c>
      <c r="J9" s="13">
        <v>36709</v>
      </c>
      <c r="K9" s="195">
        <v>7</v>
      </c>
      <c r="L9" s="3">
        <f t="shared" si="0"/>
        <v>40</v>
      </c>
      <c r="M9" s="162" t="s">
        <v>2</v>
      </c>
      <c r="N9" s="13">
        <f t="shared" si="1"/>
        <v>36709</v>
      </c>
      <c r="O9" s="3">
        <f t="shared" si="2"/>
        <v>40</v>
      </c>
      <c r="P9" s="162" t="s">
        <v>2</v>
      </c>
      <c r="Q9" s="86">
        <v>28456</v>
      </c>
    </row>
    <row r="10" spans="1:18" ht="13.5" customHeight="1">
      <c r="H10" s="3">
        <v>13</v>
      </c>
      <c r="I10" s="160" t="s">
        <v>7</v>
      </c>
      <c r="J10" s="13">
        <v>27737</v>
      </c>
      <c r="K10" s="195">
        <v>8</v>
      </c>
      <c r="L10" s="3">
        <f t="shared" si="0"/>
        <v>13</v>
      </c>
      <c r="M10" s="160" t="s">
        <v>7</v>
      </c>
      <c r="N10" s="13">
        <f t="shared" si="1"/>
        <v>27737</v>
      </c>
      <c r="O10" s="3">
        <f t="shared" si="2"/>
        <v>13</v>
      </c>
      <c r="P10" s="160" t="s">
        <v>7</v>
      </c>
      <c r="Q10" s="86">
        <v>24088</v>
      </c>
    </row>
    <row r="11" spans="1:18" ht="13.5" customHeight="1">
      <c r="H11" s="14">
        <v>25</v>
      </c>
      <c r="I11" s="162" t="s">
        <v>29</v>
      </c>
      <c r="J11" s="13">
        <v>25637</v>
      </c>
      <c r="K11" s="195">
        <v>9</v>
      </c>
      <c r="L11" s="3">
        <f t="shared" si="0"/>
        <v>25</v>
      </c>
      <c r="M11" s="162" t="s">
        <v>29</v>
      </c>
      <c r="N11" s="13">
        <f t="shared" si="1"/>
        <v>25637</v>
      </c>
      <c r="O11" s="3">
        <f t="shared" si="2"/>
        <v>25</v>
      </c>
      <c r="P11" s="162" t="s">
        <v>29</v>
      </c>
      <c r="Q11" s="86">
        <v>34257</v>
      </c>
    </row>
    <row r="12" spans="1:18" ht="13.5" customHeight="1" thickBot="1">
      <c r="H12" s="271">
        <v>24</v>
      </c>
      <c r="I12" s="374" t="s">
        <v>28</v>
      </c>
      <c r="J12" s="410">
        <v>24615</v>
      </c>
      <c r="K12" s="194">
        <v>10</v>
      </c>
      <c r="L12" s="3">
        <f t="shared" si="0"/>
        <v>24</v>
      </c>
      <c r="M12" s="374" t="s">
        <v>28</v>
      </c>
      <c r="N12" s="13">
        <f t="shared" si="1"/>
        <v>24615</v>
      </c>
      <c r="O12" s="14">
        <f t="shared" si="2"/>
        <v>24</v>
      </c>
      <c r="P12" s="374" t="s">
        <v>28</v>
      </c>
      <c r="Q12" s="197">
        <v>24096</v>
      </c>
    </row>
    <row r="13" spans="1:18" ht="13.5" customHeight="1" thickTop="1" thickBot="1">
      <c r="H13" s="121">
        <v>38</v>
      </c>
      <c r="I13" s="174" t="s">
        <v>38</v>
      </c>
      <c r="J13" s="412">
        <v>23086</v>
      </c>
      <c r="K13" s="103"/>
      <c r="L13" s="78"/>
      <c r="M13" s="163"/>
      <c r="N13" s="336">
        <v>916458</v>
      </c>
      <c r="O13" s="3"/>
      <c r="P13" s="270" t="s">
        <v>153</v>
      </c>
      <c r="Q13" s="198">
        <v>977543</v>
      </c>
    </row>
    <row r="14" spans="1:18" ht="13.5" customHeight="1">
      <c r="B14" s="19"/>
      <c r="H14" s="3">
        <v>9</v>
      </c>
      <c r="I14" s="3" t="s">
        <v>162</v>
      </c>
      <c r="J14" s="13">
        <v>11540</v>
      </c>
      <c r="K14" s="103"/>
      <c r="L14" s="26"/>
      <c r="N14" t="s">
        <v>59</v>
      </c>
      <c r="O14"/>
    </row>
    <row r="15" spans="1:18" ht="13.5" customHeight="1">
      <c r="G15" s="17"/>
      <c r="H15" s="3">
        <v>2</v>
      </c>
      <c r="I15" s="160" t="s">
        <v>6</v>
      </c>
      <c r="J15" s="13">
        <v>11372</v>
      </c>
      <c r="K15" s="103"/>
      <c r="L15" s="26"/>
      <c r="M15" t="s">
        <v>194</v>
      </c>
      <c r="N15" s="15"/>
      <c r="O15"/>
      <c r="P15" t="s">
        <v>195</v>
      </c>
      <c r="Q15" s="85" t="s">
        <v>63</v>
      </c>
    </row>
    <row r="16" spans="1:18" ht="13.5" customHeight="1">
      <c r="C16" s="15"/>
      <c r="E16" s="17"/>
      <c r="H16" s="3">
        <v>31</v>
      </c>
      <c r="I16" s="160" t="s">
        <v>105</v>
      </c>
      <c r="J16" s="217">
        <v>10943</v>
      </c>
      <c r="K16" s="103"/>
      <c r="L16" s="3">
        <f>SUM(L3)</f>
        <v>17</v>
      </c>
      <c r="M16" s="13">
        <f>SUM(N3)</f>
        <v>331556</v>
      </c>
      <c r="N16" s="160" t="s">
        <v>21</v>
      </c>
      <c r="O16" s="3">
        <f>SUM(O3)</f>
        <v>17</v>
      </c>
      <c r="P16" s="13">
        <f>SUM(M16)</f>
        <v>331556</v>
      </c>
      <c r="Q16" s="275">
        <v>366011</v>
      </c>
      <c r="R16" s="79"/>
    </row>
    <row r="17" spans="2:20" ht="13.5" customHeight="1">
      <c r="C17" s="15"/>
      <c r="E17" s="17"/>
      <c r="H17" s="3">
        <v>37</v>
      </c>
      <c r="I17" s="160" t="s">
        <v>37</v>
      </c>
      <c r="J17" s="217">
        <v>10496</v>
      </c>
      <c r="K17" s="103"/>
      <c r="L17" s="3">
        <f t="shared" ref="L17:L25" si="3">SUM(L4)</f>
        <v>33</v>
      </c>
      <c r="M17" s="13">
        <f t="shared" ref="M17:M25" si="4">SUM(N4)</f>
        <v>119693</v>
      </c>
      <c r="N17" s="160" t="s">
        <v>0</v>
      </c>
      <c r="O17" s="3">
        <f t="shared" ref="O17:O25" si="5">SUM(O4)</f>
        <v>33</v>
      </c>
      <c r="P17" s="13">
        <f t="shared" ref="P17:P25" si="6">SUM(M17)</f>
        <v>119693</v>
      </c>
      <c r="Q17" s="276">
        <v>126796</v>
      </c>
      <c r="R17" s="79"/>
      <c r="S17" s="42"/>
    </row>
    <row r="18" spans="2:20" ht="13.5" customHeight="1">
      <c r="C18" s="15"/>
      <c r="E18" s="17"/>
      <c r="H18" s="3">
        <v>15</v>
      </c>
      <c r="I18" s="160" t="s">
        <v>20</v>
      </c>
      <c r="J18" s="13">
        <v>9375</v>
      </c>
      <c r="K18" s="103"/>
      <c r="L18" s="3">
        <f t="shared" si="3"/>
        <v>26</v>
      </c>
      <c r="M18" s="13">
        <f t="shared" si="4"/>
        <v>92910</v>
      </c>
      <c r="N18" s="160" t="s">
        <v>30</v>
      </c>
      <c r="O18" s="3">
        <f t="shared" si="5"/>
        <v>26</v>
      </c>
      <c r="P18" s="13">
        <f t="shared" si="6"/>
        <v>92910</v>
      </c>
      <c r="Q18" s="276">
        <v>103671</v>
      </c>
      <c r="R18" s="79"/>
      <c r="S18" s="111"/>
    </row>
    <row r="19" spans="2:20" ht="13.5" customHeight="1">
      <c r="C19" s="15"/>
      <c r="E19" s="17"/>
      <c r="H19" s="3">
        <v>14</v>
      </c>
      <c r="I19" s="160" t="s">
        <v>19</v>
      </c>
      <c r="J19" s="217">
        <v>8473</v>
      </c>
      <c r="L19" s="3">
        <f t="shared" si="3"/>
        <v>36</v>
      </c>
      <c r="M19" s="13">
        <f t="shared" si="4"/>
        <v>92030</v>
      </c>
      <c r="N19" s="160" t="s">
        <v>5</v>
      </c>
      <c r="O19" s="3">
        <f t="shared" si="5"/>
        <v>36</v>
      </c>
      <c r="P19" s="13">
        <f t="shared" si="6"/>
        <v>92030</v>
      </c>
      <c r="Q19" s="276">
        <v>98937</v>
      </c>
      <c r="R19" s="79"/>
      <c r="S19" s="124"/>
    </row>
    <row r="20" spans="2:20" ht="13.5" customHeight="1">
      <c r="B20" s="18"/>
      <c r="C20" s="15"/>
      <c r="E20" s="17"/>
      <c r="H20" s="3">
        <v>11</v>
      </c>
      <c r="I20" s="160" t="s">
        <v>17</v>
      </c>
      <c r="J20" s="13">
        <v>5765</v>
      </c>
      <c r="L20" s="3">
        <f t="shared" si="3"/>
        <v>16</v>
      </c>
      <c r="M20" s="13">
        <f t="shared" si="4"/>
        <v>61994</v>
      </c>
      <c r="N20" s="160" t="s">
        <v>3</v>
      </c>
      <c r="O20" s="3">
        <f t="shared" si="5"/>
        <v>16</v>
      </c>
      <c r="P20" s="13">
        <f t="shared" si="6"/>
        <v>61994</v>
      </c>
      <c r="Q20" s="276">
        <v>87553</v>
      </c>
      <c r="R20" s="79"/>
      <c r="S20" s="124"/>
    </row>
    <row r="21" spans="2:20" ht="13.5" customHeight="1">
      <c r="B21" s="18"/>
      <c r="C21" s="15"/>
      <c r="E21" s="17"/>
      <c r="H21" s="3">
        <v>21</v>
      </c>
      <c r="I21" s="3" t="s">
        <v>158</v>
      </c>
      <c r="J21" s="217">
        <v>5036</v>
      </c>
      <c r="L21" s="3">
        <f t="shared" si="3"/>
        <v>34</v>
      </c>
      <c r="M21" s="13">
        <f t="shared" si="4"/>
        <v>43895</v>
      </c>
      <c r="N21" s="160" t="s">
        <v>1</v>
      </c>
      <c r="O21" s="3">
        <f t="shared" si="5"/>
        <v>34</v>
      </c>
      <c r="P21" s="13">
        <f t="shared" si="6"/>
        <v>43895</v>
      </c>
      <c r="Q21" s="276">
        <v>50702</v>
      </c>
      <c r="R21" s="79"/>
      <c r="S21" s="28"/>
    </row>
    <row r="22" spans="2:20" ht="13.5" customHeight="1">
      <c r="C22" s="15"/>
      <c r="E22" s="17"/>
      <c r="H22" s="3">
        <v>1</v>
      </c>
      <c r="I22" s="160" t="s">
        <v>4</v>
      </c>
      <c r="J22" s="13">
        <v>3452</v>
      </c>
      <c r="K22" s="15"/>
      <c r="L22" s="3">
        <f t="shared" si="3"/>
        <v>40</v>
      </c>
      <c r="M22" s="13">
        <f t="shared" si="4"/>
        <v>36709</v>
      </c>
      <c r="N22" s="162" t="s">
        <v>2</v>
      </c>
      <c r="O22" s="3">
        <f t="shared" si="5"/>
        <v>40</v>
      </c>
      <c r="P22" s="13">
        <f t="shared" si="6"/>
        <v>36709</v>
      </c>
      <c r="Q22" s="276">
        <v>57093</v>
      </c>
      <c r="R22" s="79"/>
    </row>
    <row r="23" spans="2:20" ht="13.5" customHeight="1">
      <c r="B23" s="18"/>
      <c r="C23" s="15"/>
      <c r="E23" s="17"/>
      <c r="H23" s="3">
        <v>12</v>
      </c>
      <c r="I23" s="160" t="s">
        <v>18</v>
      </c>
      <c r="J23" s="13">
        <v>2258</v>
      </c>
      <c r="K23" s="15"/>
      <c r="L23" s="3">
        <f t="shared" si="3"/>
        <v>13</v>
      </c>
      <c r="M23" s="13">
        <f t="shared" si="4"/>
        <v>27737</v>
      </c>
      <c r="N23" s="160" t="s">
        <v>7</v>
      </c>
      <c r="O23" s="3">
        <f t="shared" si="5"/>
        <v>13</v>
      </c>
      <c r="P23" s="13">
        <f t="shared" si="6"/>
        <v>27737</v>
      </c>
      <c r="Q23" s="276">
        <v>31675</v>
      </c>
      <c r="R23" s="79"/>
      <c r="S23" s="42"/>
    </row>
    <row r="24" spans="2:20" ht="13.5" customHeight="1">
      <c r="C24" s="15"/>
      <c r="E24" s="17"/>
      <c r="H24" s="3">
        <v>3</v>
      </c>
      <c r="I24" s="160" t="s">
        <v>10</v>
      </c>
      <c r="J24" s="13">
        <v>1982</v>
      </c>
      <c r="K24" s="15"/>
      <c r="L24" s="3">
        <f t="shared" si="3"/>
        <v>25</v>
      </c>
      <c r="M24" s="13">
        <f t="shared" si="4"/>
        <v>25637</v>
      </c>
      <c r="N24" s="162" t="s">
        <v>29</v>
      </c>
      <c r="O24" s="3">
        <f t="shared" si="5"/>
        <v>25</v>
      </c>
      <c r="P24" s="13">
        <f t="shared" si="6"/>
        <v>25637</v>
      </c>
      <c r="Q24" s="276">
        <v>29708</v>
      </c>
      <c r="R24" s="79"/>
      <c r="S24" s="111"/>
    </row>
    <row r="25" spans="2:20" ht="13.5" customHeight="1" thickBot="1">
      <c r="C25" s="15"/>
      <c r="E25" s="17"/>
      <c r="H25" s="3">
        <v>22</v>
      </c>
      <c r="I25" s="160" t="s">
        <v>26</v>
      </c>
      <c r="J25" s="13">
        <v>1829</v>
      </c>
      <c r="K25" s="15"/>
      <c r="L25" s="14">
        <f t="shared" si="3"/>
        <v>24</v>
      </c>
      <c r="M25" s="113">
        <f t="shared" si="4"/>
        <v>24615</v>
      </c>
      <c r="N25" s="374" t="s">
        <v>28</v>
      </c>
      <c r="O25" s="14">
        <f t="shared" si="5"/>
        <v>24</v>
      </c>
      <c r="P25" s="113">
        <f t="shared" si="6"/>
        <v>24615</v>
      </c>
      <c r="Q25" s="277">
        <v>28730</v>
      </c>
      <c r="R25" s="126" t="s">
        <v>73</v>
      </c>
      <c r="S25" s="28"/>
      <c r="T25" s="28"/>
    </row>
    <row r="26" spans="2:20" ht="13.5" customHeight="1" thickTop="1">
      <c r="H26" s="3">
        <v>27</v>
      </c>
      <c r="I26" s="160" t="s">
        <v>31</v>
      </c>
      <c r="J26" s="136">
        <v>1668</v>
      </c>
      <c r="K26" s="15"/>
      <c r="L26" s="114"/>
      <c r="M26" s="161">
        <f>SUM(J43-(M16+M17+M18+M19+M20+M21+M22+M23+M24+M25))</f>
        <v>115936</v>
      </c>
      <c r="N26" s="218" t="s">
        <v>45</v>
      </c>
      <c r="O26" s="115"/>
      <c r="P26" s="161">
        <f>SUM(M26)</f>
        <v>115936</v>
      </c>
      <c r="Q26" s="161"/>
      <c r="R26" s="175">
        <v>1174374</v>
      </c>
      <c r="T26" s="28"/>
    </row>
    <row r="27" spans="2:20" ht="13.5" customHeight="1">
      <c r="H27" s="3">
        <v>39</v>
      </c>
      <c r="I27" s="160" t="s">
        <v>39</v>
      </c>
      <c r="J27" s="13">
        <v>1635</v>
      </c>
      <c r="K27" s="15"/>
      <c r="M27" t="s">
        <v>186</v>
      </c>
      <c r="O27" s="110"/>
      <c r="P27" s="28" t="s">
        <v>187</v>
      </c>
    </row>
    <row r="28" spans="2:20" ht="13.5" customHeight="1">
      <c r="H28" s="3">
        <v>20</v>
      </c>
      <c r="I28" s="160" t="s">
        <v>24</v>
      </c>
      <c r="J28" s="13">
        <v>1381</v>
      </c>
      <c r="K28" s="15"/>
      <c r="M28" s="86">
        <f t="shared" ref="M28:M37" si="7">SUM(Q3)</f>
        <v>349730</v>
      </c>
      <c r="N28" s="160" t="s">
        <v>21</v>
      </c>
      <c r="O28" s="3">
        <f>SUM(L3)</f>
        <v>17</v>
      </c>
      <c r="P28" s="86">
        <f t="shared" ref="P28:P37" si="8">SUM(Q3)</f>
        <v>349730</v>
      </c>
    </row>
    <row r="29" spans="2:20" ht="13.5" customHeight="1">
      <c r="H29" s="3">
        <v>30</v>
      </c>
      <c r="I29" s="160" t="s">
        <v>33</v>
      </c>
      <c r="J29" s="13">
        <v>1330</v>
      </c>
      <c r="K29" s="15"/>
      <c r="M29" s="86">
        <f t="shared" si="7"/>
        <v>127457</v>
      </c>
      <c r="N29" s="160" t="s">
        <v>0</v>
      </c>
      <c r="O29" s="3">
        <f t="shared" ref="O29:O37" si="9">SUM(L4)</f>
        <v>33</v>
      </c>
      <c r="P29" s="86">
        <f t="shared" si="8"/>
        <v>127457</v>
      </c>
    </row>
    <row r="30" spans="2:20" ht="13.5" customHeight="1">
      <c r="H30" s="3">
        <v>29</v>
      </c>
      <c r="I30" s="160" t="s">
        <v>95</v>
      </c>
      <c r="J30" s="87">
        <v>737</v>
      </c>
      <c r="K30" s="15"/>
      <c r="M30" s="86">
        <f t="shared" si="7"/>
        <v>106523</v>
      </c>
      <c r="N30" s="160" t="s">
        <v>30</v>
      </c>
      <c r="O30" s="3">
        <f t="shared" si="9"/>
        <v>26</v>
      </c>
      <c r="P30" s="86">
        <f t="shared" si="8"/>
        <v>106523</v>
      </c>
    </row>
    <row r="31" spans="2:20" ht="13.5" customHeight="1">
      <c r="H31" s="3">
        <v>6</v>
      </c>
      <c r="I31" s="160" t="s">
        <v>13</v>
      </c>
      <c r="J31" s="217">
        <v>677</v>
      </c>
      <c r="K31" s="15"/>
      <c r="M31" s="86">
        <f t="shared" si="7"/>
        <v>64847</v>
      </c>
      <c r="N31" s="160" t="s">
        <v>5</v>
      </c>
      <c r="O31" s="3">
        <f t="shared" si="9"/>
        <v>36</v>
      </c>
      <c r="P31" s="86">
        <f t="shared" si="8"/>
        <v>64847</v>
      </c>
    </row>
    <row r="32" spans="2:20" ht="13.5" customHeight="1">
      <c r="H32" s="3">
        <v>10</v>
      </c>
      <c r="I32" s="160" t="s">
        <v>16</v>
      </c>
      <c r="J32" s="407">
        <v>639</v>
      </c>
      <c r="K32" s="15"/>
      <c r="M32" s="86">
        <f t="shared" si="7"/>
        <v>48962</v>
      </c>
      <c r="N32" s="160" t="s">
        <v>3</v>
      </c>
      <c r="O32" s="3">
        <f t="shared" si="9"/>
        <v>16</v>
      </c>
      <c r="P32" s="86">
        <f t="shared" si="8"/>
        <v>48962</v>
      </c>
      <c r="S32" s="10"/>
    </row>
    <row r="33" spans="8:21" ht="13.5" customHeight="1">
      <c r="H33" s="3">
        <v>23</v>
      </c>
      <c r="I33" s="160" t="s">
        <v>27</v>
      </c>
      <c r="J33" s="136">
        <v>449</v>
      </c>
      <c r="K33" s="15"/>
      <c r="M33" s="86">
        <f t="shared" si="7"/>
        <v>41381</v>
      </c>
      <c r="N33" s="160" t="s">
        <v>1</v>
      </c>
      <c r="O33" s="3">
        <f t="shared" si="9"/>
        <v>34</v>
      </c>
      <c r="P33" s="86">
        <f t="shared" si="8"/>
        <v>41381</v>
      </c>
      <c r="S33" s="28"/>
      <c r="T33" s="28"/>
    </row>
    <row r="34" spans="8:21" ht="13.5" customHeight="1">
      <c r="H34" s="3">
        <v>32</v>
      </c>
      <c r="I34" s="160" t="s">
        <v>35</v>
      </c>
      <c r="J34" s="136">
        <v>438</v>
      </c>
      <c r="K34" s="15"/>
      <c r="M34" s="86">
        <f t="shared" si="7"/>
        <v>28456</v>
      </c>
      <c r="N34" s="162" t="s">
        <v>2</v>
      </c>
      <c r="O34" s="3">
        <f t="shared" si="9"/>
        <v>40</v>
      </c>
      <c r="P34" s="86">
        <f t="shared" si="8"/>
        <v>28456</v>
      </c>
      <c r="S34" s="28"/>
      <c r="T34" s="28"/>
    </row>
    <row r="35" spans="8:21" ht="13.5" customHeight="1">
      <c r="H35" s="3">
        <v>35</v>
      </c>
      <c r="I35" s="160" t="s">
        <v>36</v>
      </c>
      <c r="J35" s="217">
        <v>364</v>
      </c>
      <c r="K35" s="15"/>
      <c r="M35" s="86">
        <f t="shared" si="7"/>
        <v>24088</v>
      </c>
      <c r="N35" s="160" t="s">
        <v>7</v>
      </c>
      <c r="O35" s="3">
        <f t="shared" si="9"/>
        <v>13</v>
      </c>
      <c r="P35" s="86">
        <f t="shared" si="8"/>
        <v>24088</v>
      </c>
      <c r="S35" s="28"/>
    </row>
    <row r="36" spans="8:21" ht="13.5" customHeight="1">
      <c r="H36" s="3">
        <v>18</v>
      </c>
      <c r="I36" s="160" t="s">
        <v>22</v>
      </c>
      <c r="J36" s="13">
        <v>305</v>
      </c>
      <c r="K36" s="15"/>
      <c r="M36" s="86">
        <f t="shared" si="7"/>
        <v>34257</v>
      </c>
      <c r="N36" s="162" t="s">
        <v>29</v>
      </c>
      <c r="O36" s="3">
        <f t="shared" si="9"/>
        <v>25</v>
      </c>
      <c r="P36" s="86">
        <f t="shared" si="8"/>
        <v>34257</v>
      </c>
      <c r="S36" s="28"/>
    </row>
    <row r="37" spans="8:21" ht="13.5" customHeight="1" thickBot="1">
      <c r="H37" s="3">
        <v>5</v>
      </c>
      <c r="I37" s="160" t="s">
        <v>12</v>
      </c>
      <c r="J37" s="407">
        <v>232</v>
      </c>
      <c r="K37" s="15"/>
      <c r="M37" s="112">
        <f t="shared" si="7"/>
        <v>24096</v>
      </c>
      <c r="N37" s="374" t="s">
        <v>28</v>
      </c>
      <c r="O37" s="14">
        <f t="shared" si="9"/>
        <v>24</v>
      </c>
      <c r="P37" s="112">
        <f t="shared" si="8"/>
        <v>24096</v>
      </c>
      <c r="S37" s="28"/>
    </row>
    <row r="38" spans="8:21" ht="13.5" customHeight="1" thickTop="1" thickBot="1">
      <c r="H38" s="3">
        <v>19</v>
      </c>
      <c r="I38" s="160" t="s">
        <v>23</v>
      </c>
      <c r="J38" s="217">
        <v>177</v>
      </c>
      <c r="K38" s="15"/>
      <c r="M38" s="342">
        <f>SUM(Q13-(Q3+Q4+Q5+Q6+Q7+Q8+Q9+Q10+Q11+Q12))</f>
        <v>127746</v>
      </c>
      <c r="N38" s="270" t="s">
        <v>177</v>
      </c>
      <c r="O38" s="343"/>
      <c r="P38" s="344">
        <f>SUM(M38)</f>
        <v>127746</v>
      </c>
      <c r="U38" s="28"/>
    </row>
    <row r="39" spans="8:21" ht="13.5" customHeight="1">
      <c r="H39" s="3">
        <v>4</v>
      </c>
      <c r="I39" s="160" t="s">
        <v>11</v>
      </c>
      <c r="J39" s="13">
        <v>116</v>
      </c>
      <c r="K39" s="15"/>
      <c r="P39" s="28"/>
    </row>
    <row r="40" spans="8:21" ht="13.5" customHeight="1">
      <c r="H40" s="3">
        <v>7</v>
      </c>
      <c r="I40" s="160" t="s">
        <v>14</v>
      </c>
      <c r="J40" s="13">
        <v>107</v>
      </c>
      <c r="K40" s="15"/>
    </row>
    <row r="41" spans="8:21" ht="13.5" customHeight="1">
      <c r="H41" s="3">
        <v>28</v>
      </c>
      <c r="I41" s="160" t="s">
        <v>32</v>
      </c>
      <c r="J41" s="13">
        <v>74</v>
      </c>
      <c r="K41" s="15"/>
    </row>
    <row r="42" spans="8:21" ht="13.5" customHeight="1" thickBot="1">
      <c r="H42" s="14">
        <v>8</v>
      </c>
      <c r="I42" s="162" t="s">
        <v>15</v>
      </c>
      <c r="J42" s="418">
        <v>0</v>
      </c>
      <c r="K42" s="15"/>
    </row>
    <row r="43" spans="8:21" ht="13.5" customHeight="1" thickTop="1">
      <c r="H43" s="114"/>
      <c r="I43" s="291" t="s">
        <v>93</v>
      </c>
      <c r="J43" s="292">
        <f>SUM(J3:J42)</f>
        <v>972712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6" ht="13.5" customHeight="1"/>
    <row r="50" spans="1:16" ht="13.5" customHeight="1"/>
    <row r="51" spans="1:16" ht="13.5" customHeight="1" thickBot="1"/>
    <row r="52" spans="1:16" ht="13.5" customHeight="1">
      <c r="A52" s="33" t="s">
        <v>46</v>
      </c>
      <c r="B52" s="22" t="s">
        <v>9</v>
      </c>
      <c r="C52" s="59" t="s">
        <v>193</v>
      </c>
      <c r="D52" s="59" t="s">
        <v>185</v>
      </c>
      <c r="E52" s="24" t="s">
        <v>43</v>
      </c>
      <c r="F52" s="23" t="s">
        <v>42</v>
      </c>
      <c r="G52" s="23" t="s">
        <v>40</v>
      </c>
      <c r="I52" s="159"/>
    </row>
    <row r="53" spans="1:16" ht="13.5" customHeight="1">
      <c r="A53" s="9">
        <v>1</v>
      </c>
      <c r="B53" s="160" t="s">
        <v>21</v>
      </c>
      <c r="C53" s="13">
        <f t="shared" ref="C53:C62" si="10">SUM(J3)</f>
        <v>331556</v>
      </c>
      <c r="D53" s="87">
        <f t="shared" ref="D53:D63" si="11">SUM(Q3)</f>
        <v>349730</v>
      </c>
      <c r="E53" s="80">
        <f t="shared" ref="E53:E62" si="12">SUM(P16/Q16*100)</f>
        <v>90.586348497722753</v>
      </c>
      <c r="F53" s="20">
        <f t="shared" ref="F53:F63" si="13">SUM(C53/D53*100)</f>
        <v>94.803419780973897</v>
      </c>
      <c r="G53" s="21"/>
      <c r="I53" s="159"/>
    </row>
    <row r="54" spans="1:16" ht="13.5" customHeight="1">
      <c r="A54" s="9">
        <v>2</v>
      </c>
      <c r="B54" s="160" t="s">
        <v>0</v>
      </c>
      <c r="C54" s="13">
        <f t="shared" si="10"/>
        <v>119693</v>
      </c>
      <c r="D54" s="87">
        <f t="shared" si="11"/>
        <v>127457</v>
      </c>
      <c r="E54" s="80">
        <f t="shared" si="12"/>
        <v>94.398088267768699</v>
      </c>
      <c r="F54" s="20">
        <f t="shared" si="13"/>
        <v>93.908533858477767</v>
      </c>
      <c r="G54" s="21"/>
      <c r="I54" s="159"/>
    </row>
    <row r="55" spans="1:16" ht="13.5" customHeight="1">
      <c r="A55" s="9">
        <v>3</v>
      </c>
      <c r="B55" s="160" t="s">
        <v>30</v>
      </c>
      <c r="C55" s="13">
        <f t="shared" si="10"/>
        <v>92910</v>
      </c>
      <c r="D55" s="87">
        <f t="shared" si="11"/>
        <v>106523</v>
      </c>
      <c r="E55" s="80">
        <f t="shared" si="12"/>
        <v>89.620048036577245</v>
      </c>
      <c r="F55" s="20">
        <f t="shared" si="13"/>
        <v>87.220600245956277</v>
      </c>
      <c r="G55" s="21"/>
      <c r="I55" s="159"/>
    </row>
    <row r="56" spans="1:16" ht="13.5" customHeight="1">
      <c r="A56" s="9">
        <v>4</v>
      </c>
      <c r="B56" s="160" t="s">
        <v>5</v>
      </c>
      <c r="C56" s="13">
        <f t="shared" si="10"/>
        <v>92030</v>
      </c>
      <c r="D56" s="87">
        <f t="shared" si="11"/>
        <v>64847</v>
      </c>
      <c r="E56" s="80">
        <f t="shared" si="12"/>
        <v>93.018789734881793</v>
      </c>
      <c r="F56" s="20">
        <f t="shared" si="13"/>
        <v>141.91867010039013</v>
      </c>
      <c r="G56" s="21"/>
      <c r="I56" s="159"/>
    </row>
    <row r="57" spans="1:16" ht="13.5" customHeight="1">
      <c r="A57" s="9">
        <v>5</v>
      </c>
      <c r="B57" s="160" t="s">
        <v>3</v>
      </c>
      <c r="C57" s="13">
        <f t="shared" si="10"/>
        <v>61994</v>
      </c>
      <c r="D57" s="87">
        <f t="shared" si="11"/>
        <v>48962</v>
      </c>
      <c r="E57" s="80">
        <f t="shared" si="12"/>
        <v>70.80739666259295</v>
      </c>
      <c r="F57" s="20">
        <f t="shared" si="13"/>
        <v>126.6165597810547</v>
      </c>
      <c r="G57" s="21"/>
      <c r="I57" s="159"/>
      <c r="P57" s="28"/>
    </row>
    <row r="58" spans="1:16" ht="13.5" customHeight="1">
      <c r="A58" s="9">
        <v>6</v>
      </c>
      <c r="B58" s="160" t="s">
        <v>1</v>
      </c>
      <c r="C58" s="13">
        <f t="shared" si="10"/>
        <v>43895</v>
      </c>
      <c r="D58" s="87">
        <f t="shared" si="11"/>
        <v>41381</v>
      </c>
      <c r="E58" s="80">
        <f t="shared" si="12"/>
        <v>86.574494102796734</v>
      </c>
      <c r="F58" s="20">
        <f t="shared" si="13"/>
        <v>106.07525192721296</v>
      </c>
      <c r="G58" s="21"/>
    </row>
    <row r="59" spans="1:16" ht="13.5" customHeight="1">
      <c r="A59" s="9">
        <v>7</v>
      </c>
      <c r="B59" s="162" t="s">
        <v>2</v>
      </c>
      <c r="C59" s="13">
        <f t="shared" si="10"/>
        <v>36709</v>
      </c>
      <c r="D59" s="87">
        <f t="shared" si="11"/>
        <v>28456</v>
      </c>
      <c r="E59" s="80">
        <f t="shared" si="12"/>
        <v>64.296849000753156</v>
      </c>
      <c r="F59" s="20">
        <f t="shared" si="13"/>
        <v>129.00267078999156</v>
      </c>
      <c r="G59" s="21"/>
    </row>
    <row r="60" spans="1:16" ht="13.5" customHeight="1">
      <c r="A60" s="9">
        <v>8</v>
      </c>
      <c r="B60" s="160" t="s">
        <v>7</v>
      </c>
      <c r="C60" s="13">
        <f t="shared" si="10"/>
        <v>27737</v>
      </c>
      <c r="D60" s="87">
        <f t="shared" si="11"/>
        <v>24088</v>
      </c>
      <c r="E60" s="80">
        <f t="shared" si="12"/>
        <v>87.567482241515393</v>
      </c>
      <c r="F60" s="20">
        <f t="shared" si="13"/>
        <v>115.14862172035869</v>
      </c>
      <c r="G60" s="21"/>
    </row>
    <row r="61" spans="1:16" ht="13.5" customHeight="1">
      <c r="A61" s="9">
        <v>9</v>
      </c>
      <c r="B61" s="162" t="s">
        <v>29</v>
      </c>
      <c r="C61" s="13">
        <f t="shared" si="10"/>
        <v>25637</v>
      </c>
      <c r="D61" s="87">
        <f t="shared" si="11"/>
        <v>34257</v>
      </c>
      <c r="E61" s="80">
        <f t="shared" si="12"/>
        <v>86.296620438939016</v>
      </c>
      <c r="F61" s="20">
        <f t="shared" si="13"/>
        <v>74.837259538196577</v>
      </c>
      <c r="G61" s="21"/>
    </row>
    <row r="62" spans="1:16" ht="13.5" customHeight="1" thickBot="1">
      <c r="A62" s="127">
        <v>10</v>
      </c>
      <c r="B62" s="374" t="s">
        <v>28</v>
      </c>
      <c r="C62" s="113">
        <f t="shared" si="10"/>
        <v>24615</v>
      </c>
      <c r="D62" s="128">
        <f t="shared" si="11"/>
        <v>24096</v>
      </c>
      <c r="E62" s="129">
        <f t="shared" si="12"/>
        <v>85.67699269056736</v>
      </c>
      <c r="F62" s="130">
        <f t="shared" si="13"/>
        <v>102.1538844621514</v>
      </c>
      <c r="G62" s="131"/>
    </row>
    <row r="63" spans="1:16" ht="13.5" customHeight="1" thickTop="1">
      <c r="A63" s="114"/>
      <c r="B63" s="132" t="s">
        <v>74</v>
      </c>
      <c r="C63" s="133">
        <f>SUM(J43)</f>
        <v>972712</v>
      </c>
      <c r="D63" s="133">
        <f t="shared" si="11"/>
        <v>977543</v>
      </c>
      <c r="E63" s="134">
        <f>SUM(C63/R26*100)</f>
        <v>82.828128006921133</v>
      </c>
      <c r="F63" s="135">
        <f t="shared" si="13"/>
        <v>99.505801790816363</v>
      </c>
      <c r="G63" s="114"/>
    </row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5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D133"/>
  <sheetViews>
    <sheetView zoomScaleNormal="100" workbookViewId="0">
      <selection activeCell="N48" sqref="N48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 t="s">
        <v>66</v>
      </c>
      <c r="R1" s="104"/>
    </row>
    <row r="2" spans="8:30">
      <c r="H2" s="183" t="s">
        <v>193</v>
      </c>
      <c r="I2" s="3"/>
      <c r="J2" s="184" t="s">
        <v>102</v>
      </c>
      <c r="K2" s="3"/>
      <c r="L2" s="293" t="s">
        <v>188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100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89">
        <v>17694</v>
      </c>
      <c r="I4" s="3">
        <v>33</v>
      </c>
      <c r="J4" s="160" t="s">
        <v>0</v>
      </c>
      <c r="K4" s="116">
        <f>SUM(I4)</f>
        <v>33</v>
      </c>
      <c r="L4" s="309">
        <v>21904</v>
      </c>
      <c r="M4" s="45"/>
      <c r="N4" s="415"/>
      <c r="O4" s="90"/>
      <c r="S4" s="26"/>
      <c r="T4" s="26"/>
      <c r="U4" s="26"/>
    </row>
    <row r="5" spans="8:30" ht="13.5" customHeight="1">
      <c r="H5" s="193">
        <v>12972</v>
      </c>
      <c r="I5" s="3">
        <v>26</v>
      </c>
      <c r="J5" s="160" t="s">
        <v>30</v>
      </c>
      <c r="K5" s="116">
        <f t="shared" ref="K5:K13" si="0">SUM(I5)</f>
        <v>26</v>
      </c>
      <c r="L5" s="310">
        <v>13978</v>
      </c>
      <c r="M5" s="45"/>
      <c r="N5" s="415"/>
      <c r="O5" s="90"/>
      <c r="S5" s="26"/>
      <c r="T5" s="26"/>
      <c r="U5" s="26"/>
    </row>
    <row r="6" spans="8:30" ht="13.5" customHeight="1">
      <c r="H6" s="193">
        <v>5553</v>
      </c>
      <c r="I6" s="3">
        <v>14</v>
      </c>
      <c r="J6" s="160" t="s">
        <v>19</v>
      </c>
      <c r="K6" s="116">
        <f t="shared" si="0"/>
        <v>14</v>
      </c>
      <c r="L6" s="310">
        <v>6970</v>
      </c>
      <c r="M6" s="45"/>
      <c r="N6" s="415"/>
      <c r="O6" s="90"/>
      <c r="S6" s="26"/>
      <c r="T6" s="26"/>
      <c r="U6" s="26"/>
    </row>
    <row r="7" spans="8:30" ht="13.5" customHeight="1">
      <c r="H7" s="333">
        <v>4575</v>
      </c>
      <c r="I7" s="3">
        <v>15</v>
      </c>
      <c r="J7" s="160" t="s">
        <v>20</v>
      </c>
      <c r="K7" s="116">
        <f t="shared" si="0"/>
        <v>15</v>
      </c>
      <c r="L7" s="310">
        <v>3110</v>
      </c>
      <c r="M7" s="45"/>
      <c r="N7" s="415"/>
      <c r="O7" s="90"/>
      <c r="S7" s="26"/>
      <c r="T7" s="26"/>
      <c r="U7" s="26"/>
    </row>
    <row r="8" spans="8:30">
      <c r="H8" s="44">
        <v>2678</v>
      </c>
      <c r="I8" s="3">
        <v>37</v>
      </c>
      <c r="J8" s="160" t="s">
        <v>37</v>
      </c>
      <c r="K8" s="116">
        <f t="shared" si="0"/>
        <v>37</v>
      </c>
      <c r="L8" s="310">
        <v>1881</v>
      </c>
      <c r="M8" s="45"/>
      <c r="N8" s="90"/>
      <c r="O8" s="90"/>
      <c r="S8" s="26"/>
      <c r="T8" s="26"/>
      <c r="U8" s="26"/>
    </row>
    <row r="9" spans="8:30">
      <c r="H9" s="44">
        <v>2667</v>
      </c>
      <c r="I9" s="3">
        <v>38</v>
      </c>
      <c r="J9" s="160" t="s">
        <v>38</v>
      </c>
      <c r="K9" s="116">
        <f t="shared" si="0"/>
        <v>38</v>
      </c>
      <c r="L9" s="310">
        <v>2939</v>
      </c>
      <c r="M9" s="45"/>
      <c r="N9" s="90"/>
      <c r="O9" s="90"/>
      <c r="S9" s="26"/>
      <c r="T9" s="26"/>
      <c r="U9" s="26"/>
    </row>
    <row r="10" spans="8:30">
      <c r="H10" s="289">
        <v>1874</v>
      </c>
      <c r="I10" s="14">
        <v>34</v>
      </c>
      <c r="J10" s="162" t="s">
        <v>1</v>
      </c>
      <c r="K10" s="116">
        <f t="shared" si="0"/>
        <v>34</v>
      </c>
      <c r="L10" s="310">
        <v>1780</v>
      </c>
      <c r="S10" s="26"/>
      <c r="T10" s="26"/>
      <c r="U10" s="26"/>
    </row>
    <row r="11" spans="8:30">
      <c r="H11" s="97">
        <v>1436</v>
      </c>
      <c r="I11" s="3">
        <v>24</v>
      </c>
      <c r="J11" s="160" t="s">
        <v>28</v>
      </c>
      <c r="K11" s="116">
        <f t="shared" si="0"/>
        <v>24</v>
      </c>
      <c r="L11" s="310">
        <v>1197</v>
      </c>
      <c r="M11" s="45"/>
      <c r="N11" s="90"/>
      <c r="O11" s="90"/>
      <c r="S11" s="26"/>
      <c r="T11" s="26"/>
      <c r="U11" s="26"/>
    </row>
    <row r="12" spans="8:30">
      <c r="H12" s="166">
        <v>1057</v>
      </c>
      <c r="I12" s="14">
        <v>27</v>
      </c>
      <c r="J12" s="162" t="s">
        <v>31</v>
      </c>
      <c r="K12" s="116">
        <f t="shared" si="0"/>
        <v>27</v>
      </c>
      <c r="L12" s="310">
        <v>1317</v>
      </c>
      <c r="M12" s="45"/>
      <c r="N12" s="90"/>
      <c r="O12" s="90"/>
      <c r="S12" s="26"/>
      <c r="T12" s="26"/>
      <c r="U12" s="26"/>
    </row>
    <row r="13" spans="8:30" ht="14.25" thickBot="1">
      <c r="H13" s="443">
        <v>1045</v>
      </c>
      <c r="I13" s="377">
        <v>17</v>
      </c>
      <c r="J13" s="378" t="s">
        <v>21</v>
      </c>
      <c r="K13" s="116">
        <f t="shared" si="0"/>
        <v>17</v>
      </c>
      <c r="L13" s="310">
        <v>1019</v>
      </c>
      <c r="M13" s="45"/>
      <c r="N13" s="90"/>
      <c r="O13" s="90"/>
      <c r="S13" s="26"/>
      <c r="T13" s="26"/>
      <c r="U13" s="26"/>
    </row>
    <row r="14" spans="8:30" ht="14.25" thickTop="1">
      <c r="H14" s="88">
        <v>791</v>
      </c>
      <c r="I14" s="121">
        <v>36</v>
      </c>
      <c r="J14" s="174" t="s">
        <v>5</v>
      </c>
      <c r="K14" s="107" t="s">
        <v>8</v>
      </c>
      <c r="L14" s="311">
        <v>59956</v>
      </c>
      <c r="S14" s="26"/>
      <c r="T14" s="26"/>
      <c r="U14" s="26"/>
    </row>
    <row r="15" spans="8:30">
      <c r="H15" s="44">
        <v>467</v>
      </c>
      <c r="I15" s="33">
        <v>40</v>
      </c>
      <c r="J15" s="160" t="s">
        <v>2</v>
      </c>
      <c r="K15" s="50"/>
      <c r="M15" s="42" t="s">
        <v>94</v>
      </c>
      <c r="N15" s="42" t="s">
        <v>75</v>
      </c>
      <c r="S15" s="26"/>
      <c r="T15" s="26"/>
      <c r="U15" s="26"/>
    </row>
    <row r="16" spans="8:30">
      <c r="H16" s="88">
        <v>458</v>
      </c>
      <c r="I16" s="3">
        <v>16</v>
      </c>
      <c r="J16" s="160" t="s">
        <v>3</v>
      </c>
      <c r="K16" s="116">
        <f>SUM(I4)</f>
        <v>33</v>
      </c>
      <c r="L16" s="160" t="s">
        <v>0</v>
      </c>
      <c r="M16" s="312">
        <v>17973</v>
      </c>
      <c r="N16" s="89">
        <f>SUM(H4)</f>
        <v>17694</v>
      </c>
      <c r="O16" s="45"/>
      <c r="P16" s="17"/>
      <c r="S16" s="26"/>
      <c r="T16" s="26"/>
      <c r="U16" s="26"/>
    </row>
    <row r="17" spans="1:21">
      <c r="H17" s="88">
        <v>425</v>
      </c>
      <c r="I17" s="3">
        <v>25</v>
      </c>
      <c r="J17" s="160" t="s">
        <v>29</v>
      </c>
      <c r="K17" s="116">
        <f t="shared" ref="K17:K25" si="1">SUM(I5)</f>
        <v>26</v>
      </c>
      <c r="L17" s="160" t="s">
        <v>30</v>
      </c>
      <c r="M17" s="313">
        <v>13950</v>
      </c>
      <c r="N17" s="89">
        <f t="shared" ref="N17:N25" si="2">SUM(H5)</f>
        <v>12972</v>
      </c>
      <c r="O17" s="45"/>
      <c r="P17" s="17"/>
      <c r="S17" s="26"/>
      <c r="T17" s="26"/>
      <c r="U17" s="26"/>
    </row>
    <row r="18" spans="1:21">
      <c r="H18" s="346">
        <v>353</v>
      </c>
      <c r="I18" s="3">
        <v>1</v>
      </c>
      <c r="J18" s="160" t="s">
        <v>4</v>
      </c>
      <c r="K18" s="116">
        <f t="shared" si="1"/>
        <v>14</v>
      </c>
      <c r="L18" s="160" t="s">
        <v>19</v>
      </c>
      <c r="M18" s="313">
        <v>4978</v>
      </c>
      <c r="N18" s="89">
        <f t="shared" si="2"/>
        <v>5553</v>
      </c>
      <c r="O18" s="45"/>
      <c r="P18" s="17"/>
      <c r="S18" s="26"/>
      <c r="T18" s="26"/>
      <c r="U18" s="26"/>
    </row>
    <row r="19" spans="1:21">
      <c r="H19" s="89">
        <v>161</v>
      </c>
      <c r="I19" s="3">
        <v>23</v>
      </c>
      <c r="J19" s="160" t="s">
        <v>27</v>
      </c>
      <c r="K19" s="116">
        <f t="shared" si="1"/>
        <v>15</v>
      </c>
      <c r="L19" s="160" t="s">
        <v>20</v>
      </c>
      <c r="M19" s="313">
        <v>4788</v>
      </c>
      <c r="N19" s="89">
        <f t="shared" si="2"/>
        <v>4575</v>
      </c>
      <c r="O19" s="45"/>
      <c r="P19" s="17"/>
      <c r="S19" s="26"/>
      <c r="T19" s="26"/>
      <c r="U19" s="26"/>
    </row>
    <row r="20" spans="1:21" ht="14.25" thickBot="1">
      <c r="H20" s="44">
        <v>101</v>
      </c>
      <c r="I20" s="3">
        <v>21</v>
      </c>
      <c r="J20" s="160" t="s">
        <v>25</v>
      </c>
      <c r="K20" s="116">
        <f t="shared" si="1"/>
        <v>37</v>
      </c>
      <c r="L20" s="160" t="s">
        <v>37</v>
      </c>
      <c r="M20" s="313">
        <v>2807</v>
      </c>
      <c r="N20" s="89">
        <f t="shared" si="2"/>
        <v>2678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53</v>
      </c>
      <c r="C21" s="59" t="s">
        <v>193</v>
      </c>
      <c r="D21" s="59" t="s">
        <v>185</v>
      </c>
      <c r="E21" s="59" t="s">
        <v>51</v>
      </c>
      <c r="F21" s="59" t="s">
        <v>50</v>
      </c>
      <c r="G21" s="59" t="s">
        <v>52</v>
      </c>
      <c r="H21" s="88">
        <v>42</v>
      </c>
      <c r="I21" s="3">
        <v>9</v>
      </c>
      <c r="J21" s="3" t="s">
        <v>163</v>
      </c>
      <c r="K21" s="116">
        <f t="shared" si="1"/>
        <v>38</v>
      </c>
      <c r="L21" s="160" t="s">
        <v>38</v>
      </c>
      <c r="M21" s="313">
        <v>3966</v>
      </c>
      <c r="N21" s="89">
        <f t="shared" si="2"/>
        <v>2667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0</v>
      </c>
      <c r="C22" s="43">
        <f t="shared" ref="C22:C31" si="3">SUM(H4)</f>
        <v>17694</v>
      </c>
      <c r="D22" s="89">
        <f>SUM(L4)</f>
        <v>21904</v>
      </c>
      <c r="E22" s="52">
        <f t="shared" ref="E22:E32" si="4">SUM(N16/M16*100)</f>
        <v>98.447671507260893</v>
      </c>
      <c r="F22" s="55">
        <f>SUM(C22/D22*100)</f>
        <v>80.779766252739222</v>
      </c>
      <c r="G22" s="3"/>
      <c r="H22" s="91">
        <v>37</v>
      </c>
      <c r="I22" s="3">
        <v>2</v>
      </c>
      <c r="J22" s="160" t="s">
        <v>6</v>
      </c>
      <c r="K22" s="116">
        <f t="shared" si="1"/>
        <v>34</v>
      </c>
      <c r="L22" s="162" t="s">
        <v>1</v>
      </c>
      <c r="M22" s="313">
        <v>2486</v>
      </c>
      <c r="N22" s="89">
        <f t="shared" si="2"/>
        <v>1874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30</v>
      </c>
      <c r="C23" s="43">
        <f t="shared" si="3"/>
        <v>12972</v>
      </c>
      <c r="D23" s="89">
        <f>SUM(L5)</f>
        <v>13978</v>
      </c>
      <c r="E23" s="52">
        <f t="shared" si="4"/>
        <v>92.989247311827967</v>
      </c>
      <c r="F23" s="55">
        <f t="shared" ref="F23:F32" si="5">SUM(C23/D23*100)</f>
        <v>92.802976105308346</v>
      </c>
      <c r="G23" s="3"/>
      <c r="H23" s="91">
        <v>25</v>
      </c>
      <c r="I23" s="3">
        <v>4</v>
      </c>
      <c r="J23" s="160" t="s">
        <v>11</v>
      </c>
      <c r="K23" s="116">
        <f t="shared" si="1"/>
        <v>24</v>
      </c>
      <c r="L23" s="160" t="s">
        <v>28</v>
      </c>
      <c r="M23" s="313">
        <v>2188</v>
      </c>
      <c r="N23" s="89">
        <f t="shared" si="2"/>
        <v>1436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19</v>
      </c>
      <c r="C24" s="43">
        <f t="shared" si="3"/>
        <v>5553</v>
      </c>
      <c r="D24" s="89">
        <f t="shared" ref="D24:D31" si="6">SUM(L6)</f>
        <v>6970</v>
      </c>
      <c r="E24" s="52">
        <f t="shared" si="4"/>
        <v>111.55082362394535</v>
      </c>
      <c r="F24" s="55">
        <f t="shared" si="5"/>
        <v>79.670014347202297</v>
      </c>
      <c r="G24" s="3"/>
      <c r="H24" s="125">
        <v>6</v>
      </c>
      <c r="I24" s="3">
        <v>22</v>
      </c>
      <c r="J24" s="160" t="s">
        <v>26</v>
      </c>
      <c r="K24" s="116">
        <f t="shared" si="1"/>
        <v>27</v>
      </c>
      <c r="L24" s="162" t="s">
        <v>31</v>
      </c>
      <c r="M24" s="313">
        <v>1423</v>
      </c>
      <c r="N24" s="89">
        <f t="shared" si="2"/>
        <v>1057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20</v>
      </c>
      <c r="C25" s="43">
        <f t="shared" si="3"/>
        <v>4575</v>
      </c>
      <c r="D25" s="89">
        <f t="shared" si="6"/>
        <v>3110</v>
      </c>
      <c r="E25" s="52">
        <f t="shared" si="4"/>
        <v>95.551378446115294</v>
      </c>
      <c r="F25" s="55">
        <f t="shared" si="5"/>
        <v>147.10610932475885</v>
      </c>
      <c r="G25" s="3"/>
      <c r="H25" s="91">
        <v>1</v>
      </c>
      <c r="I25" s="3">
        <v>12</v>
      </c>
      <c r="J25" s="160" t="s">
        <v>18</v>
      </c>
      <c r="K25" s="180">
        <f t="shared" si="1"/>
        <v>17</v>
      </c>
      <c r="L25" s="378" t="s">
        <v>21</v>
      </c>
      <c r="M25" s="314">
        <v>1074</v>
      </c>
      <c r="N25" s="166">
        <f t="shared" si="2"/>
        <v>1045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37</v>
      </c>
      <c r="C26" s="89">
        <f t="shared" si="3"/>
        <v>2678</v>
      </c>
      <c r="D26" s="89">
        <f t="shared" si="6"/>
        <v>1881</v>
      </c>
      <c r="E26" s="52">
        <f t="shared" si="4"/>
        <v>95.404346277164237</v>
      </c>
      <c r="F26" s="55">
        <f t="shared" si="5"/>
        <v>142.37107921318449</v>
      </c>
      <c r="G26" s="12"/>
      <c r="H26" s="438">
        <v>1</v>
      </c>
      <c r="I26" s="3">
        <v>31</v>
      </c>
      <c r="J26" s="160" t="s">
        <v>105</v>
      </c>
      <c r="K26" s="3"/>
      <c r="L26" s="361" t="s">
        <v>157</v>
      </c>
      <c r="M26" s="315">
        <v>59015</v>
      </c>
      <c r="N26" s="191">
        <f>SUM(H44)</f>
        <v>54419</v>
      </c>
      <c r="S26" s="26"/>
      <c r="T26" s="26"/>
      <c r="U26" s="26"/>
    </row>
    <row r="27" spans="1:21">
      <c r="A27" s="61">
        <v>6</v>
      </c>
      <c r="B27" s="160" t="s">
        <v>38</v>
      </c>
      <c r="C27" s="43">
        <f t="shared" si="3"/>
        <v>2667</v>
      </c>
      <c r="D27" s="89">
        <f t="shared" si="6"/>
        <v>2939</v>
      </c>
      <c r="E27" s="52">
        <f t="shared" si="4"/>
        <v>67.246596066565814</v>
      </c>
      <c r="F27" s="55">
        <f t="shared" si="5"/>
        <v>90.745151412044905</v>
      </c>
      <c r="G27" s="3"/>
      <c r="H27" s="125">
        <v>0</v>
      </c>
      <c r="I27" s="3">
        <v>3</v>
      </c>
      <c r="J27" s="160" t="s">
        <v>10</v>
      </c>
      <c r="L27" s="29"/>
      <c r="M27" s="26"/>
      <c r="S27" s="26"/>
      <c r="T27" s="26"/>
      <c r="U27" s="26"/>
    </row>
    <row r="28" spans="1:21">
      <c r="A28" s="61">
        <v>7</v>
      </c>
      <c r="B28" s="162" t="s">
        <v>1</v>
      </c>
      <c r="C28" s="43">
        <f t="shared" si="3"/>
        <v>1874</v>
      </c>
      <c r="D28" s="89">
        <f t="shared" si="6"/>
        <v>1780</v>
      </c>
      <c r="E28" s="52">
        <f t="shared" si="4"/>
        <v>75.382139983909894</v>
      </c>
      <c r="F28" s="55">
        <f t="shared" si="5"/>
        <v>105.28089887640451</v>
      </c>
      <c r="G28" s="3"/>
      <c r="H28" s="125">
        <v>0</v>
      </c>
      <c r="I28" s="3">
        <v>5</v>
      </c>
      <c r="J28" s="160" t="s">
        <v>12</v>
      </c>
      <c r="L28" s="29"/>
      <c r="S28" s="26"/>
      <c r="T28" s="26"/>
      <c r="U28" s="26"/>
    </row>
    <row r="29" spans="1:21">
      <c r="A29" s="61">
        <v>8</v>
      </c>
      <c r="B29" s="160" t="s">
        <v>28</v>
      </c>
      <c r="C29" s="43">
        <f t="shared" si="3"/>
        <v>1436</v>
      </c>
      <c r="D29" s="89">
        <f t="shared" si="6"/>
        <v>1197</v>
      </c>
      <c r="E29" s="52">
        <f t="shared" si="4"/>
        <v>65.630712979890319</v>
      </c>
      <c r="F29" s="55">
        <f t="shared" si="5"/>
        <v>119.96658312447785</v>
      </c>
      <c r="G29" s="11"/>
      <c r="H29" s="438">
        <v>0</v>
      </c>
      <c r="I29" s="3">
        <v>6</v>
      </c>
      <c r="J29" s="160" t="s">
        <v>13</v>
      </c>
      <c r="L29" s="29"/>
      <c r="M29" s="26"/>
      <c r="S29" s="26"/>
      <c r="T29" s="26"/>
      <c r="U29" s="26"/>
    </row>
    <row r="30" spans="1:21">
      <c r="A30" s="61">
        <v>9</v>
      </c>
      <c r="B30" s="162" t="s">
        <v>31</v>
      </c>
      <c r="C30" s="43">
        <f t="shared" si="3"/>
        <v>1057</v>
      </c>
      <c r="D30" s="89">
        <f t="shared" si="6"/>
        <v>1317</v>
      </c>
      <c r="E30" s="52">
        <f t="shared" si="4"/>
        <v>74.279690794096979</v>
      </c>
      <c r="F30" s="55">
        <f t="shared" si="5"/>
        <v>80.258162490508738</v>
      </c>
      <c r="G30" s="12"/>
      <c r="H30" s="438">
        <v>0</v>
      </c>
      <c r="I30" s="3">
        <v>7</v>
      </c>
      <c r="J30" s="160" t="s">
        <v>14</v>
      </c>
      <c r="L30" s="29"/>
      <c r="M30" s="26"/>
      <c r="S30" s="26"/>
      <c r="T30" s="26"/>
      <c r="U30" s="26"/>
    </row>
    <row r="31" spans="1:21" ht="14.25" thickBot="1">
      <c r="A31" s="64">
        <v>10</v>
      </c>
      <c r="B31" s="378" t="s">
        <v>21</v>
      </c>
      <c r="C31" s="43">
        <f t="shared" si="3"/>
        <v>1045</v>
      </c>
      <c r="D31" s="89">
        <f t="shared" si="6"/>
        <v>1019</v>
      </c>
      <c r="E31" s="52">
        <f t="shared" si="4"/>
        <v>97.299813780260706</v>
      </c>
      <c r="F31" s="55">
        <f t="shared" si="5"/>
        <v>102.55152109911678</v>
      </c>
      <c r="G31" s="92"/>
      <c r="H31" s="91">
        <v>0</v>
      </c>
      <c r="I31" s="3">
        <v>8</v>
      </c>
      <c r="J31" s="160" t="s">
        <v>15</v>
      </c>
      <c r="L31" s="29"/>
      <c r="M31" s="26"/>
      <c r="Q31" t="s">
        <v>201</v>
      </c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54419</v>
      </c>
      <c r="D32" s="67">
        <f>SUM(L14)</f>
        <v>59956</v>
      </c>
      <c r="E32" s="70">
        <f t="shared" si="4"/>
        <v>92.212149453528767</v>
      </c>
      <c r="F32" s="68">
        <f t="shared" si="5"/>
        <v>90.764894255787581</v>
      </c>
      <c r="G32" s="69"/>
      <c r="H32" s="442">
        <v>0</v>
      </c>
      <c r="I32" s="3">
        <v>10</v>
      </c>
      <c r="J32" s="160" t="s">
        <v>16</v>
      </c>
      <c r="L32" s="29"/>
      <c r="M32" s="26"/>
      <c r="S32" s="26"/>
      <c r="T32" s="26"/>
      <c r="U32" s="26"/>
    </row>
    <row r="33" spans="2:30">
      <c r="H33" s="43">
        <v>0</v>
      </c>
      <c r="I33" s="3">
        <v>11</v>
      </c>
      <c r="J33" s="160" t="s">
        <v>17</v>
      </c>
      <c r="L33" s="29"/>
      <c r="M33" s="26"/>
      <c r="S33" s="26"/>
      <c r="T33" s="26"/>
      <c r="U33" s="26"/>
    </row>
    <row r="34" spans="2:30">
      <c r="H34" s="89">
        <v>0</v>
      </c>
      <c r="I34" s="3">
        <v>13</v>
      </c>
      <c r="J34" s="160" t="s">
        <v>7</v>
      </c>
      <c r="L34" s="29"/>
      <c r="M34" s="26"/>
      <c r="S34" s="26"/>
      <c r="T34" s="26"/>
      <c r="U34" s="26"/>
    </row>
    <row r="35" spans="2:30">
      <c r="H35" s="346">
        <v>0</v>
      </c>
      <c r="I35" s="3">
        <v>18</v>
      </c>
      <c r="J35" s="160" t="s">
        <v>22</v>
      </c>
      <c r="L35" s="29"/>
      <c r="M35" s="26"/>
      <c r="S35" s="26"/>
      <c r="T35" s="26"/>
      <c r="U35" s="26"/>
    </row>
    <row r="36" spans="2:30">
      <c r="B36" s="48"/>
      <c r="C36" s="26"/>
      <c r="E36" s="17"/>
      <c r="H36" s="97">
        <v>0</v>
      </c>
      <c r="I36" s="3">
        <v>19</v>
      </c>
      <c r="J36" s="160" t="s">
        <v>23</v>
      </c>
      <c r="L36" s="48"/>
      <c r="M36" s="26"/>
      <c r="S36" s="26"/>
      <c r="T36" s="26"/>
      <c r="U36" s="26"/>
    </row>
    <row r="37" spans="2:30">
      <c r="B37" s="18"/>
      <c r="C37" s="26"/>
      <c r="F37" s="26"/>
      <c r="G37" s="48"/>
      <c r="H37" s="44">
        <v>0</v>
      </c>
      <c r="I37" s="3">
        <v>20</v>
      </c>
      <c r="J37" s="160" t="s">
        <v>24</v>
      </c>
      <c r="L37" s="48"/>
      <c r="M37" s="26"/>
      <c r="S37" s="26"/>
      <c r="T37" s="26"/>
      <c r="U37" s="26"/>
    </row>
    <row r="38" spans="2:30">
      <c r="C38" s="26"/>
      <c r="F38" s="26"/>
      <c r="H38" s="193">
        <v>0</v>
      </c>
      <c r="I38" s="3">
        <v>28</v>
      </c>
      <c r="J38" s="160" t="s">
        <v>32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333">
        <v>0</v>
      </c>
      <c r="I39" s="3">
        <v>29</v>
      </c>
      <c r="J39" s="160" t="s">
        <v>95</v>
      </c>
      <c r="L39" s="48"/>
      <c r="M39" s="26"/>
      <c r="S39" s="26"/>
      <c r="T39" s="26"/>
      <c r="U39" s="26"/>
    </row>
    <row r="40" spans="2:30">
      <c r="C40" s="26"/>
      <c r="H40" s="44">
        <v>0</v>
      </c>
      <c r="I40" s="3">
        <v>30</v>
      </c>
      <c r="J40" s="160" t="s">
        <v>33</v>
      </c>
      <c r="L40" s="48"/>
      <c r="M40" s="26"/>
      <c r="S40" s="26"/>
      <c r="T40" s="26"/>
      <c r="U40" s="26"/>
    </row>
    <row r="41" spans="2:30">
      <c r="H41" s="333">
        <v>0</v>
      </c>
      <c r="I41" s="3">
        <v>32</v>
      </c>
      <c r="J41" s="160" t="s">
        <v>35</v>
      </c>
      <c r="L41" s="48"/>
      <c r="M41" s="26"/>
      <c r="S41" s="26"/>
      <c r="T41" s="26"/>
      <c r="U41" s="26"/>
    </row>
    <row r="42" spans="2:30">
      <c r="H42" s="88">
        <v>0</v>
      </c>
      <c r="I42" s="3">
        <v>35</v>
      </c>
      <c r="J42" s="160" t="s">
        <v>36</v>
      </c>
      <c r="L42" s="48"/>
      <c r="M42" s="26"/>
      <c r="S42" s="26"/>
      <c r="T42" s="26"/>
      <c r="U42" s="26"/>
    </row>
    <row r="43" spans="2:30">
      <c r="H43" s="435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54419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193</v>
      </c>
      <c r="I47" s="3"/>
      <c r="J47" s="178" t="s">
        <v>71</v>
      </c>
      <c r="K47" s="3"/>
      <c r="L47" s="298" t="s">
        <v>185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53</v>
      </c>
      <c r="K48" s="121"/>
      <c r="L48" s="302" t="s">
        <v>99</v>
      </c>
      <c r="S48" s="26"/>
      <c r="T48" s="26"/>
      <c r="U48" s="26"/>
      <c r="V48" s="26"/>
    </row>
    <row r="49" spans="1:22">
      <c r="H49" s="43">
        <v>44982</v>
      </c>
      <c r="I49" s="3">
        <v>26</v>
      </c>
      <c r="J49" s="160" t="s">
        <v>30</v>
      </c>
      <c r="K49" s="3">
        <f>SUM(I49)</f>
        <v>26</v>
      </c>
      <c r="L49" s="432">
        <v>51535</v>
      </c>
      <c r="S49" s="26"/>
      <c r="T49" s="26"/>
      <c r="U49" s="26"/>
      <c r="V49" s="26"/>
    </row>
    <row r="50" spans="1:22">
      <c r="H50" s="89">
        <v>19864</v>
      </c>
      <c r="I50" s="3">
        <v>33</v>
      </c>
      <c r="J50" s="160" t="s">
        <v>0</v>
      </c>
      <c r="K50" s="3">
        <f t="shared" ref="K50:K58" si="7">SUM(I50)</f>
        <v>33</v>
      </c>
      <c r="L50" s="303">
        <v>16145</v>
      </c>
      <c r="M50" s="26"/>
      <c r="N50" s="90"/>
      <c r="O50" s="90"/>
      <c r="S50" s="26"/>
      <c r="T50" s="26"/>
      <c r="U50" s="26"/>
      <c r="V50" s="26"/>
    </row>
    <row r="51" spans="1:22">
      <c r="H51" s="44">
        <v>11246</v>
      </c>
      <c r="I51" s="3">
        <v>13</v>
      </c>
      <c r="J51" s="160" t="s">
        <v>7</v>
      </c>
      <c r="K51" s="3">
        <f t="shared" si="7"/>
        <v>13</v>
      </c>
      <c r="L51" s="303">
        <v>8831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44">
        <v>7486</v>
      </c>
      <c r="I52" s="3">
        <v>34</v>
      </c>
      <c r="J52" s="160" t="s">
        <v>1</v>
      </c>
      <c r="K52" s="3">
        <f t="shared" si="7"/>
        <v>34</v>
      </c>
      <c r="L52" s="432">
        <v>6368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193</v>
      </c>
      <c r="D53" s="59" t="s">
        <v>185</v>
      </c>
      <c r="E53" s="59" t="s">
        <v>51</v>
      </c>
      <c r="F53" s="59" t="s">
        <v>50</v>
      </c>
      <c r="G53" s="59" t="s">
        <v>52</v>
      </c>
      <c r="H53" s="44">
        <v>4282</v>
      </c>
      <c r="I53" s="3">
        <v>40</v>
      </c>
      <c r="J53" s="160" t="s">
        <v>2</v>
      </c>
      <c r="K53" s="3">
        <f t="shared" si="7"/>
        <v>40</v>
      </c>
      <c r="L53" s="303">
        <v>4802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44982</v>
      </c>
      <c r="D54" s="97">
        <f>SUM(L49)</f>
        <v>51535</v>
      </c>
      <c r="E54" s="52">
        <f t="shared" ref="E54:E64" si="9">SUM(N63/M63*100)</f>
        <v>94.75879502843901</v>
      </c>
      <c r="F54" s="52">
        <f>SUM(C54/D54*100)</f>
        <v>87.28436984573591</v>
      </c>
      <c r="G54" s="3"/>
      <c r="H54" s="44">
        <v>3866</v>
      </c>
      <c r="I54" s="3">
        <v>24</v>
      </c>
      <c r="J54" s="160" t="s">
        <v>28</v>
      </c>
      <c r="K54" s="3">
        <f t="shared" si="7"/>
        <v>24</v>
      </c>
      <c r="L54" s="303">
        <v>3544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0</v>
      </c>
      <c r="C55" s="43">
        <f t="shared" si="8"/>
        <v>19864</v>
      </c>
      <c r="D55" s="97">
        <f t="shared" ref="D55:D64" si="10">SUM(L50)</f>
        <v>16145</v>
      </c>
      <c r="E55" s="52">
        <f t="shared" si="9"/>
        <v>115.64974382859805</v>
      </c>
      <c r="F55" s="52">
        <f t="shared" ref="F55:F64" si="11">SUM(C55/D55*100)</f>
        <v>123.03499535459895</v>
      </c>
      <c r="G55" s="3"/>
      <c r="H55" s="88">
        <v>3279</v>
      </c>
      <c r="I55" s="3">
        <v>25</v>
      </c>
      <c r="J55" s="160" t="s">
        <v>29</v>
      </c>
      <c r="K55" s="3">
        <f t="shared" si="7"/>
        <v>25</v>
      </c>
      <c r="L55" s="303">
        <v>11948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7</v>
      </c>
      <c r="C56" s="43">
        <f t="shared" si="8"/>
        <v>11246</v>
      </c>
      <c r="D56" s="97">
        <f t="shared" si="10"/>
        <v>8831</v>
      </c>
      <c r="E56" s="52">
        <f t="shared" si="9"/>
        <v>107.95814533934913</v>
      </c>
      <c r="F56" s="52">
        <f t="shared" si="11"/>
        <v>127.34684633676821</v>
      </c>
      <c r="G56" s="3"/>
      <c r="H56" s="88">
        <v>1794</v>
      </c>
      <c r="I56" s="3">
        <v>16</v>
      </c>
      <c r="J56" s="160" t="s">
        <v>3</v>
      </c>
      <c r="K56" s="3">
        <f t="shared" si="7"/>
        <v>16</v>
      </c>
      <c r="L56" s="303">
        <v>1612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1</v>
      </c>
      <c r="C57" s="43">
        <f t="shared" si="8"/>
        <v>7486</v>
      </c>
      <c r="D57" s="97">
        <f t="shared" si="10"/>
        <v>6368</v>
      </c>
      <c r="E57" s="52">
        <f t="shared" si="9"/>
        <v>124.16652844584507</v>
      </c>
      <c r="F57" s="52">
        <f t="shared" si="11"/>
        <v>117.55653266331659</v>
      </c>
      <c r="G57" s="3"/>
      <c r="H57" s="125">
        <v>1585</v>
      </c>
      <c r="I57" s="3">
        <v>36</v>
      </c>
      <c r="J57" s="160" t="s">
        <v>5</v>
      </c>
      <c r="K57" s="3">
        <f t="shared" si="7"/>
        <v>36</v>
      </c>
      <c r="L57" s="303">
        <v>2187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2</v>
      </c>
      <c r="C58" s="43">
        <f t="shared" si="8"/>
        <v>4282</v>
      </c>
      <c r="D58" s="97">
        <f t="shared" si="10"/>
        <v>4802</v>
      </c>
      <c r="E58" s="52">
        <f t="shared" si="9"/>
        <v>50.187529301453345</v>
      </c>
      <c r="F58" s="52">
        <f t="shared" si="11"/>
        <v>89.171178675551857</v>
      </c>
      <c r="G58" s="12"/>
      <c r="H58" s="441">
        <v>1548</v>
      </c>
      <c r="I58" s="14">
        <v>22</v>
      </c>
      <c r="J58" s="162" t="s">
        <v>26</v>
      </c>
      <c r="K58" s="14">
        <f t="shared" si="7"/>
        <v>22</v>
      </c>
      <c r="L58" s="304">
        <v>1067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28</v>
      </c>
      <c r="C59" s="43">
        <f t="shared" si="8"/>
        <v>3866</v>
      </c>
      <c r="D59" s="97">
        <f t="shared" si="10"/>
        <v>3544</v>
      </c>
      <c r="E59" s="52">
        <f t="shared" si="9"/>
        <v>94.361728093727109</v>
      </c>
      <c r="F59" s="52">
        <f t="shared" si="11"/>
        <v>109.08577878103839</v>
      </c>
      <c r="G59" s="3"/>
      <c r="H59" s="440">
        <v>1480</v>
      </c>
      <c r="I59" s="335">
        <v>38</v>
      </c>
      <c r="J59" s="220" t="s">
        <v>38</v>
      </c>
      <c r="K59" s="8" t="s">
        <v>67</v>
      </c>
      <c r="L59" s="305">
        <v>111160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29</v>
      </c>
      <c r="C60" s="43">
        <f t="shared" si="8"/>
        <v>3279</v>
      </c>
      <c r="D60" s="97">
        <f t="shared" si="10"/>
        <v>11948</v>
      </c>
      <c r="E60" s="52">
        <f t="shared" si="9"/>
        <v>116.44176136363636</v>
      </c>
      <c r="F60" s="52">
        <f t="shared" si="11"/>
        <v>27.443923669233346</v>
      </c>
      <c r="G60" s="3"/>
      <c r="H60" s="125">
        <v>413</v>
      </c>
      <c r="I60" s="139">
        <v>21</v>
      </c>
      <c r="J60" s="3" t="s">
        <v>155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3</v>
      </c>
      <c r="C61" s="43">
        <f t="shared" si="8"/>
        <v>1794</v>
      </c>
      <c r="D61" s="97">
        <f t="shared" si="10"/>
        <v>1612</v>
      </c>
      <c r="E61" s="52">
        <f t="shared" si="9"/>
        <v>85.837320574162675</v>
      </c>
      <c r="F61" s="52">
        <f t="shared" si="11"/>
        <v>111.29032258064515</v>
      </c>
      <c r="G61" s="11"/>
      <c r="H61" s="91">
        <v>286</v>
      </c>
      <c r="I61" s="139">
        <v>12</v>
      </c>
      <c r="J61" s="160" t="s">
        <v>18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5</v>
      </c>
      <c r="C62" s="43">
        <f t="shared" si="8"/>
        <v>1585</v>
      </c>
      <c r="D62" s="97">
        <f t="shared" si="10"/>
        <v>2187</v>
      </c>
      <c r="E62" s="52">
        <f t="shared" si="9"/>
        <v>92.097617664148743</v>
      </c>
      <c r="F62" s="52">
        <f t="shared" si="11"/>
        <v>72.473708276177405</v>
      </c>
      <c r="G62" s="12"/>
      <c r="H62" s="91">
        <v>134</v>
      </c>
      <c r="I62" s="173">
        <v>17</v>
      </c>
      <c r="J62" s="160" t="s">
        <v>21</v>
      </c>
      <c r="K62" s="50"/>
      <c r="L62" t="s">
        <v>61</v>
      </c>
      <c r="M62" s="93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26</v>
      </c>
      <c r="C63" s="330">
        <f t="shared" si="8"/>
        <v>1548</v>
      </c>
      <c r="D63" s="137">
        <f t="shared" si="10"/>
        <v>1067</v>
      </c>
      <c r="E63" s="57">
        <f t="shared" si="9"/>
        <v>151.76470588235293</v>
      </c>
      <c r="F63" s="57">
        <f t="shared" si="11"/>
        <v>145.0796626054358</v>
      </c>
      <c r="G63" s="92"/>
      <c r="H63" s="444">
        <v>104</v>
      </c>
      <c r="I63" s="3">
        <v>23</v>
      </c>
      <c r="J63" s="160" t="s">
        <v>27</v>
      </c>
      <c r="K63" s="3">
        <f>SUM(K49)</f>
        <v>26</v>
      </c>
      <c r="L63" s="160" t="s">
        <v>30</v>
      </c>
      <c r="M63" s="169">
        <v>47470</v>
      </c>
      <c r="N63" s="89">
        <f>SUM(H49)</f>
        <v>44982</v>
      </c>
      <c r="O63" s="45"/>
      <c r="S63" s="26"/>
      <c r="T63" s="26"/>
      <c r="U63" s="26"/>
      <c r="V63" s="26"/>
    </row>
    <row r="64" spans="1:22" ht="14.25" thickBot="1">
      <c r="A64" s="65"/>
      <c r="B64" s="66"/>
      <c r="C64" s="100">
        <f>SUM(H89)</f>
        <v>102617</v>
      </c>
      <c r="D64" s="138">
        <f t="shared" si="10"/>
        <v>111160</v>
      </c>
      <c r="E64" s="70">
        <f t="shared" si="9"/>
        <v>95.702494754021913</v>
      </c>
      <c r="F64" s="70">
        <f t="shared" si="11"/>
        <v>92.314681540122351</v>
      </c>
      <c r="G64" s="69"/>
      <c r="H64" s="125">
        <v>100</v>
      </c>
      <c r="I64" s="3">
        <v>11</v>
      </c>
      <c r="J64" s="160" t="s">
        <v>17</v>
      </c>
      <c r="K64" s="3">
        <f t="shared" ref="K64:K72" si="12">SUM(K50)</f>
        <v>33</v>
      </c>
      <c r="L64" s="160" t="s">
        <v>0</v>
      </c>
      <c r="M64" s="169">
        <v>17176</v>
      </c>
      <c r="N64" s="89">
        <f t="shared" ref="N64:N72" si="13">SUM(H50)</f>
        <v>19864</v>
      </c>
      <c r="O64" s="45"/>
      <c r="S64" s="26"/>
      <c r="T64" s="26"/>
      <c r="U64" s="26"/>
      <c r="V64" s="26"/>
    </row>
    <row r="65" spans="2:22">
      <c r="H65" s="89">
        <v>97</v>
      </c>
      <c r="I65" s="3">
        <v>9</v>
      </c>
      <c r="J65" s="3" t="s">
        <v>161</v>
      </c>
      <c r="K65" s="3">
        <f t="shared" si="12"/>
        <v>13</v>
      </c>
      <c r="L65" s="160" t="s">
        <v>7</v>
      </c>
      <c r="M65" s="169">
        <v>10417</v>
      </c>
      <c r="N65" s="89">
        <f t="shared" si="13"/>
        <v>11246</v>
      </c>
      <c r="O65" s="45"/>
      <c r="S65" s="26"/>
      <c r="T65" s="26"/>
      <c r="U65" s="26"/>
      <c r="V65" s="26"/>
    </row>
    <row r="66" spans="2:22">
      <c r="H66" s="43">
        <v>40</v>
      </c>
      <c r="I66" s="3">
        <v>4</v>
      </c>
      <c r="J66" s="160" t="s">
        <v>11</v>
      </c>
      <c r="K66" s="3">
        <f t="shared" si="12"/>
        <v>34</v>
      </c>
      <c r="L66" s="160" t="s">
        <v>1</v>
      </c>
      <c r="M66" s="169">
        <v>6029</v>
      </c>
      <c r="N66" s="89">
        <f t="shared" si="13"/>
        <v>7486</v>
      </c>
      <c r="O66" s="45"/>
      <c r="S66" s="26"/>
      <c r="T66" s="26"/>
      <c r="U66" s="26"/>
      <c r="V66" s="26"/>
    </row>
    <row r="67" spans="2:22">
      <c r="H67" s="413">
        <v>22</v>
      </c>
      <c r="I67" s="3">
        <v>29</v>
      </c>
      <c r="J67" s="160" t="s">
        <v>95</v>
      </c>
      <c r="K67" s="3">
        <f t="shared" si="12"/>
        <v>40</v>
      </c>
      <c r="L67" s="160" t="s">
        <v>2</v>
      </c>
      <c r="M67" s="169">
        <v>8532</v>
      </c>
      <c r="N67" s="89">
        <f t="shared" si="13"/>
        <v>4282</v>
      </c>
      <c r="O67" s="45"/>
      <c r="S67" s="26"/>
      <c r="T67" s="26"/>
      <c r="U67" s="26"/>
      <c r="V67" s="26"/>
    </row>
    <row r="68" spans="2:22">
      <c r="B68" s="51"/>
      <c r="C68" s="26"/>
      <c r="H68" s="88">
        <v>9</v>
      </c>
      <c r="I68" s="3">
        <v>15</v>
      </c>
      <c r="J68" s="160" t="s">
        <v>20</v>
      </c>
      <c r="K68" s="3">
        <f t="shared" si="12"/>
        <v>24</v>
      </c>
      <c r="L68" s="160" t="s">
        <v>28</v>
      </c>
      <c r="M68" s="169">
        <v>4097</v>
      </c>
      <c r="N68" s="89">
        <f t="shared" si="13"/>
        <v>3866</v>
      </c>
      <c r="O68" s="45"/>
      <c r="S68" s="26"/>
      <c r="T68" s="26"/>
      <c r="U68" s="26"/>
      <c r="V68" s="26"/>
    </row>
    <row r="69" spans="2:22">
      <c r="B69" s="51"/>
      <c r="C69" s="26"/>
      <c r="H69" s="333">
        <v>0</v>
      </c>
      <c r="I69" s="3">
        <v>1</v>
      </c>
      <c r="J69" s="160" t="s">
        <v>4</v>
      </c>
      <c r="K69" s="3">
        <f t="shared" si="12"/>
        <v>25</v>
      </c>
      <c r="L69" s="160" t="s">
        <v>29</v>
      </c>
      <c r="M69" s="169">
        <v>2816</v>
      </c>
      <c r="N69" s="89">
        <f t="shared" si="13"/>
        <v>3279</v>
      </c>
      <c r="O69" s="45"/>
      <c r="S69" s="26"/>
      <c r="T69" s="26"/>
      <c r="U69" s="26"/>
      <c r="V69" s="26"/>
    </row>
    <row r="70" spans="2:22">
      <c r="B70" s="50"/>
      <c r="H70" s="88">
        <v>0</v>
      </c>
      <c r="I70" s="3">
        <v>2</v>
      </c>
      <c r="J70" s="160" t="s">
        <v>6</v>
      </c>
      <c r="K70" s="3">
        <f t="shared" si="12"/>
        <v>16</v>
      </c>
      <c r="L70" s="160" t="s">
        <v>3</v>
      </c>
      <c r="M70" s="169">
        <v>2090</v>
      </c>
      <c r="N70" s="89">
        <f t="shared" si="13"/>
        <v>1794</v>
      </c>
      <c r="O70" s="45"/>
      <c r="S70" s="26"/>
      <c r="T70" s="26"/>
      <c r="U70" s="26"/>
      <c r="V70" s="26"/>
    </row>
    <row r="71" spans="2:22">
      <c r="B71" s="50"/>
      <c r="H71" s="88">
        <v>0</v>
      </c>
      <c r="I71" s="3">
        <v>3</v>
      </c>
      <c r="J71" s="160" t="s">
        <v>10</v>
      </c>
      <c r="K71" s="3">
        <f t="shared" si="12"/>
        <v>36</v>
      </c>
      <c r="L71" s="160" t="s">
        <v>5</v>
      </c>
      <c r="M71" s="169">
        <v>1721</v>
      </c>
      <c r="N71" s="89">
        <f t="shared" si="13"/>
        <v>1585</v>
      </c>
      <c r="O71" s="45"/>
      <c r="S71" s="26"/>
      <c r="T71" s="26"/>
      <c r="U71" s="26"/>
      <c r="V71" s="26"/>
    </row>
    <row r="72" spans="2:22" ht="14.25" thickBot="1">
      <c r="B72" s="50"/>
      <c r="H72" s="44">
        <v>0</v>
      </c>
      <c r="I72" s="3">
        <v>5</v>
      </c>
      <c r="J72" s="160" t="s">
        <v>12</v>
      </c>
      <c r="K72" s="3">
        <f t="shared" si="12"/>
        <v>22</v>
      </c>
      <c r="L72" s="162" t="s">
        <v>26</v>
      </c>
      <c r="M72" s="170">
        <v>1020</v>
      </c>
      <c r="N72" s="89">
        <f t="shared" si="13"/>
        <v>1548</v>
      </c>
      <c r="O72" s="45"/>
      <c r="S72" s="26"/>
      <c r="T72" s="26"/>
      <c r="U72" s="26"/>
      <c r="V72" s="26"/>
    </row>
    <row r="73" spans="2:22" ht="14.25" thickTop="1">
      <c r="B73" s="50"/>
      <c r="H73" s="88">
        <v>0</v>
      </c>
      <c r="I73" s="3">
        <v>6</v>
      </c>
      <c r="J73" s="160" t="s">
        <v>13</v>
      </c>
      <c r="K73" s="43"/>
      <c r="L73" s="3" t="s">
        <v>173</v>
      </c>
      <c r="M73" s="168">
        <v>107225</v>
      </c>
      <c r="N73" s="167">
        <f>SUM(H89)</f>
        <v>102617</v>
      </c>
      <c r="O73" s="45"/>
      <c r="S73" s="26"/>
      <c r="T73" s="26"/>
      <c r="U73" s="26"/>
      <c r="V73" s="26"/>
    </row>
    <row r="74" spans="2:22">
      <c r="B74" s="50"/>
      <c r="H74" s="333">
        <v>0</v>
      </c>
      <c r="I74" s="3">
        <v>7</v>
      </c>
      <c r="J74" s="160" t="s">
        <v>14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88">
        <v>0</v>
      </c>
      <c r="I75" s="3">
        <v>8</v>
      </c>
      <c r="J75" s="160" t="s">
        <v>15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44">
        <v>0</v>
      </c>
      <c r="I76" s="3">
        <v>10</v>
      </c>
      <c r="J76" s="160" t="s">
        <v>16</v>
      </c>
      <c r="L76" s="48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14</v>
      </c>
      <c r="J77" s="160" t="s">
        <v>19</v>
      </c>
      <c r="L77" s="48"/>
      <c r="M77" s="26"/>
      <c r="N77" s="26"/>
      <c r="O77" s="26"/>
      <c r="S77" s="26"/>
      <c r="T77" s="26"/>
      <c r="U77" s="26"/>
      <c r="V77" s="26"/>
    </row>
    <row r="78" spans="2:22">
      <c r="H78" s="44">
        <v>0</v>
      </c>
      <c r="I78" s="3">
        <v>18</v>
      </c>
      <c r="J78" s="160" t="s">
        <v>22</v>
      </c>
      <c r="L78" s="48"/>
      <c r="M78" s="26"/>
      <c r="N78" s="26"/>
      <c r="O78" s="26"/>
      <c r="S78" s="26"/>
      <c r="T78" s="26"/>
      <c r="U78" s="26"/>
      <c r="V78" s="26"/>
    </row>
    <row r="79" spans="2:22">
      <c r="H79" s="43">
        <v>0</v>
      </c>
      <c r="I79" s="3">
        <v>19</v>
      </c>
      <c r="J79" s="160" t="s">
        <v>23</v>
      </c>
      <c r="L79" s="48"/>
      <c r="M79" s="26"/>
      <c r="N79" s="26"/>
      <c r="O79" s="26"/>
      <c r="S79" s="26"/>
      <c r="T79" s="26"/>
      <c r="U79" s="26"/>
      <c r="V79" s="26"/>
    </row>
    <row r="80" spans="2:22">
      <c r="H80" s="44">
        <v>0</v>
      </c>
      <c r="I80" s="3">
        <v>20</v>
      </c>
      <c r="J80" s="160" t="s">
        <v>24</v>
      </c>
      <c r="L80" s="48"/>
      <c r="M80" s="26"/>
      <c r="N80" s="26"/>
      <c r="O80" s="26"/>
      <c r="S80" s="26"/>
      <c r="T80" s="26"/>
      <c r="U80" s="26"/>
      <c r="V80" s="26"/>
    </row>
    <row r="81" spans="8:22">
      <c r="H81" s="346">
        <v>0</v>
      </c>
      <c r="I81" s="3">
        <v>27</v>
      </c>
      <c r="J81" s="160" t="s">
        <v>31</v>
      </c>
      <c r="L81" s="48"/>
      <c r="M81" s="26"/>
      <c r="N81" s="26"/>
      <c r="O81" s="26"/>
      <c r="S81" s="26"/>
      <c r="T81" s="26"/>
      <c r="U81" s="26"/>
      <c r="V81" s="26"/>
    </row>
    <row r="82" spans="8:22">
      <c r="H82" s="89">
        <v>0</v>
      </c>
      <c r="I82" s="3">
        <v>28</v>
      </c>
      <c r="J82" s="160" t="s">
        <v>32</v>
      </c>
      <c r="L82" s="48"/>
      <c r="M82" s="26"/>
      <c r="N82" s="26"/>
      <c r="O82" s="26"/>
      <c r="S82" s="26"/>
      <c r="T82" s="26"/>
      <c r="U82" s="26"/>
      <c r="V82" s="26"/>
    </row>
    <row r="83" spans="8:22">
      <c r="H83" s="44">
        <v>0</v>
      </c>
      <c r="I83" s="3">
        <v>30</v>
      </c>
      <c r="J83" s="160" t="s">
        <v>33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44">
        <v>0</v>
      </c>
      <c r="I84" s="3">
        <v>31</v>
      </c>
      <c r="J84" s="160" t="s">
        <v>96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88">
        <v>0</v>
      </c>
      <c r="I85" s="3">
        <v>32</v>
      </c>
      <c r="J85" s="160" t="s">
        <v>35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44">
        <v>0</v>
      </c>
      <c r="I86" s="3">
        <v>35</v>
      </c>
      <c r="J86" s="160" t="s">
        <v>36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88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44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102617</v>
      </c>
      <c r="I89" s="3"/>
      <c r="J89" s="3" t="s">
        <v>93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</sheetPr>
  <dimension ref="A1:AD90"/>
  <sheetViews>
    <sheetView zoomScaleNormal="100" workbookViewId="0">
      <selection activeCell="H51" sqref="H51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16" t="s">
        <v>65</v>
      </c>
      <c r="J1" s="101"/>
      <c r="Q1" s="26"/>
      <c r="R1" s="108"/>
    </row>
    <row r="2" spans="5:30">
      <c r="H2" s="280" t="s">
        <v>196</v>
      </c>
      <c r="I2" s="3"/>
      <c r="J2" s="185" t="s">
        <v>103</v>
      </c>
      <c r="K2" s="3"/>
      <c r="L2" s="179" t="s">
        <v>188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100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89">
        <v>19011</v>
      </c>
      <c r="I4" s="3">
        <v>33</v>
      </c>
      <c r="J4" s="33" t="s">
        <v>0</v>
      </c>
      <c r="K4" s="200">
        <f>SUM(I4)</f>
        <v>33</v>
      </c>
      <c r="L4" s="272">
        <v>16998</v>
      </c>
      <c r="M4" s="45"/>
      <c r="N4" s="415"/>
      <c r="R4" s="48"/>
      <c r="S4" s="26"/>
      <c r="T4" s="26"/>
      <c r="U4" s="26"/>
      <c r="V4" s="26"/>
    </row>
    <row r="5" spans="5:30" ht="13.5" customHeight="1">
      <c r="H5" s="88">
        <v>14984</v>
      </c>
      <c r="I5" s="3">
        <v>34</v>
      </c>
      <c r="J5" s="33" t="s">
        <v>1</v>
      </c>
      <c r="K5" s="200">
        <f t="shared" ref="K5:K13" si="0">SUM(I5)</f>
        <v>34</v>
      </c>
      <c r="L5" s="272">
        <v>15039</v>
      </c>
      <c r="M5" s="45"/>
      <c r="N5" s="415"/>
      <c r="R5" s="48"/>
      <c r="S5" s="26"/>
      <c r="T5" s="26"/>
      <c r="U5" s="26"/>
      <c r="V5" s="26"/>
    </row>
    <row r="6" spans="5:30" ht="13.5" customHeight="1">
      <c r="H6" s="88">
        <v>12747</v>
      </c>
      <c r="I6" s="3">
        <v>17</v>
      </c>
      <c r="J6" s="33" t="s">
        <v>21</v>
      </c>
      <c r="K6" s="200">
        <f t="shared" si="0"/>
        <v>17</v>
      </c>
      <c r="L6" s="272">
        <v>15051</v>
      </c>
      <c r="M6" s="45"/>
      <c r="N6" s="415"/>
      <c r="R6" s="48"/>
      <c r="S6" s="26"/>
      <c r="T6" s="26"/>
      <c r="U6" s="26"/>
      <c r="V6" s="26"/>
    </row>
    <row r="7" spans="5:30" ht="13.5" customHeight="1">
      <c r="H7" s="88">
        <v>11776</v>
      </c>
      <c r="I7" s="3">
        <v>40</v>
      </c>
      <c r="J7" s="33" t="s">
        <v>2</v>
      </c>
      <c r="K7" s="200">
        <f t="shared" si="0"/>
        <v>40</v>
      </c>
      <c r="L7" s="272">
        <v>8677</v>
      </c>
      <c r="M7" s="45"/>
      <c r="N7" s="415"/>
      <c r="R7" s="48"/>
      <c r="S7" s="26"/>
      <c r="T7" s="26"/>
      <c r="U7" s="26"/>
      <c r="V7" s="26"/>
    </row>
    <row r="8" spans="5:30">
      <c r="H8" s="88">
        <v>11156</v>
      </c>
      <c r="I8" s="3">
        <v>2</v>
      </c>
      <c r="J8" s="33" t="s">
        <v>6</v>
      </c>
      <c r="K8" s="200">
        <f t="shared" si="0"/>
        <v>2</v>
      </c>
      <c r="L8" s="272">
        <v>15949</v>
      </c>
      <c r="M8" s="45"/>
      <c r="R8" s="48"/>
      <c r="S8" s="26"/>
      <c r="T8" s="26"/>
      <c r="U8" s="26"/>
      <c r="V8" s="26"/>
    </row>
    <row r="9" spans="5:30">
      <c r="H9" s="88">
        <v>9988</v>
      </c>
      <c r="I9" s="3">
        <v>31</v>
      </c>
      <c r="J9" s="33" t="s">
        <v>64</v>
      </c>
      <c r="K9" s="200">
        <f t="shared" si="0"/>
        <v>31</v>
      </c>
      <c r="L9" s="272">
        <v>9832</v>
      </c>
      <c r="M9" s="45"/>
      <c r="R9" s="48"/>
      <c r="S9" s="26"/>
      <c r="T9" s="26"/>
      <c r="U9" s="26"/>
      <c r="V9" s="26"/>
    </row>
    <row r="10" spans="5:30">
      <c r="H10" s="88">
        <v>7714</v>
      </c>
      <c r="I10" s="3">
        <v>13</v>
      </c>
      <c r="J10" s="33" t="s">
        <v>7</v>
      </c>
      <c r="K10" s="200">
        <f t="shared" si="0"/>
        <v>13</v>
      </c>
      <c r="L10" s="272">
        <v>6241</v>
      </c>
      <c r="M10" s="45"/>
      <c r="R10" s="48"/>
      <c r="S10" s="26"/>
      <c r="T10" s="26"/>
      <c r="U10" s="26"/>
      <c r="V10" s="26"/>
    </row>
    <row r="11" spans="5:30">
      <c r="H11" s="289">
        <v>7543</v>
      </c>
      <c r="I11" s="3">
        <v>25</v>
      </c>
      <c r="J11" s="33" t="s">
        <v>29</v>
      </c>
      <c r="K11" s="200">
        <f t="shared" si="0"/>
        <v>25</v>
      </c>
      <c r="L11" s="273">
        <v>6669</v>
      </c>
      <c r="M11" s="45"/>
      <c r="N11" s="29"/>
      <c r="R11" s="48"/>
      <c r="S11" s="26"/>
      <c r="T11" s="26"/>
      <c r="U11" s="26"/>
      <c r="V11" s="26"/>
    </row>
    <row r="12" spans="5:30">
      <c r="H12" s="433">
        <v>7245</v>
      </c>
      <c r="I12" s="3">
        <v>16</v>
      </c>
      <c r="J12" s="33" t="s">
        <v>3</v>
      </c>
      <c r="K12" s="200">
        <f t="shared" si="0"/>
        <v>16</v>
      </c>
      <c r="L12" s="273">
        <v>4537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4">
        <v>5209</v>
      </c>
      <c r="I13" s="14">
        <v>11</v>
      </c>
      <c r="J13" s="77" t="s">
        <v>17</v>
      </c>
      <c r="K13" s="200">
        <f t="shared" si="0"/>
        <v>11</v>
      </c>
      <c r="L13" s="273">
        <v>4110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372">
        <v>4310</v>
      </c>
      <c r="I14" s="219">
        <v>26</v>
      </c>
      <c r="J14" s="376" t="s">
        <v>30</v>
      </c>
      <c r="K14" s="107" t="s">
        <v>8</v>
      </c>
      <c r="L14" s="274">
        <v>137000</v>
      </c>
      <c r="N14" s="32"/>
      <c r="R14" s="48"/>
      <c r="S14" s="26"/>
      <c r="T14" s="26"/>
      <c r="U14" s="26"/>
      <c r="V14" s="26"/>
    </row>
    <row r="15" spans="5:30">
      <c r="H15" s="88">
        <v>3655</v>
      </c>
      <c r="I15" s="3">
        <v>38</v>
      </c>
      <c r="J15" s="33" t="s">
        <v>38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3589</v>
      </c>
      <c r="I16" s="3">
        <v>21</v>
      </c>
      <c r="J16" s="3" t="s">
        <v>158</v>
      </c>
      <c r="K16" s="50"/>
      <c r="L16" s="32"/>
      <c r="R16" s="48"/>
      <c r="S16" s="26"/>
      <c r="T16" s="26"/>
      <c r="U16" s="26"/>
      <c r="V16" s="26"/>
    </row>
    <row r="17" spans="1:22">
      <c r="H17" s="88">
        <v>1908</v>
      </c>
      <c r="I17" s="3">
        <v>3</v>
      </c>
      <c r="J17" s="33" t="s">
        <v>10</v>
      </c>
      <c r="L17" s="32"/>
      <c r="R17" s="48"/>
      <c r="S17" s="26"/>
      <c r="T17" s="26"/>
      <c r="U17" s="26"/>
      <c r="V17" s="26"/>
    </row>
    <row r="18" spans="1:22">
      <c r="H18" s="414">
        <v>1706</v>
      </c>
      <c r="I18" s="3">
        <v>24</v>
      </c>
      <c r="J18" s="33" t="s">
        <v>28</v>
      </c>
      <c r="L18" s="186" t="s">
        <v>103</v>
      </c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421">
        <v>1294</v>
      </c>
      <c r="I19" s="3">
        <v>14</v>
      </c>
      <c r="J19" s="33" t="s">
        <v>19</v>
      </c>
      <c r="K19" s="116">
        <f>SUM(I4)</f>
        <v>33</v>
      </c>
      <c r="L19" s="33" t="s">
        <v>0</v>
      </c>
      <c r="M19" s="365">
        <v>19397</v>
      </c>
      <c r="N19" s="89">
        <f>SUM(H4)</f>
        <v>19011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53</v>
      </c>
      <c r="C20" s="59" t="s">
        <v>193</v>
      </c>
      <c r="D20" s="59" t="s">
        <v>185</v>
      </c>
      <c r="E20" s="59" t="s">
        <v>51</v>
      </c>
      <c r="F20" s="59" t="s">
        <v>50</v>
      </c>
      <c r="G20" s="60" t="s">
        <v>52</v>
      </c>
      <c r="H20" s="88">
        <v>1009</v>
      </c>
      <c r="I20" s="3">
        <v>1</v>
      </c>
      <c r="J20" s="33" t="s">
        <v>4</v>
      </c>
      <c r="K20" s="116">
        <f t="shared" ref="K20:K28" si="1">SUM(I5)</f>
        <v>34</v>
      </c>
      <c r="L20" s="33" t="s">
        <v>1</v>
      </c>
      <c r="M20" s="366">
        <v>19292</v>
      </c>
      <c r="N20" s="89">
        <f t="shared" ref="N20:N28" si="2">SUM(H5)</f>
        <v>14984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0</v>
      </c>
      <c r="C21" s="199">
        <f>SUM(H4)</f>
        <v>19011</v>
      </c>
      <c r="D21" s="89">
        <f>SUM(L4)</f>
        <v>16998</v>
      </c>
      <c r="E21" s="52">
        <f t="shared" ref="E21:E30" si="3">SUM(N19/M19*100)</f>
        <v>98.010001546630917</v>
      </c>
      <c r="F21" s="52">
        <f t="shared" ref="F21:F31" si="4">SUM(C21/D21*100)</f>
        <v>111.84256971408402</v>
      </c>
      <c r="G21" s="62"/>
      <c r="H21" s="88">
        <v>744</v>
      </c>
      <c r="I21" s="3">
        <v>36</v>
      </c>
      <c r="J21" s="33" t="s">
        <v>5</v>
      </c>
      <c r="K21" s="116">
        <f t="shared" si="1"/>
        <v>17</v>
      </c>
      <c r="L21" s="33" t="s">
        <v>21</v>
      </c>
      <c r="M21" s="366">
        <v>19076</v>
      </c>
      <c r="N21" s="89">
        <f t="shared" si="2"/>
        <v>12747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1</v>
      </c>
      <c r="C22" s="199">
        <f t="shared" ref="C22:C30" si="5">SUM(H5)</f>
        <v>14984</v>
      </c>
      <c r="D22" s="89">
        <f t="shared" ref="D22:D29" si="6">SUM(L5)</f>
        <v>15039</v>
      </c>
      <c r="E22" s="52">
        <f t="shared" si="3"/>
        <v>77.669500311009742</v>
      </c>
      <c r="F22" s="52">
        <f t="shared" si="4"/>
        <v>99.634284194427821</v>
      </c>
      <c r="G22" s="62"/>
      <c r="H22" s="88">
        <v>634</v>
      </c>
      <c r="I22" s="3">
        <v>9</v>
      </c>
      <c r="J22" s="3" t="s">
        <v>162</v>
      </c>
      <c r="K22" s="116">
        <f t="shared" si="1"/>
        <v>40</v>
      </c>
      <c r="L22" s="33" t="s">
        <v>2</v>
      </c>
      <c r="M22" s="366">
        <v>16795</v>
      </c>
      <c r="N22" s="89">
        <f t="shared" si="2"/>
        <v>11776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21</v>
      </c>
      <c r="C23" s="199">
        <f t="shared" si="5"/>
        <v>12747</v>
      </c>
      <c r="D23" s="89">
        <f t="shared" si="6"/>
        <v>15051</v>
      </c>
      <c r="E23" s="52">
        <f t="shared" si="3"/>
        <v>66.822184944432792</v>
      </c>
      <c r="F23" s="52">
        <f t="shared" si="4"/>
        <v>84.692047040063784</v>
      </c>
      <c r="G23" s="62"/>
      <c r="H23" s="88">
        <v>504</v>
      </c>
      <c r="I23" s="3">
        <v>12</v>
      </c>
      <c r="J23" s="33" t="s">
        <v>18</v>
      </c>
      <c r="K23" s="116">
        <f t="shared" si="1"/>
        <v>2</v>
      </c>
      <c r="L23" s="33" t="s">
        <v>6</v>
      </c>
      <c r="M23" s="366">
        <v>14179</v>
      </c>
      <c r="N23" s="89">
        <f t="shared" si="2"/>
        <v>11156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2</v>
      </c>
      <c r="C24" s="199">
        <f t="shared" si="5"/>
        <v>11776</v>
      </c>
      <c r="D24" s="89">
        <f t="shared" si="6"/>
        <v>8677</v>
      </c>
      <c r="E24" s="52">
        <f t="shared" si="3"/>
        <v>70.116105983923788</v>
      </c>
      <c r="F24" s="52">
        <f t="shared" si="4"/>
        <v>135.71510890860895</v>
      </c>
      <c r="G24" s="62"/>
      <c r="H24" s="88">
        <v>450</v>
      </c>
      <c r="I24" s="3">
        <v>10</v>
      </c>
      <c r="J24" s="33" t="s">
        <v>16</v>
      </c>
      <c r="K24" s="116">
        <f t="shared" si="1"/>
        <v>31</v>
      </c>
      <c r="L24" s="33" t="s">
        <v>64</v>
      </c>
      <c r="M24" s="366">
        <v>9656</v>
      </c>
      <c r="N24" s="89">
        <f t="shared" si="2"/>
        <v>9988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6</v>
      </c>
      <c r="C25" s="199">
        <f t="shared" si="5"/>
        <v>11156</v>
      </c>
      <c r="D25" s="89">
        <f t="shared" si="6"/>
        <v>15949</v>
      </c>
      <c r="E25" s="52">
        <f t="shared" si="3"/>
        <v>78.679737640172092</v>
      </c>
      <c r="F25" s="52">
        <f t="shared" si="4"/>
        <v>69.947959119694019</v>
      </c>
      <c r="G25" s="72"/>
      <c r="H25" s="44">
        <v>428</v>
      </c>
      <c r="I25" s="3">
        <v>32</v>
      </c>
      <c r="J25" s="33" t="s">
        <v>35</v>
      </c>
      <c r="K25" s="116">
        <f t="shared" si="1"/>
        <v>13</v>
      </c>
      <c r="L25" s="33" t="s">
        <v>7</v>
      </c>
      <c r="M25" s="366">
        <v>11912</v>
      </c>
      <c r="N25" s="89">
        <f t="shared" si="2"/>
        <v>7714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64</v>
      </c>
      <c r="C26" s="199">
        <f t="shared" si="5"/>
        <v>9988</v>
      </c>
      <c r="D26" s="89">
        <f t="shared" si="6"/>
        <v>9832</v>
      </c>
      <c r="E26" s="52">
        <f t="shared" si="3"/>
        <v>103.43827671913837</v>
      </c>
      <c r="F26" s="52">
        <f t="shared" si="4"/>
        <v>101.58665581773801</v>
      </c>
      <c r="G26" s="62"/>
      <c r="H26" s="88">
        <v>414</v>
      </c>
      <c r="I26" s="3">
        <v>27</v>
      </c>
      <c r="J26" s="33" t="s">
        <v>31</v>
      </c>
      <c r="K26" s="116">
        <f t="shared" si="1"/>
        <v>25</v>
      </c>
      <c r="L26" s="33" t="s">
        <v>29</v>
      </c>
      <c r="M26" s="367">
        <v>8761</v>
      </c>
      <c r="N26" s="89">
        <f t="shared" si="2"/>
        <v>7543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7</v>
      </c>
      <c r="C27" s="199">
        <f t="shared" si="5"/>
        <v>7714</v>
      </c>
      <c r="D27" s="89">
        <f t="shared" si="6"/>
        <v>6241</v>
      </c>
      <c r="E27" s="52">
        <f t="shared" si="3"/>
        <v>64.758226997985219</v>
      </c>
      <c r="F27" s="52">
        <f t="shared" si="4"/>
        <v>123.60198686107995</v>
      </c>
      <c r="G27" s="62"/>
      <c r="H27" s="88">
        <v>254</v>
      </c>
      <c r="I27" s="3">
        <v>37</v>
      </c>
      <c r="J27" s="33" t="s">
        <v>37</v>
      </c>
      <c r="K27" s="116">
        <f t="shared" si="1"/>
        <v>16</v>
      </c>
      <c r="L27" s="33" t="s">
        <v>3</v>
      </c>
      <c r="M27" s="368">
        <v>13046</v>
      </c>
      <c r="N27" s="89">
        <f t="shared" si="2"/>
        <v>7245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29</v>
      </c>
      <c r="C28" s="199">
        <f t="shared" si="5"/>
        <v>7543</v>
      </c>
      <c r="D28" s="89">
        <f t="shared" si="6"/>
        <v>6669</v>
      </c>
      <c r="E28" s="52">
        <f t="shared" si="3"/>
        <v>86.097477456911307</v>
      </c>
      <c r="F28" s="52">
        <f t="shared" si="4"/>
        <v>113.10541310541311</v>
      </c>
      <c r="G28" s="73"/>
      <c r="H28" s="88">
        <v>193</v>
      </c>
      <c r="I28" s="3">
        <v>39</v>
      </c>
      <c r="J28" s="33" t="s">
        <v>39</v>
      </c>
      <c r="K28" s="180">
        <f t="shared" si="1"/>
        <v>11</v>
      </c>
      <c r="L28" s="77" t="s">
        <v>17</v>
      </c>
      <c r="M28" s="368">
        <v>5509</v>
      </c>
      <c r="N28" s="166">
        <f t="shared" si="2"/>
        <v>5209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3</v>
      </c>
      <c r="C29" s="199">
        <f t="shared" si="5"/>
        <v>7245</v>
      </c>
      <c r="D29" s="89">
        <f t="shared" si="6"/>
        <v>4537</v>
      </c>
      <c r="E29" s="52">
        <f t="shared" si="3"/>
        <v>55.534263375747351</v>
      </c>
      <c r="F29" s="52">
        <f t="shared" si="4"/>
        <v>159.68701785320695</v>
      </c>
      <c r="G29" s="72"/>
      <c r="H29" s="88">
        <v>117</v>
      </c>
      <c r="I29" s="3">
        <v>20</v>
      </c>
      <c r="J29" s="33" t="s">
        <v>24</v>
      </c>
      <c r="K29" s="114"/>
      <c r="L29" s="114" t="s">
        <v>166</v>
      </c>
      <c r="M29" s="369">
        <v>221011</v>
      </c>
      <c r="N29" s="171">
        <f>SUM(H44)</f>
        <v>128854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17</v>
      </c>
      <c r="C30" s="199">
        <f t="shared" si="5"/>
        <v>5209</v>
      </c>
      <c r="D30" s="89">
        <f>SUM(L13)</f>
        <v>4110</v>
      </c>
      <c r="E30" s="57">
        <f t="shared" si="3"/>
        <v>94.554365583590481</v>
      </c>
      <c r="F30" s="63">
        <f t="shared" si="4"/>
        <v>126.7396593673966</v>
      </c>
      <c r="G30" s="75"/>
      <c r="H30" s="44">
        <v>107</v>
      </c>
      <c r="I30" s="3">
        <v>7</v>
      </c>
      <c r="J30" s="33" t="s">
        <v>14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128854</v>
      </c>
      <c r="D31" s="67">
        <f>SUM(L14)</f>
        <v>137000</v>
      </c>
      <c r="E31" s="70">
        <f>SUM(N29/M29*100)</f>
        <v>58.3020754623073</v>
      </c>
      <c r="F31" s="63">
        <f t="shared" si="4"/>
        <v>94.054014598540149</v>
      </c>
      <c r="G31" s="71"/>
      <c r="H31" s="88">
        <v>67</v>
      </c>
      <c r="I31" s="3">
        <v>15</v>
      </c>
      <c r="J31" s="33" t="s">
        <v>20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43</v>
      </c>
      <c r="I32" s="3">
        <v>4</v>
      </c>
      <c r="J32" s="33" t="s">
        <v>11</v>
      </c>
      <c r="L32" s="32"/>
      <c r="M32" s="26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41</v>
      </c>
      <c r="I33" s="3">
        <v>5</v>
      </c>
      <c r="J33" s="33" t="s">
        <v>12</v>
      </c>
      <c r="L33" s="32"/>
      <c r="M33" s="26"/>
      <c r="N33" s="26"/>
      <c r="R33" s="48"/>
      <c r="S33" s="26"/>
      <c r="T33" s="26"/>
      <c r="U33" s="26"/>
      <c r="V33" s="26"/>
    </row>
    <row r="34" spans="3:30">
      <c r="H34" s="88">
        <v>9</v>
      </c>
      <c r="I34" s="3">
        <v>18</v>
      </c>
      <c r="J34" s="33" t="s">
        <v>22</v>
      </c>
      <c r="L34" s="32"/>
      <c r="M34" s="26"/>
      <c r="N34" s="26"/>
      <c r="R34" s="48"/>
      <c r="S34" s="26"/>
      <c r="T34" s="26"/>
      <c r="U34" s="26"/>
      <c r="V34" s="26"/>
    </row>
    <row r="35" spans="3:30">
      <c r="C35" s="26"/>
      <c r="E35" s="17"/>
      <c r="H35" s="122">
        <v>3</v>
      </c>
      <c r="I35" s="3">
        <v>23</v>
      </c>
      <c r="J35" s="33" t="s">
        <v>27</v>
      </c>
      <c r="L35" s="32"/>
      <c r="M35" s="26"/>
      <c r="N35" s="26"/>
      <c r="R35" s="48"/>
      <c r="S35" s="26"/>
      <c r="T35" s="26"/>
      <c r="U35" s="26"/>
      <c r="V35" s="26"/>
    </row>
    <row r="36" spans="3:30">
      <c r="H36" s="89">
        <v>1</v>
      </c>
      <c r="I36" s="3">
        <v>22</v>
      </c>
      <c r="J36" s="33" t="s">
        <v>26</v>
      </c>
      <c r="L36" s="32"/>
      <c r="M36" s="26"/>
      <c r="N36" s="26"/>
      <c r="R36" s="48"/>
      <c r="S36" s="26"/>
      <c r="T36" s="26"/>
      <c r="U36" s="26"/>
      <c r="V36" s="26"/>
    </row>
    <row r="37" spans="3:30">
      <c r="H37" s="88">
        <v>1</v>
      </c>
      <c r="I37" s="3">
        <v>29</v>
      </c>
      <c r="J37" s="33" t="s">
        <v>54</v>
      </c>
      <c r="L37" s="32"/>
      <c r="M37" s="26"/>
      <c r="N37" s="26"/>
      <c r="R37" s="48"/>
      <c r="S37" s="26"/>
      <c r="T37" s="26"/>
      <c r="U37" s="26"/>
      <c r="V37" s="26"/>
    </row>
    <row r="38" spans="3:30">
      <c r="H38" s="44">
        <v>0</v>
      </c>
      <c r="I38" s="3">
        <v>6</v>
      </c>
      <c r="J38" s="33" t="s">
        <v>13</v>
      </c>
      <c r="L38" s="32"/>
      <c r="M38" s="26"/>
      <c r="N38" s="26"/>
      <c r="R38" s="48"/>
      <c r="S38" s="26"/>
      <c r="T38" s="26"/>
      <c r="U38" s="26"/>
      <c r="V38" s="26"/>
    </row>
    <row r="39" spans="3:30">
      <c r="H39" s="88">
        <v>0</v>
      </c>
      <c r="I39" s="3">
        <v>8</v>
      </c>
      <c r="J39" s="33" t="s">
        <v>15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333">
        <v>0</v>
      </c>
      <c r="I40" s="3">
        <v>19</v>
      </c>
      <c r="J40" s="33" t="s">
        <v>23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28</v>
      </c>
      <c r="J41" s="33" t="s">
        <v>32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30</v>
      </c>
      <c r="J42" s="33" t="s">
        <v>33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128854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196</v>
      </c>
      <c r="I48" s="3"/>
      <c r="J48" s="188" t="s">
        <v>91</v>
      </c>
      <c r="K48" s="3"/>
      <c r="L48" s="326" t="s">
        <v>188</v>
      </c>
      <c r="M48" s="48"/>
      <c r="N48" s="26"/>
      <c r="R48" s="48"/>
      <c r="S48" s="26"/>
      <c r="T48" s="26"/>
      <c r="U48" s="26"/>
      <c r="V48" s="26"/>
    </row>
    <row r="49" spans="1:22">
      <c r="H49" s="94" t="s">
        <v>99</v>
      </c>
      <c r="I49" s="3"/>
      <c r="J49" s="144" t="s">
        <v>9</v>
      </c>
      <c r="K49" s="3"/>
      <c r="L49" s="326" t="s">
        <v>170</v>
      </c>
      <c r="M49" s="82"/>
      <c r="R49" s="48"/>
      <c r="S49" s="26"/>
      <c r="T49" s="26"/>
      <c r="U49" s="26"/>
      <c r="V49" s="26"/>
    </row>
    <row r="50" spans="1:22">
      <c r="H50" s="43">
        <v>24852</v>
      </c>
      <c r="I50" s="3">
        <v>16</v>
      </c>
      <c r="J50" s="33" t="s">
        <v>3</v>
      </c>
      <c r="K50" s="324">
        <f>SUM(I50)</f>
        <v>16</v>
      </c>
      <c r="L50" s="327">
        <v>20677</v>
      </c>
      <c r="M50" s="45"/>
      <c r="R50" s="48"/>
      <c r="S50" s="26"/>
      <c r="T50" s="26"/>
      <c r="U50" s="26"/>
      <c r="V50" s="26"/>
    </row>
    <row r="51" spans="1:22">
      <c r="H51" s="44">
        <v>15999</v>
      </c>
      <c r="I51" s="3">
        <v>26</v>
      </c>
      <c r="J51" s="33" t="s">
        <v>30</v>
      </c>
      <c r="K51" s="324">
        <f t="shared" ref="K51:K59" si="7">SUM(I51)</f>
        <v>26</v>
      </c>
      <c r="L51" s="328">
        <v>16930</v>
      </c>
      <c r="M51" s="45"/>
      <c r="R51" s="48"/>
      <c r="S51" s="26"/>
      <c r="T51" s="26"/>
      <c r="U51" s="26"/>
      <c r="V51" s="26"/>
    </row>
    <row r="52" spans="1:22" ht="14.25" thickBot="1">
      <c r="H52" s="44">
        <v>7084</v>
      </c>
      <c r="I52" s="3">
        <v>33</v>
      </c>
      <c r="J52" s="33" t="s">
        <v>0</v>
      </c>
      <c r="K52" s="324">
        <f t="shared" si="7"/>
        <v>33</v>
      </c>
      <c r="L52" s="328">
        <v>11876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193</v>
      </c>
      <c r="D53" s="59" t="s">
        <v>185</v>
      </c>
      <c r="E53" s="59" t="s">
        <v>51</v>
      </c>
      <c r="F53" s="59" t="s">
        <v>50</v>
      </c>
      <c r="G53" s="60" t="s">
        <v>52</v>
      </c>
      <c r="H53" s="44">
        <v>5389</v>
      </c>
      <c r="I53" s="3">
        <v>34</v>
      </c>
      <c r="J53" s="33" t="s">
        <v>1</v>
      </c>
      <c r="K53" s="324">
        <f t="shared" si="7"/>
        <v>34</v>
      </c>
      <c r="L53" s="328">
        <v>4146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24852</v>
      </c>
      <c r="D54" s="97">
        <f>SUM(L50)</f>
        <v>20677</v>
      </c>
      <c r="E54" s="52">
        <f t="shared" ref="E54:E63" si="8">SUM(N67/M67*100)</f>
        <v>65.709526453557544</v>
      </c>
      <c r="F54" s="52">
        <f t="shared" ref="F54:F62" si="9">SUM(C54/D54*100)</f>
        <v>120.19151714465349</v>
      </c>
      <c r="G54" s="62"/>
      <c r="H54" s="88">
        <v>4336</v>
      </c>
      <c r="I54" s="3">
        <v>38</v>
      </c>
      <c r="J54" s="33" t="s">
        <v>38</v>
      </c>
      <c r="K54" s="324">
        <f t="shared" si="7"/>
        <v>38</v>
      </c>
      <c r="L54" s="328">
        <v>4988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15999</v>
      </c>
      <c r="D55" s="97">
        <f t="shared" ref="D55:D63" si="11">SUM(L51)</f>
        <v>16930</v>
      </c>
      <c r="E55" s="52">
        <f t="shared" si="8"/>
        <v>89.670440533572474</v>
      </c>
      <c r="F55" s="52">
        <f t="shared" si="9"/>
        <v>94.500886001181343</v>
      </c>
      <c r="G55" s="62"/>
      <c r="H55" s="44">
        <v>1405</v>
      </c>
      <c r="I55" s="3">
        <v>39</v>
      </c>
      <c r="J55" s="33" t="s">
        <v>39</v>
      </c>
      <c r="K55" s="324">
        <f t="shared" si="7"/>
        <v>39</v>
      </c>
      <c r="L55" s="328">
        <v>1763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0</v>
      </c>
      <c r="C56" s="43">
        <f t="shared" si="10"/>
        <v>7084</v>
      </c>
      <c r="D56" s="97">
        <f t="shared" si="11"/>
        <v>11876</v>
      </c>
      <c r="E56" s="52">
        <f t="shared" si="8"/>
        <v>116.76281522993241</v>
      </c>
      <c r="F56" s="52">
        <f t="shared" si="9"/>
        <v>59.649713708319297</v>
      </c>
      <c r="G56" s="62"/>
      <c r="H56" s="44">
        <v>1110</v>
      </c>
      <c r="I56" s="3">
        <v>17</v>
      </c>
      <c r="J56" s="33" t="s">
        <v>21</v>
      </c>
      <c r="K56" s="324">
        <f t="shared" si="7"/>
        <v>17</v>
      </c>
      <c r="L56" s="328">
        <v>887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1</v>
      </c>
      <c r="C57" s="43">
        <f t="shared" si="10"/>
        <v>5389</v>
      </c>
      <c r="D57" s="97">
        <f t="shared" si="11"/>
        <v>4146</v>
      </c>
      <c r="E57" s="52">
        <f t="shared" si="8"/>
        <v>86.01755786113327</v>
      </c>
      <c r="F57" s="52">
        <f t="shared" si="9"/>
        <v>129.98070429329474</v>
      </c>
      <c r="G57" s="62"/>
      <c r="H57" s="44">
        <v>899</v>
      </c>
      <c r="I57" s="3">
        <v>36</v>
      </c>
      <c r="J57" s="33" t="s">
        <v>5</v>
      </c>
      <c r="K57" s="324">
        <f t="shared" si="7"/>
        <v>36</v>
      </c>
      <c r="L57" s="328">
        <v>397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38</v>
      </c>
      <c r="C58" s="43">
        <f t="shared" si="10"/>
        <v>4336</v>
      </c>
      <c r="D58" s="97">
        <f t="shared" si="11"/>
        <v>4988</v>
      </c>
      <c r="E58" s="52">
        <f t="shared" si="8"/>
        <v>55.47594677584442</v>
      </c>
      <c r="F58" s="52">
        <f t="shared" si="9"/>
        <v>86.928628708901371</v>
      </c>
      <c r="G58" s="72"/>
      <c r="H58" s="88">
        <v>749</v>
      </c>
      <c r="I58" s="3">
        <v>24</v>
      </c>
      <c r="J58" s="33" t="s">
        <v>28</v>
      </c>
      <c r="K58" s="324">
        <f t="shared" si="7"/>
        <v>24</v>
      </c>
      <c r="L58" s="328">
        <v>1558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39</v>
      </c>
      <c r="C59" s="43">
        <f t="shared" si="10"/>
        <v>1405</v>
      </c>
      <c r="D59" s="97">
        <f t="shared" si="11"/>
        <v>1763</v>
      </c>
      <c r="E59" s="52">
        <f t="shared" si="8"/>
        <v>87.267080745341616</v>
      </c>
      <c r="F59" s="52">
        <f t="shared" si="9"/>
        <v>79.693703913783324</v>
      </c>
      <c r="G59" s="62"/>
      <c r="H59" s="425">
        <v>606</v>
      </c>
      <c r="I59" s="14">
        <v>31</v>
      </c>
      <c r="J59" s="77" t="s">
        <v>106</v>
      </c>
      <c r="K59" s="325">
        <f t="shared" si="7"/>
        <v>31</v>
      </c>
      <c r="L59" s="329">
        <v>866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21</v>
      </c>
      <c r="C60" s="89">
        <f t="shared" si="10"/>
        <v>1110</v>
      </c>
      <c r="D60" s="97">
        <f t="shared" si="11"/>
        <v>887</v>
      </c>
      <c r="E60" s="52">
        <f t="shared" si="8"/>
        <v>93.12080536912751</v>
      </c>
      <c r="F60" s="52">
        <f t="shared" si="9"/>
        <v>125.14092446448703</v>
      </c>
      <c r="G60" s="62"/>
      <c r="H60" s="420">
        <v>586</v>
      </c>
      <c r="I60" s="219">
        <v>25</v>
      </c>
      <c r="J60" s="376" t="s">
        <v>29</v>
      </c>
      <c r="K60" s="362" t="s">
        <v>8</v>
      </c>
      <c r="L60" s="371">
        <v>67785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5</v>
      </c>
      <c r="C61" s="43">
        <f t="shared" si="10"/>
        <v>899</v>
      </c>
      <c r="D61" s="97">
        <f t="shared" si="11"/>
        <v>397</v>
      </c>
      <c r="E61" s="52">
        <f t="shared" si="8"/>
        <v>117.51633986928105</v>
      </c>
      <c r="F61" s="52">
        <f t="shared" si="9"/>
        <v>226.44836272040303</v>
      </c>
      <c r="G61" s="73"/>
      <c r="H61" s="44">
        <v>530</v>
      </c>
      <c r="I61" s="3">
        <v>40</v>
      </c>
      <c r="J61" s="33" t="s">
        <v>2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28</v>
      </c>
      <c r="C62" s="43">
        <f t="shared" si="10"/>
        <v>749</v>
      </c>
      <c r="D62" s="97">
        <f t="shared" si="11"/>
        <v>1558</v>
      </c>
      <c r="E62" s="52">
        <f t="shared" si="8"/>
        <v>62.782900251466891</v>
      </c>
      <c r="F62" s="52">
        <f t="shared" si="9"/>
        <v>48.074454428754812</v>
      </c>
      <c r="G62" s="72"/>
      <c r="H62" s="44">
        <v>491</v>
      </c>
      <c r="I62" s="3">
        <v>14</v>
      </c>
      <c r="J62" s="33" t="s">
        <v>19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64</v>
      </c>
      <c r="C63" s="43">
        <f t="shared" si="10"/>
        <v>606</v>
      </c>
      <c r="D63" s="97">
        <f t="shared" si="11"/>
        <v>866</v>
      </c>
      <c r="E63" s="57">
        <f t="shared" si="8"/>
        <v>58.157389635316704</v>
      </c>
      <c r="F63" s="52">
        <f>SUM(C63/D63*100)</f>
        <v>69.976905311778296</v>
      </c>
      <c r="G63" s="75"/>
      <c r="H63" s="44">
        <v>246</v>
      </c>
      <c r="I63" s="3">
        <v>1</v>
      </c>
      <c r="J63" s="33" t="s">
        <v>4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58</v>
      </c>
      <c r="C64" s="67">
        <f>SUM(H90)</f>
        <v>65038</v>
      </c>
      <c r="D64" s="67">
        <f>SUM(L60)</f>
        <v>67785</v>
      </c>
      <c r="E64" s="70">
        <f>SUM(N77/M77*100)</f>
        <v>76.759117195798424</v>
      </c>
      <c r="F64" s="70">
        <f>SUM(C64/D64*100)</f>
        <v>95.947481006122302</v>
      </c>
      <c r="G64" s="71"/>
      <c r="H64" s="346">
        <v>214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43">
        <v>177</v>
      </c>
      <c r="I65" s="3">
        <v>19</v>
      </c>
      <c r="J65" s="33" t="s">
        <v>23</v>
      </c>
      <c r="M65" s="48"/>
      <c r="N65" s="26"/>
      <c r="R65" s="48"/>
      <c r="S65" s="26"/>
      <c r="T65" s="26"/>
      <c r="U65" s="26"/>
      <c r="V65" s="26"/>
    </row>
    <row r="66" spans="3:22">
      <c r="H66" s="44">
        <v>124</v>
      </c>
      <c r="I66" s="3">
        <v>37</v>
      </c>
      <c r="J66" s="33" t="s">
        <v>37</v>
      </c>
      <c r="L66" s="189" t="s">
        <v>91</v>
      </c>
      <c r="M66" s="340" t="s">
        <v>69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44">
        <v>107</v>
      </c>
      <c r="I67" s="3">
        <v>15</v>
      </c>
      <c r="J67" s="33" t="s">
        <v>20</v>
      </c>
      <c r="K67" s="3">
        <f>SUM(I50)</f>
        <v>16</v>
      </c>
      <c r="L67" s="33" t="s">
        <v>3</v>
      </c>
      <c r="M67" s="387">
        <v>37821</v>
      </c>
      <c r="N67" s="89">
        <f>SUM(H50)</f>
        <v>24852</v>
      </c>
      <c r="R67" s="48"/>
      <c r="S67" s="26"/>
      <c r="T67" s="26"/>
      <c r="U67" s="26"/>
      <c r="V67" s="26"/>
    </row>
    <row r="68" spans="3:22">
      <c r="C68" s="26"/>
      <c r="H68" s="333">
        <v>90</v>
      </c>
      <c r="I68" s="3">
        <v>9</v>
      </c>
      <c r="J68" s="3" t="s">
        <v>162</v>
      </c>
      <c r="K68" s="3">
        <f t="shared" ref="K68:K76" si="12">SUM(I51)</f>
        <v>26</v>
      </c>
      <c r="L68" s="33" t="s">
        <v>30</v>
      </c>
      <c r="M68" s="388">
        <v>17842</v>
      </c>
      <c r="N68" s="89">
        <f t="shared" ref="N68:N76" si="13">SUM(H51)</f>
        <v>15999</v>
      </c>
      <c r="R68" s="48"/>
      <c r="S68" s="26"/>
      <c r="T68" s="26"/>
      <c r="U68" s="26"/>
      <c r="V68" s="26"/>
    </row>
    <row r="69" spans="3:22">
      <c r="H69" s="88">
        <v>42</v>
      </c>
      <c r="I69" s="3">
        <v>13</v>
      </c>
      <c r="J69" s="33" t="s">
        <v>7</v>
      </c>
      <c r="K69" s="3">
        <f t="shared" si="12"/>
        <v>33</v>
      </c>
      <c r="L69" s="33" t="s">
        <v>0</v>
      </c>
      <c r="M69" s="388">
        <v>6067</v>
      </c>
      <c r="N69" s="89">
        <f t="shared" si="13"/>
        <v>7084</v>
      </c>
      <c r="R69" s="48"/>
      <c r="S69" s="26"/>
      <c r="T69" s="26"/>
      <c r="U69" s="26"/>
      <c r="V69" s="26"/>
    </row>
    <row r="70" spans="3:22">
      <c r="H70" s="289">
        <v>2</v>
      </c>
      <c r="I70" s="3">
        <v>23</v>
      </c>
      <c r="J70" s="33" t="s">
        <v>27</v>
      </c>
      <c r="K70" s="3">
        <f t="shared" si="12"/>
        <v>34</v>
      </c>
      <c r="L70" s="33" t="s">
        <v>1</v>
      </c>
      <c r="M70" s="388">
        <v>6265</v>
      </c>
      <c r="N70" s="89">
        <f t="shared" si="13"/>
        <v>5389</v>
      </c>
      <c r="R70" s="48"/>
      <c r="S70" s="26"/>
      <c r="T70" s="26"/>
      <c r="U70" s="26"/>
      <c r="V70" s="26"/>
    </row>
    <row r="71" spans="3:22">
      <c r="H71" s="88">
        <v>0</v>
      </c>
      <c r="I71" s="3">
        <v>2</v>
      </c>
      <c r="J71" s="33" t="s">
        <v>6</v>
      </c>
      <c r="K71" s="3">
        <f t="shared" si="12"/>
        <v>38</v>
      </c>
      <c r="L71" s="33" t="s">
        <v>38</v>
      </c>
      <c r="M71" s="388">
        <v>7816</v>
      </c>
      <c r="N71" s="89">
        <f t="shared" si="13"/>
        <v>4336</v>
      </c>
      <c r="R71" s="48"/>
      <c r="S71" s="26"/>
      <c r="T71" s="26"/>
      <c r="U71" s="26"/>
      <c r="V71" s="26"/>
    </row>
    <row r="72" spans="3:22">
      <c r="H72" s="88">
        <v>0</v>
      </c>
      <c r="I72" s="3">
        <v>3</v>
      </c>
      <c r="J72" s="33" t="s">
        <v>10</v>
      </c>
      <c r="K72" s="3">
        <f t="shared" si="12"/>
        <v>39</v>
      </c>
      <c r="L72" s="33" t="s">
        <v>39</v>
      </c>
      <c r="M72" s="388">
        <v>1610</v>
      </c>
      <c r="N72" s="89">
        <f t="shared" si="13"/>
        <v>1405</v>
      </c>
      <c r="R72" s="48"/>
      <c r="S72" s="26"/>
      <c r="T72" s="26"/>
      <c r="U72" s="26"/>
      <c r="V72" s="26"/>
    </row>
    <row r="73" spans="3:22">
      <c r="H73" s="88">
        <v>0</v>
      </c>
      <c r="I73" s="3">
        <v>4</v>
      </c>
      <c r="J73" s="33" t="s">
        <v>11</v>
      </c>
      <c r="K73" s="3">
        <f t="shared" si="12"/>
        <v>17</v>
      </c>
      <c r="L73" s="33" t="s">
        <v>21</v>
      </c>
      <c r="M73" s="388">
        <v>1192</v>
      </c>
      <c r="N73" s="89">
        <f t="shared" si="13"/>
        <v>1110</v>
      </c>
      <c r="R73" s="48"/>
      <c r="S73" s="26"/>
      <c r="T73" s="26"/>
      <c r="U73" s="26"/>
      <c r="V73" s="26"/>
    </row>
    <row r="74" spans="3:22">
      <c r="H74" s="88">
        <v>0</v>
      </c>
      <c r="I74" s="3">
        <v>5</v>
      </c>
      <c r="J74" s="33" t="s">
        <v>12</v>
      </c>
      <c r="K74" s="3">
        <f t="shared" si="12"/>
        <v>36</v>
      </c>
      <c r="L74" s="33" t="s">
        <v>5</v>
      </c>
      <c r="M74" s="388">
        <v>765</v>
      </c>
      <c r="N74" s="89">
        <f t="shared" si="13"/>
        <v>899</v>
      </c>
      <c r="R74" s="48"/>
      <c r="S74" s="26"/>
      <c r="T74" s="26"/>
      <c r="U74" s="26"/>
      <c r="V74" s="26"/>
    </row>
    <row r="75" spans="3:22">
      <c r="H75" s="44">
        <v>0</v>
      </c>
      <c r="I75" s="3">
        <v>6</v>
      </c>
      <c r="J75" s="33" t="s">
        <v>13</v>
      </c>
      <c r="K75" s="3">
        <f t="shared" si="12"/>
        <v>24</v>
      </c>
      <c r="L75" s="33" t="s">
        <v>28</v>
      </c>
      <c r="M75" s="388">
        <v>1193</v>
      </c>
      <c r="N75" s="89">
        <f t="shared" si="13"/>
        <v>749</v>
      </c>
      <c r="R75" s="48"/>
      <c r="S75" s="26"/>
      <c r="T75" s="26"/>
      <c r="U75" s="26"/>
      <c r="V75" s="26"/>
    </row>
    <row r="76" spans="3:22" ht="14.25" thickBot="1">
      <c r="H76" s="44">
        <v>0</v>
      </c>
      <c r="I76" s="3">
        <v>7</v>
      </c>
      <c r="J76" s="33" t="s">
        <v>14</v>
      </c>
      <c r="K76" s="14">
        <f t="shared" si="12"/>
        <v>31</v>
      </c>
      <c r="L76" s="77" t="s">
        <v>64</v>
      </c>
      <c r="M76" s="389">
        <v>1042</v>
      </c>
      <c r="N76" s="166">
        <f t="shared" si="13"/>
        <v>606</v>
      </c>
      <c r="R76" s="48"/>
      <c r="S76" s="26"/>
      <c r="T76" s="26"/>
      <c r="U76" s="26"/>
      <c r="V76" s="26"/>
    </row>
    <row r="77" spans="3:22" ht="14.25" thickTop="1">
      <c r="H77" s="44">
        <v>0</v>
      </c>
      <c r="I77" s="3">
        <v>8</v>
      </c>
      <c r="J77" s="33" t="s">
        <v>15</v>
      </c>
      <c r="K77" s="3"/>
      <c r="L77" s="114" t="s">
        <v>62</v>
      </c>
      <c r="M77" s="294">
        <v>84730</v>
      </c>
      <c r="N77" s="171">
        <f>SUM(H90)</f>
        <v>65038</v>
      </c>
      <c r="R77" s="48"/>
      <c r="S77" s="26"/>
      <c r="T77" s="26"/>
      <c r="U77" s="26"/>
      <c r="V77" s="26"/>
    </row>
    <row r="78" spans="3:22">
      <c r="H78" s="421">
        <v>0</v>
      </c>
      <c r="I78" s="3">
        <v>10</v>
      </c>
      <c r="J78" s="33" t="s">
        <v>16</v>
      </c>
      <c r="R78" s="48"/>
      <c r="S78" s="26"/>
      <c r="T78" s="26"/>
      <c r="U78" s="26"/>
      <c r="V78" s="26"/>
    </row>
    <row r="79" spans="3:22">
      <c r="H79" s="44">
        <v>0</v>
      </c>
      <c r="I79" s="3">
        <v>12</v>
      </c>
      <c r="J79" s="33" t="s">
        <v>18</v>
      </c>
      <c r="R79" s="48"/>
      <c r="S79" s="26"/>
      <c r="T79" s="26"/>
      <c r="U79" s="26"/>
      <c r="V79" s="26"/>
    </row>
    <row r="80" spans="3:22">
      <c r="H80" s="122">
        <v>0</v>
      </c>
      <c r="I80" s="3">
        <v>18</v>
      </c>
      <c r="J80" s="33" t="s">
        <v>22</v>
      </c>
      <c r="R80" s="48"/>
      <c r="S80" s="26"/>
      <c r="T80" s="26"/>
      <c r="U80" s="26"/>
      <c r="V80" s="26"/>
    </row>
    <row r="81" spans="8:22">
      <c r="H81" s="43">
        <v>0</v>
      </c>
      <c r="I81" s="3">
        <v>20</v>
      </c>
      <c r="J81" s="33" t="s">
        <v>24</v>
      </c>
      <c r="R81" s="48"/>
      <c r="S81" s="26"/>
      <c r="T81" s="26"/>
      <c r="U81" s="26"/>
      <c r="V81" s="26"/>
    </row>
    <row r="82" spans="8:22">
      <c r="H82" s="44">
        <v>0</v>
      </c>
      <c r="I82" s="3">
        <v>21</v>
      </c>
      <c r="J82" s="33" t="s">
        <v>72</v>
      </c>
      <c r="R82" s="48"/>
      <c r="S82" s="26"/>
      <c r="T82" s="26"/>
      <c r="U82" s="26"/>
      <c r="V82" s="26"/>
    </row>
    <row r="83" spans="8:22">
      <c r="H83" s="44">
        <v>0</v>
      </c>
      <c r="I83" s="3">
        <v>22</v>
      </c>
      <c r="J83" s="33" t="s">
        <v>26</v>
      </c>
      <c r="R83" s="48"/>
      <c r="S83" s="26"/>
      <c r="T83" s="26"/>
      <c r="U83" s="26"/>
      <c r="V83" s="26"/>
    </row>
    <row r="84" spans="8:22">
      <c r="H84" s="44">
        <v>0</v>
      </c>
      <c r="I84" s="3">
        <v>27</v>
      </c>
      <c r="J84" s="33" t="s">
        <v>31</v>
      </c>
      <c r="R84" s="48"/>
      <c r="S84" s="26"/>
      <c r="T84" s="26"/>
      <c r="U84" s="26"/>
      <c r="V84" s="26"/>
    </row>
    <row r="85" spans="8:22">
      <c r="H85" s="88">
        <v>0</v>
      </c>
      <c r="I85" s="3">
        <v>28</v>
      </c>
      <c r="J85" s="33" t="s">
        <v>32</v>
      </c>
      <c r="R85" s="48"/>
      <c r="S85" s="26"/>
      <c r="T85" s="26"/>
      <c r="U85" s="26"/>
      <c r="V85" s="26"/>
    </row>
    <row r="86" spans="8:22">
      <c r="H86" s="44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R87" s="48"/>
      <c r="S87" s="26"/>
      <c r="T87" s="26"/>
      <c r="U87" s="26"/>
      <c r="V87" s="26"/>
    </row>
    <row r="88" spans="8:22">
      <c r="H88" s="88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7">
        <f>SUM(H50:H89)</f>
        <v>65038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4340-8B1B-4A3D-936D-A321353451DD}">
  <sheetPr>
    <tabColor indexed="53"/>
  </sheetPr>
  <dimension ref="A1:AD90"/>
  <sheetViews>
    <sheetView zoomScaleNormal="100" workbookViewId="0">
      <selection activeCell="M77" sqref="M77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 t="s">
        <v>70</v>
      </c>
      <c r="I1" t="s">
        <v>49</v>
      </c>
      <c r="J1" s="46"/>
      <c r="L1" s="47"/>
      <c r="N1" s="47"/>
      <c r="O1" s="48"/>
      <c r="R1" s="108"/>
    </row>
    <row r="2" spans="8:30" ht="13.5" customHeight="1">
      <c r="H2" s="290" t="s">
        <v>197</v>
      </c>
      <c r="I2" s="3"/>
      <c r="J2" s="182" t="s">
        <v>70</v>
      </c>
      <c r="K2" s="81"/>
      <c r="L2" s="316" t="s">
        <v>198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N3" s="48"/>
      <c r="O3" s="1"/>
      <c r="R3" s="48"/>
      <c r="S3" s="26"/>
      <c r="T3" s="26"/>
      <c r="U3" s="26"/>
      <c r="V3" s="26"/>
    </row>
    <row r="4" spans="8:30" ht="13.5" customHeight="1">
      <c r="H4" s="89">
        <v>46946</v>
      </c>
      <c r="I4" s="3">
        <v>33</v>
      </c>
      <c r="J4" s="160" t="s">
        <v>0</v>
      </c>
      <c r="K4" s="120">
        <f>SUM(I4)</f>
        <v>33</v>
      </c>
      <c r="L4" s="309">
        <v>49732</v>
      </c>
      <c r="M4" s="95"/>
      <c r="N4" s="416"/>
      <c r="O4" s="1"/>
      <c r="R4" s="48"/>
      <c r="S4" s="26"/>
      <c r="T4" s="26"/>
      <c r="U4" s="26"/>
      <c r="V4" s="26"/>
    </row>
    <row r="5" spans="8:30" ht="13.5" customHeight="1">
      <c r="H5" s="88">
        <v>10302</v>
      </c>
      <c r="I5" s="3">
        <v>9</v>
      </c>
      <c r="J5" s="3" t="s">
        <v>161</v>
      </c>
      <c r="K5" s="120">
        <f t="shared" ref="K5:K13" si="0">SUM(I5)</f>
        <v>9</v>
      </c>
      <c r="L5" s="310">
        <v>10593</v>
      </c>
      <c r="M5" s="95"/>
      <c r="N5" s="416"/>
      <c r="O5" s="1"/>
      <c r="R5" s="48"/>
      <c r="S5" s="26"/>
      <c r="T5" s="26"/>
      <c r="U5" s="26"/>
      <c r="V5" s="26"/>
    </row>
    <row r="6" spans="8:30" ht="13.5" customHeight="1">
      <c r="H6" s="88">
        <v>8634</v>
      </c>
      <c r="I6" s="3">
        <v>34</v>
      </c>
      <c r="J6" s="160" t="s">
        <v>1</v>
      </c>
      <c r="K6" s="120">
        <f t="shared" si="0"/>
        <v>34</v>
      </c>
      <c r="L6" s="310">
        <v>8753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88">
        <v>8486</v>
      </c>
      <c r="I7" s="3">
        <v>13</v>
      </c>
      <c r="J7" s="160" t="s">
        <v>7</v>
      </c>
      <c r="K7" s="120">
        <f t="shared" si="0"/>
        <v>13</v>
      </c>
      <c r="L7" s="310">
        <v>8772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88">
        <v>5079</v>
      </c>
      <c r="I8" s="3">
        <v>24</v>
      </c>
      <c r="J8" s="160" t="s">
        <v>28</v>
      </c>
      <c r="K8" s="120">
        <f t="shared" si="0"/>
        <v>24</v>
      </c>
      <c r="L8" s="310">
        <v>5425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289">
        <v>4546</v>
      </c>
      <c r="I9" s="3">
        <v>25</v>
      </c>
      <c r="J9" s="160" t="s">
        <v>29</v>
      </c>
      <c r="K9" s="120">
        <f t="shared" si="0"/>
        <v>25</v>
      </c>
      <c r="L9" s="310">
        <v>4638</v>
      </c>
      <c r="M9" s="95"/>
      <c r="O9" s="1"/>
      <c r="R9" s="48"/>
      <c r="S9" s="26"/>
      <c r="T9" s="26"/>
      <c r="U9" s="26"/>
      <c r="V9" s="26"/>
    </row>
    <row r="10" spans="8:30" ht="13.5" customHeight="1">
      <c r="H10" s="88">
        <v>1467</v>
      </c>
      <c r="I10" s="3">
        <v>12</v>
      </c>
      <c r="J10" s="160" t="s">
        <v>18</v>
      </c>
      <c r="K10" s="120">
        <f t="shared" si="0"/>
        <v>12</v>
      </c>
      <c r="L10" s="310">
        <v>0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88">
        <v>1264</v>
      </c>
      <c r="I11" s="3">
        <v>20</v>
      </c>
      <c r="J11" s="160" t="s">
        <v>24</v>
      </c>
      <c r="K11" s="120">
        <f t="shared" si="0"/>
        <v>20</v>
      </c>
      <c r="L11" s="310">
        <v>1000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88">
        <v>1123</v>
      </c>
      <c r="I12" s="3">
        <v>17</v>
      </c>
      <c r="J12" s="160" t="s">
        <v>21</v>
      </c>
      <c r="K12" s="120">
        <f t="shared" si="0"/>
        <v>17</v>
      </c>
      <c r="L12" s="310">
        <v>1034</v>
      </c>
      <c r="M12" s="95"/>
      <c r="R12" s="48"/>
      <c r="S12" s="26"/>
      <c r="T12" s="26"/>
      <c r="U12" s="90"/>
      <c r="V12" s="26"/>
    </row>
    <row r="13" spans="8:30" ht="13.5" customHeight="1" thickBot="1">
      <c r="H13" s="441">
        <v>809</v>
      </c>
      <c r="I13" s="14">
        <v>1</v>
      </c>
      <c r="J13" s="162" t="s">
        <v>4</v>
      </c>
      <c r="K13" s="181">
        <f t="shared" si="0"/>
        <v>1</v>
      </c>
      <c r="L13" s="318">
        <v>908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677</v>
      </c>
      <c r="I14" s="219">
        <v>6</v>
      </c>
      <c r="J14" s="220" t="s">
        <v>13</v>
      </c>
      <c r="K14" s="81" t="s">
        <v>8</v>
      </c>
      <c r="L14" s="319">
        <v>97716</v>
      </c>
      <c r="N14" s="48"/>
      <c r="R14" s="48"/>
      <c r="S14" s="26"/>
      <c r="T14" s="26"/>
      <c r="U14" s="26"/>
      <c r="V14" s="26"/>
    </row>
    <row r="15" spans="8:30" ht="13.5" customHeight="1">
      <c r="H15" s="88">
        <v>661</v>
      </c>
      <c r="I15" s="3">
        <v>16</v>
      </c>
      <c r="J15" s="160" t="s">
        <v>3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626</v>
      </c>
      <c r="I16" s="3">
        <v>40</v>
      </c>
      <c r="J16" s="160" t="s">
        <v>2</v>
      </c>
      <c r="K16" s="50"/>
      <c r="R16" s="48"/>
      <c r="S16" s="26"/>
      <c r="T16" s="26"/>
      <c r="U16" s="26"/>
      <c r="V16" s="26"/>
    </row>
    <row r="17" spans="1:22" ht="13.5" customHeight="1">
      <c r="H17" s="289">
        <v>542</v>
      </c>
      <c r="I17" s="3">
        <v>21</v>
      </c>
      <c r="J17" s="160" t="s">
        <v>25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122">
        <v>479</v>
      </c>
      <c r="I18" s="3">
        <v>36</v>
      </c>
      <c r="J18" s="160" t="s">
        <v>5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89">
        <v>443</v>
      </c>
      <c r="I19" s="3">
        <v>26</v>
      </c>
      <c r="J19" s="160" t="s">
        <v>30</v>
      </c>
      <c r="L19" s="32" t="s">
        <v>70</v>
      </c>
      <c r="M19" s="93" t="s">
        <v>63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88">
        <v>348</v>
      </c>
      <c r="I20" s="3">
        <v>31</v>
      </c>
      <c r="J20" s="3" t="s">
        <v>64</v>
      </c>
      <c r="K20" s="120">
        <f>SUM(I4)</f>
        <v>33</v>
      </c>
      <c r="L20" s="160" t="s">
        <v>0</v>
      </c>
      <c r="M20" s="320">
        <v>54010</v>
      </c>
      <c r="N20" s="89">
        <f>SUM(H4)</f>
        <v>46946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193</v>
      </c>
      <c r="D21" s="59" t="s">
        <v>185</v>
      </c>
      <c r="E21" s="59" t="s">
        <v>41</v>
      </c>
      <c r="F21" s="59" t="s">
        <v>50</v>
      </c>
      <c r="G21" s="60" t="s">
        <v>52</v>
      </c>
      <c r="H21" s="88">
        <v>295</v>
      </c>
      <c r="I21" s="3">
        <v>18</v>
      </c>
      <c r="J21" s="160" t="s">
        <v>22</v>
      </c>
      <c r="K21" s="120">
        <f t="shared" ref="K21:K29" si="1">SUM(I5)</f>
        <v>9</v>
      </c>
      <c r="L21" s="3" t="s">
        <v>161</v>
      </c>
      <c r="M21" s="321">
        <v>10389</v>
      </c>
      <c r="N21" s="89">
        <f t="shared" ref="N21:N29" si="2">SUM(H5)</f>
        <v>10302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46946</v>
      </c>
      <c r="D22" s="97">
        <f>SUM(L4)</f>
        <v>49732</v>
      </c>
      <c r="E22" s="55">
        <f t="shared" ref="E22:E31" si="3">SUM(N20/M20*100)</f>
        <v>86.92094056656174</v>
      </c>
      <c r="F22" s="52">
        <f t="shared" ref="F22:F32" si="4">SUM(C22/D22*100)</f>
        <v>94.397973136009</v>
      </c>
      <c r="G22" s="62"/>
      <c r="H22" s="88">
        <v>247</v>
      </c>
      <c r="I22" s="3">
        <v>22</v>
      </c>
      <c r="J22" s="160" t="s">
        <v>26</v>
      </c>
      <c r="K22" s="120">
        <f t="shared" si="1"/>
        <v>34</v>
      </c>
      <c r="L22" s="160" t="s">
        <v>1</v>
      </c>
      <c r="M22" s="321">
        <v>10394</v>
      </c>
      <c r="N22" s="89">
        <f t="shared" si="2"/>
        <v>8634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3" t="s">
        <v>161</v>
      </c>
      <c r="C23" s="43">
        <f t="shared" ref="C23:C31" si="5">SUM(H5)</f>
        <v>10302</v>
      </c>
      <c r="D23" s="97">
        <f t="shared" ref="D23:D31" si="6">SUM(L5)</f>
        <v>10593</v>
      </c>
      <c r="E23" s="55">
        <f t="shared" si="3"/>
        <v>99.16257580132833</v>
      </c>
      <c r="F23" s="52">
        <f t="shared" si="4"/>
        <v>97.252902860379493</v>
      </c>
      <c r="G23" s="62"/>
      <c r="H23" s="88">
        <v>244</v>
      </c>
      <c r="I23" s="3">
        <v>38</v>
      </c>
      <c r="J23" s="160" t="s">
        <v>38</v>
      </c>
      <c r="K23" s="120">
        <f t="shared" si="1"/>
        <v>13</v>
      </c>
      <c r="L23" s="160" t="s">
        <v>7</v>
      </c>
      <c r="M23" s="321">
        <v>8980</v>
      </c>
      <c r="N23" s="89">
        <f t="shared" si="2"/>
        <v>8486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160" t="s">
        <v>1</v>
      </c>
      <c r="C24" s="43">
        <f t="shared" si="5"/>
        <v>8634</v>
      </c>
      <c r="D24" s="97">
        <f t="shared" si="6"/>
        <v>8753</v>
      </c>
      <c r="E24" s="55">
        <f t="shared" si="3"/>
        <v>83.067154127381187</v>
      </c>
      <c r="F24" s="52">
        <f t="shared" si="4"/>
        <v>98.640466125899692</v>
      </c>
      <c r="G24" s="62"/>
      <c r="H24" s="88">
        <v>191</v>
      </c>
      <c r="I24" s="3">
        <v>5</v>
      </c>
      <c r="J24" s="160" t="s">
        <v>12</v>
      </c>
      <c r="K24" s="120">
        <f t="shared" si="1"/>
        <v>24</v>
      </c>
      <c r="L24" s="160" t="s">
        <v>28</v>
      </c>
      <c r="M24" s="321">
        <v>6101</v>
      </c>
      <c r="N24" s="89">
        <f t="shared" si="2"/>
        <v>5079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60" t="s">
        <v>7</v>
      </c>
      <c r="C25" s="43">
        <f t="shared" si="5"/>
        <v>8486</v>
      </c>
      <c r="D25" s="97">
        <f t="shared" si="6"/>
        <v>8772</v>
      </c>
      <c r="E25" s="55">
        <f t="shared" si="3"/>
        <v>94.498886414253903</v>
      </c>
      <c r="F25" s="52">
        <f t="shared" si="4"/>
        <v>96.739626082991336</v>
      </c>
      <c r="G25" s="62"/>
      <c r="H25" s="88">
        <v>151</v>
      </c>
      <c r="I25" s="3">
        <v>14</v>
      </c>
      <c r="J25" s="160" t="s">
        <v>19</v>
      </c>
      <c r="K25" s="120">
        <f t="shared" si="1"/>
        <v>25</v>
      </c>
      <c r="L25" s="160" t="s">
        <v>29</v>
      </c>
      <c r="M25" s="321">
        <v>5161</v>
      </c>
      <c r="N25" s="89">
        <f t="shared" si="2"/>
        <v>4546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5079</v>
      </c>
      <c r="D26" s="97">
        <f t="shared" si="6"/>
        <v>5425</v>
      </c>
      <c r="E26" s="55">
        <f t="shared" si="3"/>
        <v>83.248647762661847</v>
      </c>
      <c r="F26" s="52">
        <f t="shared" si="4"/>
        <v>93.622119815668199</v>
      </c>
      <c r="G26" s="72"/>
      <c r="H26" s="88">
        <v>89</v>
      </c>
      <c r="I26" s="3">
        <v>10</v>
      </c>
      <c r="J26" s="160" t="s">
        <v>16</v>
      </c>
      <c r="K26" s="120">
        <f t="shared" si="1"/>
        <v>12</v>
      </c>
      <c r="L26" s="160" t="s">
        <v>18</v>
      </c>
      <c r="M26" s="321">
        <v>1459</v>
      </c>
      <c r="N26" s="89">
        <f t="shared" si="2"/>
        <v>1467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29</v>
      </c>
      <c r="C27" s="43">
        <f t="shared" si="5"/>
        <v>4546</v>
      </c>
      <c r="D27" s="97">
        <f t="shared" si="6"/>
        <v>4638</v>
      </c>
      <c r="E27" s="55">
        <f t="shared" si="3"/>
        <v>88.083704708389845</v>
      </c>
      <c r="F27" s="52">
        <f t="shared" si="4"/>
        <v>98.016386373436831</v>
      </c>
      <c r="G27" s="76"/>
      <c r="H27" s="88">
        <v>74</v>
      </c>
      <c r="I27" s="3">
        <v>3</v>
      </c>
      <c r="J27" s="160" t="s">
        <v>10</v>
      </c>
      <c r="K27" s="120">
        <f t="shared" si="1"/>
        <v>20</v>
      </c>
      <c r="L27" s="160" t="s">
        <v>24</v>
      </c>
      <c r="M27" s="321">
        <v>796</v>
      </c>
      <c r="N27" s="89">
        <f t="shared" si="2"/>
        <v>1264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18</v>
      </c>
      <c r="C28" s="43">
        <f t="shared" si="5"/>
        <v>1467</v>
      </c>
      <c r="D28" s="97">
        <f t="shared" si="6"/>
        <v>0</v>
      </c>
      <c r="E28" s="55">
        <f t="shared" si="3"/>
        <v>100.54832076764907</v>
      </c>
      <c r="F28" s="445" t="s">
        <v>209</v>
      </c>
      <c r="G28" s="62"/>
      <c r="H28" s="88">
        <v>47</v>
      </c>
      <c r="I28" s="3">
        <v>11</v>
      </c>
      <c r="J28" s="160" t="s">
        <v>17</v>
      </c>
      <c r="K28" s="120">
        <f t="shared" si="1"/>
        <v>17</v>
      </c>
      <c r="L28" s="160" t="s">
        <v>21</v>
      </c>
      <c r="M28" s="321">
        <v>1109</v>
      </c>
      <c r="N28" s="89">
        <f t="shared" si="2"/>
        <v>1123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24</v>
      </c>
      <c r="C29" s="43">
        <f t="shared" si="5"/>
        <v>1264</v>
      </c>
      <c r="D29" s="97">
        <f t="shared" si="6"/>
        <v>1000</v>
      </c>
      <c r="E29" s="55">
        <f t="shared" si="3"/>
        <v>158.79396984924622</v>
      </c>
      <c r="F29" s="52">
        <f t="shared" si="4"/>
        <v>126.4</v>
      </c>
      <c r="G29" s="73"/>
      <c r="H29" s="88">
        <v>36</v>
      </c>
      <c r="I29" s="3">
        <v>2</v>
      </c>
      <c r="J29" s="160" t="s">
        <v>6</v>
      </c>
      <c r="K29" s="181">
        <f t="shared" si="1"/>
        <v>1</v>
      </c>
      <c r="L29" s="162" t="s">
        <v>4</v>
      </c>
      <c r="M29" s="322">
        <v>461</v>
      </c>
      <c r="N29" s="89">
        <f t="shared" si="2"/>
        <v>809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21</v>
      </c>
      <c r="C30" s="43">
        <f t="shared" si="5"/>
        <v>1123</v>
      </c>
      <c r="D30" s="97">
        <f t="shared" si="6"/>
        <v>1034</v>
      </c>
      <c r="E30" s="55">
        <f t="shared" si="3"/>
        <v>101.26239855725878</v>
      </c>
      <c r="F30" s="52">
        <f t="shared" si="4"/>
        <v>108.60735009671181</v>
      </c>
      <c r="G30" s="72"/>
      <c r="H30" s="88">
        <v>30</v>
      </c>
      <c r="I30" s="3">
        <v>23</v>
      </c>
      <c r="J30" s="160" t="s">
        <v>27</v>
      </c>
      <c r="K30" s="114"/>
      <c r="L30" s="332" t="s">
        <v>107</v>
      </c>
      <c r="M30" s="323">
        <v>105618</v>
      </c>
      <c r="N30" s="89">
        <f>SUM(H44)</f>
        <v>93883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4</v>
      </c>
      <c r="C31" s="43">
        <f t="shared" si="5"/>
        <v>809</v>
      </c>
      <c r="D31" s="97">
        <f t="shared" si="6"/>
        <v>908</v>
      </c>
      <c r="E31" s="55">
        <f t="shared" si="3"/>
        <v>175.4880694143167</v>
      </c>
      <c r="F31" s="63">
        <f t="shared" si="4"/>
        <v>89.096916299559467</v>
      </c>
      <c r="G31" s="75"/>
      <c r="H31" s="88">
        <v>20</v>
      </c>
      <c r="I31" s="3">
        <v>28</v>
      </c>
      <c r="J31" s="160" t="s">
        <v>32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93883</v>
      </c>
      <c r="D32" s="67">
        <f>SUM(L14)</f>
        <v>97716</v>
      </c>
      <c r="E32" s="68">
        <f>SUM(N30/M30*100)</f>
        <v>88.889204491658617</v>
      </c>
      <c r="F32" s="63">
        <f t="shared" si="4"/>
        <v>96.077407998690077</v>
      </c>
      <c r="G32" s="71"/>
      <c r="H32" s="89">
        <v>15</v>
      </c>
      <c r="I32" s="3">
        <v>27</v>
      </c>
      <c r="J32" s="160" t="s">
        <v>31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88">
        <v>10</v>
      </c>
      <c r="I33" s="3">
        <v>32</v>
      </c>
      <c r="J33" s="160" t="s">
        <v>35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122">
        <v>2</v>
      </c>
      <c r="I34" s="3">
        <v>15</v>
      </c>
      <c r="J34" s="160" t="s">
        <v>20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0</v>
      </c>
      <c r="I35" s="3">
        <v>4</v>
      </c>
      <c r="J35" s="160" t="s">
        <v>11</v>
      </c>
      <c r="K35" s="45"/>
      <c r="L35" s="29"/>
      <c r="R35" s="48"/>
      <c r="S35" s="26"/>
      <c r="T35" s="26"/>
      <c r="U35" s="26"/>
      <c r="V35" s="26"/>
    </row>
    <row r="36" spans="3:30" ht="13.5" customHeight="1">
      <c r="H36" s="289">
        <v>0</v>
      </c>
      <c r="I36" s="3">
        <v>7</v>
      </c>
      <c r="J36" s="160" t="s">
        <v>14</v>
      </c>
      <c r="K36" s="45"/>
      <c r="L36" s="29"/>
      <c r="R36" s="48"/>
      <c r="S36" s="26"/>
      <c r="T36" s="26"/>
      <c r="U36" s="26"/>
      <c r="V36" s="26"/>
    </row>
    <row r="37" spans="3:30" ht="13.5" customHeight="1">
      <c r="H37" s="88">
        <v>0</v>
      </c>
      <c r="I37" s="3">
        <v>8</v>
      </c>
      <c r="J37" s="160" t="s">
        <v>15</v>
      </c>
      <c r="K37" s="45"/>
      <c r="L37" s="26"/>
      <c r="R37" s="48"/>
      <c r="S37" s="26"/>
      <c r="T37" s="26"/>
      <c r="U37" s="26"/>
      <c r="V37" s="90"/>
    </row>
    <row r="38" spans="3:30" ht="13.5" customHeight="1">
      <c r="H38" s="289">
        <v>0</v>
      </c>
      <c r="I38" s="3">
        <v>19</v>
      </c>
      <c r="J38" s="160" t="s">
        <v>23</v>
      </c>
      <c r="K38" s="45"/>
      <c r="L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29</v>
      </c>
      <c r="J39" s="160" t="s">
        <v>54</v>
      </c>
      <c r="K39" s="45"/>
      <c r="L39" s="26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30</v>
      </c>
      <c r="J40" s="160" t="s">
        <v>33</v>
      </c>
      <c r="K40" s="45"/>
      <c r="L40" s="26"/>
      <c r="R40" s="48"/>
      <c r="S40" s="26"/>
      <c r="T40" s="26"/>
      <c r="U40" s="26"/>
      <c r="V40" s="26"/>
    </row>
    <row r="41" spans="3:30" ht="13.5" customHeight="1">
      <c r="H41" s="289">
        <v>0</v>
      </c>
      <c r="I41" s="3">
        <v>35</v>
      </c>
      <c r="J41" s="160" t="s">
        <v>36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37</v>
      </c>
      <c r="J42" s="160" t="s">
        <v>37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39</v>
      </c>
      <c r="J43" s="160" t="s">
        <v>39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93883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I47" t="s">
        <v>49</v>
      </c>
      <c r="J47" s="46"/>
      <c r="L47" s="47"/>
      <c r="N47" s="47"/>
      <c r="R47" s="48"/>
      <c r="S47" s="26"/>
      <c r="T47" s="26"/>
      <c r="U47" s="26"/>
      <c r="V47" s="26"/>
    </row>
    <row r="48" spans="3:30" ht="13.5" customHeight="1">
      <c r="H48" s="183" t="s">
        <v>196</v>
      </c>
      <c r="I48" s="3"/>
      <c r="J48" s="178" t="s">
        <v>104</v>
      </c>
      <c r="K48" s="81"/>
      <c r="L48" s="296" t="s">
        <v>198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N49" s="48"/>
      <c r="R49" s="48"/>
      <c r="S49" s="26"/>
      <c r="T49" s="26"/>
      <c r="U49" s="26"/>
      <c r="V49" s="26"/>
    </row>
    <row r="50" spans="1:22" ht="13.5" customHeight="1">
      <c r="H50" s="89">
        <v>315397</v>
      </c>
      <c r="I50" s="160">
        <v>17</v>
      </c>
      <c r="J50" s="160" t="s">
        <v>21</v>
      </c>
      <c r="K50" s="123">
        <f>SUM(I50)</f>
        <v>17</v>
      </c>
      <c r="L50" s="297">
        <v>331338</v>
      </c>
      <c r="M50" s="79"/>
      <c r="N50" s="48"/>
      <c r="O50" s="26"/>
      <c r="R50" s="48"/>
      <c r="S50" s="26"/>
      <c r="T50" s="26"/>
      <c r="U50" s="26"/>
      <c r="V50" s="26"/>
    </row>
    <row r="51" spans="1:22" ht="13.5" customHeight="1">
      <c r="H51" s="289">
        <v>87532</v>
      </c>
      <c r="I51" s="160">
        <v>36</v>
      </c>
      <c r="J51" s="160" t="s">
        <v>5</v>
      </c>
      <c r="K51" s="123">
        <f t="shared" ref="K51:K59" si="7">SUM(I51)</f>
        <v>36</v>
      </c>
      <c r="L51" s="297">
        <v>59314</v>
      </c>
      <c r="M51" s="79"/>
      <c r="N51" s="48"/>
      <c r="O51" s="26"/>
      <c r="R51" s="48"/>
      <c r="S51" s="26"/>
      <c r="T51" s="26"/>
      <c r="U51" s="26"/>
      <c r="V51" s="26"/>
    </row>
    <row r="52" spans="1:22" ht="13.5" customHeight="1">
      <c r="H52" s="88">
        <v>26984</v>
      </c>
      <c r="I52" s="160">
        <v>16</v>
      </c>
      <c r="J52" s="160" t="s">
        <v>3</v>
      </c>
      <c r="K52" s="123">
        <f t="shared" si="7"/>
        <v>16</v>
      </c>
      <c r="L52" s="297">
        <v>20990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88">
        <v>19028</v>
      </c>
      <c r="I53" s="160">
        <v>40</v>
      </c>
      <c r="J53" s="160" t="s">
        <v>2</v>
      </c>
      <c r="K53" s="123">
        <f t="shared" si="7"/>
        <v>40</v>
      </c>
      <c r="L53" s="297">
        <v>12523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193</v>
      </c>
      <c r="D54" s="59" t="s">
        <v>185</v>
      </c>
      <c r="E54" s="59" t="s">
        <v>41</v>
      </c>
      <c r="F54" s="59" t="s">
        <v>50</v>
      </c>
      <c r="G54" s="60" t="s">
        <v>52</v>
      </c>
      <c r="H54" s="88">
        <v>14204</v>
      </c>
      <c r="I54" s="160">
        <v>26</v>
      </c>
      <c r="J54" s="160" t="s">
        <v>30</v>
      </c>
      <c r="K54" s="123">
        <f t="shared" si="7"/>
        <v>26</v>
      </c>
      <c r="L54" s="297">
        <v>17294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315397</v>
      </c>
      <c r="D55" s="5">
        <f t="shared" ref="D55:D64" si="8">SUM(L50)</f>
        <v>331338</v>
      </c>
      <c r="E55" s="52">
        <f>SUM(N66/M66*100)</f>
        <v>91.852591787939062</v>
      </c>
      <c r="F55" s="52">
        <f t="shared" ref="F55:F65" si="9">SUM(C55/D55*100)</f>
        <v>95.188900759949064</v>
      </c>
      <c r="G55" s="62"/>
      <c r="H55" s="88">
        <v>11779</v>
      </c>
      <c r="I55" s="160">
        <v>24</v>
      </c>
      <c r="J55" s="160" t="s">
        <v>28</v>
      </c>
      <c r="K55" s="123">
        <f t="shared" si="7"/>
        <v>24</v>
      </c>
      <c r="L55" s="297">
        <v>11028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87532</v>
      </c>
      <c r="D56" s="5">
        <f t="shared" si="8"/>
        <v>59314</v>
      </c>
      <c r="E56" s="52">
        <f t="shared" ref="E56:E65" si="11">SUM(N67/M67*100)</f>
        <v>93.220302881850515</v>
      </c>
      <c r="F56" s="52">
        <f t="shared" si="9"/>
        <v>147.57392858347103</v>
      </c>
      <c r="G56" s="62"/>
      <c r="H56" s="88">
        <v>10704</v>
      </c>
      <c r="I56" s="160">
        <v>38</v>
      </c>
      <c r="J56" s="160" t="s">
        <v>38</v>
      </c>
      <c r="K56" s="123">
        <f t="shared" si="7"/>
        <v>38</v>
      </c>
      <c r="L56" s="297">
        <v>7525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3</v>
      </c>
      <c r="C57" s="43">
        <f t="shared" si="10"/>
        <v>26984</v>
      </c>
      <c r="D57" s="5">
        <f t="shared" si="8"/>
        <v>20990</v>
      </c>
      <c r="E57" s="52">
        <f t="shared" si="11"/>
        <v>81.772174914391343</v>
      </c>
      <c r="F57" s="52">
        <f t="shared" si="9"/>
        <v>128.55645545497856</v>
      </c>
      <c r="G57" s="62"/>
      <c r="H57" s="88">
        <v>9258</v>
      </c>
      <c r="I57" s="160">
        <v>25</v>
      </c>
      <c r="J57" s="160" t="s">
        <v>29</v>
      </c>
      <c r="K57" s="123">
        <f t="shared" si="7"/>
        <v>25</v>
      </c>
      <c r="L57" s="297">
        <v>8652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2</v>
      </c>
      <c r="C58" s="43">
        <f t="shared" si="10"/>
        <v>19028</v>
      </c>
      <c r="D58" s="5">
        <f t="shared" si="8"/>
        <v>12523</v>
      </c>
      <c r="E58" s="52">
        <f t="shared" si="11"/>
        <v>63.865207759951673</v>
      </c>
      <c r="F58" s="52">
        <f t="shared" si="9"/>
        <v>151.94442226303602</v>
      </c>
      <c r="G58" s="62"/>
      <c r="H58" s="373">
        <v>9094</v>
      </c>
      <c r="I58" s="162">
        <v>33</v>
      </c>
      <c r="J58" s="162" t="s">
        <v>0</v>
      </c>
      <c r="K58" s="123">
        <f t="shared" si="7"/>
        <v>33</v>
      </c>
      <c r="L58" s="295">
        <v>10802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30</v>
      </c>
      <c r="C59" s="43">
        <f t="shared" si="10"/>
        <v>14204</v>
      </c>
      <c r="D59" s="5">
        <f t="shared" si="8"/>
        <v>17294</v>
      </c>
      <c r="E59" s="52">
        <f t="shared" si="11"/>
        <v>85.576575491023007</v>
      </c>
      <c r="F59" s="52">
        <f t="shared" si="9"/>
        <v>82.132531513819814</v>
      </c>
      <c r="G59" s="72"/>
      <c r="H59" s="373">
        <v>7440</v>
      </c>
      <c r="I59" s="162">
        <v>37</v>
      </c>
      <c r="J59" s="162" t="s">
        <v>37</v>
      </c>
      <c r="K59" s="123">
        <f t="shared" si="7"/>
        <v>37</v>
      </c>
      <c r="L59" s="295">
        <v>9761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28</v>
      </c>
      <c r="C60" s="43">
        <f t="shared" si="10"/>
        <v>11779</v>
      </c>
      <c r="D60" s="5">
        <f t="shared" si="8"/>
        <v>11028</v>
      </c>
      <c r="E60" s="52">
        <f t="shared" si="11"/>
        <v>87.569697420266152</v>
      </c>
      <c r="F60" s="52">
        <f t="shared" si="9"/>
        <v>106.80993833877403</v>
      </c>
      <c r="G60" s="62"/>
      <c r="H60" s="417">
        <v>5528</v>
      </c>
      <c r="I60" s="220">
        <v>34</v>
      </c>
      <c r="J60" s="220" t="s">
        <v>1</v>
      </c>
      <c r="K60" s="81" t="s">
        <v>8</v>
      </c>
      <c r="L60" s="405">
        <v>503926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38</v>
      </c>
      <c r="C61" s="43">
        <f t="shared" si="10"/>
        <v>10704</v>
      </c>
      <c r="D61" s="5">
        <f t="shared" si="8"/>
        <v>7525</v>
      </c>
      <c r="E61" s="52">
        <f t="shared" si="11"/>
        <v>87.637137710823637</v>
      </c>
      <c r="F61" s="52">
        <f t="shared" si="9"/>
        <v>142.24584717607974</v>
      </c>
      <c r="G61" s="62"/>
      <c r="H61" s="88">
        <v>4615</v>
      </c>
      <c r="I61" s="160">
        <v>15</v>
      </c>
      <c r="J61" s="160" t="s">
        <v>20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29</v>
      </c>
      <c r="C62" s="43">
        <f t="shared" si="10"/>
        <v>9258</v>
      </c>
      <c r="D62" s="5">
        <f t="shared" si="8"/>
        <v>8652</v>
      </c>
      <c r="E62" s="52">
        <f t="shared" si="11"/>
        <v>82.550156041016493</v>
      </c>
      <c r="F62" s="52">
        <f t="shared" si="9"/>
        <v>107.00416088765603</v>
      </c>
      <c r="G62" s="73"/>
      <c r="H62" s="88">
        <v>1330</v>
      </c>
      <c r="I62" s="160">
        <v>30</v>
      </c>
      <c r="J62" s="160" t="s">
        <v>98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0</v>
      </c>
      <c r="C63" s="43">
        <f t="shared" si="10"/>
        <v>9094</v>
      </c>
      <c r="D63" s="5">
        <f t="shared" si="8"/>
        <v>10802</v>
      </c>
      <c r="E63" s="52">
        <f t="shared" si="11"/>
        <v>74.706317259508751</v>
      </c>
      <c r="F63" s="52">
        <f t="shared" si="9"/>
        <v>84.188113312349572</v>
      </c>
      <c r="G63" s="72"/>
      <c r="H63" s="88">
        <v>1035</v>
      </c>
      <c r="I63" s="160">
        <v>1</v>
      </c>
      <c r="J63" s="160" t="s">
        <v>4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37</v>
      </c>
      <c r="C64" s="43">
        <f t="shared" si="10"/>
        <v>7440</v>
      </c>
      <c r="D64" s="5">
        <f t="shared" si="8"/>
        <v>9761</v>
      </c>
      <c r="E64" s="57">
        <f t="shared" si="11"/>
        <v>63.994495097195937</v>
      </c>
      <c r="F64" s="52">
        <f t="shared" si="9"/>
        <v>76.221698596455283</v>
      </c>
      <c r="G64" s="75"/>
      <c r="H64" s="122">
        <v>984</v>
      </c>
      <c r="I64" s="160">
        <v>14</v>
      </c>
      <c r="J64" s="160" t="s">
        <v>19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527901</v>
      </c>
      <c r="D65" s="67">
        <f>SUM(L60)</f>
        <v>503926</v>
      </c>
      <c r="E65" s="70">
        <f t="shared" si="11"/>
        <v>88.458966947341963</v>
      </c>
      <c r="F65" s="70">
        <f t="shared" si="9"/>
        <v>104.75764298726401</v>
      </c>
      <c r="G65" s="71"/>
      <c r="H65" s="421">
        <v>714</v>
      </c>
      <c r="I65" s="160">
        <v>29</v>
      </c>
      <c r="J65" s="160" t="s">
        <v>54</v>
      </c>
      <c r="L65" s="190" t="s">
        <v>104</v>
      </c>
      <c r="M65" s="141" t="s">
        <v>63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391</v>
      </c>
      <c r="I66" s="160">
        <v>21</v>
      </c>
      <c r="J66" s="160" t="s">
        <v>25</v>
      </c>
      <c r="K66" s="116">
        <f>SUM(I50)</f>
        <v>17</v>
      </c>
      <c r="L66" s="160" t="s">
        <v>21</v>
      </c>
      <c r="M66" s="308">
        <v>343373</v>
      </c>
      <c r="N66" s="89">
        <f>SUM(H50)</f>
        <v>315397</v>
      </c>
      <c r="R66" s="48"/>
      <c r="S66" s="26"/>
      <c r="T66" s="26"/>
      <c r="U66" s="26"/>
      <c r="V66" s="26"/>
    </row>
    <row r="67" spans="1:22" ht="13.5" customHeight="1">
      <c r="H67" s="88">
        <v>375</v>
      </c>
      <c r="I67" s="160">
        <v>9</v>
      </c>
      <c r="J67" s="3" t="s">
        <v>161</v>
      </c>
      <c r="K67" s="116">
        <f t="shared" ref="K67:K75" si="12">SUM(I51)</f>
        <v>36</v>
      </c>
      <c r="L67" s="160" t="s">
        <v>5</v>
      </c>
      <c r="M67" s="306">
        <v>93898</v>
      </c>
      <c r="N67" s="89">
        <f t="shared" ref="N67:N75" si="13">SUM(H51)</f>
        <v>87532</v>
      </c>
      <c r="R67" s="48"/>
      <c r="S67" s="26"/>
      <c r="T67" s="26"/>
      <c r="U67" s="26"/>
      <c r="V67" s="26"/>
    </row>
    <row r="68" spans="1:22" ht="13.5" customHeight="1">
      <c r="C68" s="26"/>
      <c r="H68" s="193">
        <v>364</v>
      </c>
      <c r="I68" s="160">
        <v>35</v>
      </c>
      <c r="J68" s="160" t="s">
        <v>36</v>
      </c>
      <c r="K68" s="116">
        <f t="shared" si="12"/>
        <v>16</v>
      </c>
      <c r="L68" s="160" t="s">
        <v>3</v>
      </c>
      <c r="M68" s="306">
        <v>32999</v>
      </c>
      <c r="N68" s="89">
        <f t="shared" si="13"/>
        <v>26984</v>
      </c>
      <c r="R68" s="48"/>
      <c r="S68" s="26"/>
      <c r="T68" s="26"/>
      <c r="U68" s="26"/>
      <c r="V68" s="26"/>
    </row>
    <row r="69" spans="1:22" ht="13.5" customHeight="1">
      <c r="H69" s="289">
        <v>249</v>
      </c>
      <c r="I69" s="160">
        <v>13</v>
      </c>
      <c r="J69" s="160" t="s">
        <v>7</v>
      </c>
      <c r="K69" s="116">
        <f t="shared" si="12"/>
        <v>40</v>
      </c>
      <c r="L69" s="160" t="s">
        <v>2</v>
      </c>
      <c r="M69" s="306">
        <v>29794</v>
      </c>
      <c r="N69" s="89">
        <f t="shared" si="13"/>
        <v>19028</v>
      </c>
      <c r="R69" s="48"/>
      <c r="S69" s="26"/>
      <c r="T69" s="26"/>
      <c r="U69" s="26"/>
      <c r="V69" s="26"/>
    </row>
    <row r="70" spans="1:22" ht="13.5" customHeight="1">
      <c r="H70" s="88">
        <v>195</v>
      </c>
      <c r="I70" s="160">
        <v>11</v>
      </c>
      <c r="J70" s="160" t="s">
        <v>17</v>
      </c>
      <c r="K70" s="116">
        <f t="shared" si="12"/>
        <v>26</v>
      </c>
      <c r="L70" s="160" t="s">
        <v>30</v>
      </c>
      <c r="M70" s="306">
        <v>16598</v>
      </c>
      <c r="N70" s="89">
        <f t="shared" si="13"/>
        <v>14204</v>
      </c>
      <c r="R70" s="48"/>
      <c r="S70" s="26"/>
      <c r="T70" s="26"/>
      <c r="U70" s="26"/>
      <c r="V70" s="26"/>
    </row>
    <row r="71" spans="1:22" ht="13.5" customHeight="1">
      <c r="H71" s="88">
        <v>182</v>
      </c>
      <c r="I71" s="160">
        <v>27</v>
      </c>
      <c r="J71" s="160" t="s">
        <v>31</v>
      </c>
      <c r="K71" s="116">
        <f t="shared" si="12"/>
        <v>24</v>
      </c>
      <c r="L71" s="160" t="s">
        <v>28</v>
      </c>
      <c r="M71" s="306">
        <v>13451</v>
      </c>
      <c r="N71" s="89">
        <f t="shared" si="13"/>
        <v>11779</v>
      </c>
      <c r="R71" s="48"/>
      <c r="S71" s="26"/>
      <c r="T71" s="26"/>
      <c r="U71" s="26"/>
      <c r="V71" s="26"/>
    </row>
    <row r="72" spans="1:22" ht="13.5" customHeight="1">
      <c r="H72" s="88">
        <v>149</v>
      </c>
      <c r="I72" s="160">
        <v>23</v>
      </c>
      <c r="J72" s="160" t="s">
        <v>27</v>
      </c>
      <c r="K72" s="116">
        <f t="shared" si="12"/>
        <v>38</v>
      </c>
      <c r="L72" s="160" t="s">
        <v>38</v>
      </c>
      <c r="M72" s="306">
        <v>12214</v>
      </c>
      <c r="N72" s="89">
        <f t="shared" si="13"/>
        <v>10704</v>
      </c>
      <c r="R72" s="48"/>
      <c r="S72" s="26"/>
      <c r="T72" s="26"/>
      <c r="U72" s="26"/>
      <c r="V72" s="26"/>
    </row>
    <row r="73" spans="1:22" ht="13.5" customHeight="1">
      <c r="H73" s="289">
        <v>143</v>
      </c>
      <c r="I73" s="160">
        <v>2</v>
      </c>
      <c r="J73" s="160" t="s">
        <v>6</v>
      </c>
      <c r="K73" s="116">
        <f t="shared" si="12"/>
        <v>25</v>
      </c>
      <c r="L73" s="160" t="s">
        <v>29</v>
      </c>
      <c r="M73" s="306">
        <v>11215</v>
      </c>
      <c r="N73" s="89">
        <f t="shared" si="13"/>
        <v>9258</v>
      </c>
      <c r="R73" s="48"/>
      <c r="S73" s="26"/>
      <c r="T73" s="26"/>
      <c r="U73" s="26"/>
      <c r="V73" s="26"/>
    </row>
    <row r="74" spans="1:22" ht="13.5" customHeight="1">
      <c r="H74" s="88">
        <v>100</v>
      </c>
      <c r="I74" s="160">
        <v>10</v>
      </c>
      <c r="J74" s="160" t="s">
        <v>16</v>
      </c>
      <c r="K74" s="116">
        <f t="shared" si="12"/>
        <v>33</v>
      </c>
      <c r="L74" s="162" t="s">
        <v>0</v>
      </c>
      <c r="M74" s="307">
        <v>12173</v>
      </c>
      <c r="N74" s="89">
        <f t="shared" si="13"/>
        <v>9094</v>
      </c>
      <c r="R74" s="48"/>
      <c r="S74" s="26"/>
      <c r="T74" s="26"/>
      <c r="U74" s="26"/>
      <c r="V74" s="26"/>
    </row>
    <row r="75" spans="1:22" ht="13.5" customHeight="1" thickBot="1">
      <c r="H75" s="88">
        <v>54</v>
      </c>
      <c r="I75" s="160">
        <v>28</v>
      </c>
      <c r="J75" s="160" t="s">
        <v>32</v>
      </c>
      <c r="K75" s="116">
        <f t="shared" si="12"/>
        <v>37</v>
      </c>
      <c r="L75" s="162" t="s">
        <v>37</v>
      </c>
      <c r="M75" s="307">
        <v>11626</v>
      </c>
      <c r="N75" s="166">
        <f t="shared" si="13"/>
        <v>7440</v>
      </c>
      <c r="R75" s="48"/>
      <c r="S75" s="26"/>
      <c r="T75" s="26"/>
      <c r="U75" s="26"/>
      <c r="V75" s="26"/>
    </row>
    <row r="76" spans="1:22" ht="13.5" customHeight="1" thickTop="1">
      <c r="H76" s="88">
        <v>37</v>
      </c>
      <c r="I76" s="160">
        <v>39</v>
      </c>
      <c r="J76" s="160" t="s">
        <v>39</v>
      </c>
      <c r="K76" s="3"/>
      <c r="L76" s="332" t="s">
        <v>107</v>
      </c>
      <c r="M76" s="337">
        <v>596775</v>
      </c>
      <c r="N76" s="171">
        <f>SUM(H90)</f>
        <v>527901</v>
      </c>
      <c r="R76" s="48"/>
      <c r="S76" s="26"/>
      <c r="T76" s="26"/>
      <c r="U76" s="26"/>
      <c r="V76" s="26"/>
    </row>
    <row r="77" spans="1:22" ht="13.5" customHeight="1">
      <c r="H77" s="88">
        <v>27</v>
      </c>
      <c r="I77" s="160">
        <v>22</v>
      </c>
      <c r="J77" s="160" t="s">
        <v>26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89">
        <v>8</v>
      </c>
      <c r="I78" s="160">
        <v>4</v>
      </c>
      <c r="J78" s="160" t="s">
        <v>11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1</v>
      </c>
      <c r="I79" s="160">
        <v>18</v>
      </c>
      <c r="J79" s="160" t="s">
        <v>22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2">
        <v>0</v>
      </c>
      <c r="I80" s="160">
        <v>3</v>
      </c>
      <c r="J80" s="160" t="s">
        <v>10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89">
        <v>0</v>
      </c>
      <c r="I81" s="160">
        <v>5</v>
      </c>
      <c r="J81" s="160" t="s">
        <v>12</v>
      </c>
      <c r="K81" s="45"/>
      <c r="L81" s="29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6</v>
      </c>
      <c r="J82" s="160" t="s">
        <v>13</v>
      </c>
      <c r="K82" s="45"/>
      <c r="L82" s="29"/>
      <c r="R82" s="48"/>
      <c r="S82" s="26"/>
      <c r="T82" s="26"/>
      <c r="U82" s="26"/>
      <c r="V82" s="26"/>
    </row>
    <row r="83" spans="8:22" ht="13.5" customHeight="1">
      <c r="H83" s="289">
        <v>0</v>
      </c>
      <c r="I83" s="160">
        <v>7</v>
      </c>
      <c r="J83" s="160" t="s">
        <v>14</v>
      </c>
      <c r="K83" s="45"/>
      <c r="L83" s="29"/>
      <c r="R83" s="48"/>
      <c r="S83" s="26"/>
      <c r="T83" s="26"/>
      <c r="U83" s="26"/>
      <c r="V83" s="26"/>
    </row>
    <row r="84" spans="8:22" ht="13.5" customHeight="1">
      <c r="H84" s="88">
        <v>0</v>
      </c>
      <c r="I84" s="160">
        <v>8</v>
      </c>
      <c r="J84" s="160" t="s">
        <v>15</v>
      </c>
      <c r="K84" s="45"/>
      <c r="L84" s="29"/>
      <c r="R84" s="48"/>
      <c r="S84" s="26"/>
      <c r="T84" s="26"/>
      <c r="U84" s="26"/>
      <c r="V84" s="26"/>
    </row>
    <row r="85" spans="8:22" ht="13.5" customHeight="1">
      <c r="H85" s="88">
        <v>0</v>
      </c>
      <c r="I85" s="160">
        <v>12</v>
      </c>
      <c r="J85" s="160" t="s">
        <v>18</v>
      </c>
      <c r="K85" s="45"/>
      <c r="L85" s="29"/>
      <c r="R85" s="48"/>
      <c r="S85" s="26"/>
      <c r="T85" s="26"/>
      <c r="U85" s="26"/>
      <c r="V85" s="26"/>
    </row>
    <row r="86" spans="8:22" ht="13.5" customHeight="1">
      <c r="H86" s="88">
        <v>0</v>
      </c>
      <c r="I86" s="160">
        <v>19</v>
      </c>
      <c r="J86" s="160" t="s">
        <v>23</v>
      </c>
      <c r="K86" s="45"/>
      <c r="L86" s="29"/>
      <c r="R86" s="48"/>
      <c r="S86" s="26"/>
      <c r="T86" s="26"/>
      <c r="U86" s="26"/>
      <c r="V86" s="26"/>
    </row>
    <row r="87" spans="8:22" ht="13.5" customHeight="1">
      <c r="H87" s="88">
        <v>0</v>
      </c>
      <c r="I87" s="160">
        <v>20</v>
      </c>
      <c r="J87" s="160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289">
        <v>0</v>
      </c>
      <c r="I88" s="160">
        <v>31</v>
      </c>
      <c r="J88" s="160" t="s">
        <v>34</v>
      </c>
      <c r="K88" s="45"/>
      <c r="L88" s="26"/>
    </row>
    <row r="89" spans="8:22" ht="13.5" customHeight="1">
      <c r="H89" s="88">
        <v>0</v>
      </c>
      <c r="I89" s="160">
        <v>32</v>
      </c>
      <c r="J89" s="160" t="s">
        <v>35</v>
      </c>
      <c r="K89" s="45"/>
      <c r="L89" s="26"/>
    </row>
    <row r="90" spans="8:22" ht="13.5" customHeight="1">
      <c r="H90" s="117">
        <f>SUM(H50:H89)</f>
        <v>527901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66B5-3D3E-478F-9DD4-3A1B022C4ED5}">
  <sheetPr>
    <tabColor rgb="FFCC99FF"/>
  </sheetPr>
  <dimension ref="A1:U109"/>
  <sheetViews>
    <sheetView zoomScaleNormal="100" workbookViewId="0">
      <selection activeCell="Q15" sqref="Q15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2.87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>
      <c r="A1" s="478" t="s">
        <v>210</v>
      </c>
      <c r="B1" s="479"/>
      <c r="C1" s="479"/>
      <c r="D1" s="479"/>
      <c r="E1" s="479"/>
      <c r="F1" s="479"/>
      <c r="G1" s="479"/>
      <c r="I1" s="380"/>
      <c r="J1" s="391"/>
      <c r="M1" s="16"/>
      <c r="N1" t="s">
        <v>193</v>
      </c>
      <c r="O1" s="398"/>
      <c r="Q1" s="279" t="s">
        <v>185</v>
      </c>
    </row>
    <row r="2" spans="1:19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399"/>
      <c r="O2" s="89"/>
      <c r="P2" s="3"/>
      <c r="Q2" s="399"/>
      <c r="R2" s="396"/>
      <c r="S2" s="397"/>
    </row>
    <row r="3" spans="1:19" ht="13.5" customHeight="1">
      <c r="H3" s="3">
        <v>17</v>
      </c>
      <c r="I3" s="160" t="s">
        <v>21</v>
      </c>
      <c r="J3" s="217">
        <v>471973</v>
      </c>
      <c r="K3" s="195">
        <v>1</v>
      </c>
      <c r="L3" s="3">
        <f>SUM(H3)</f>
        <v>17</v>
      </c>
      <c r="M3" s="160" t="s">
        <v>21</v>
      </c>
      <c r="N3" s="13">
        <f>SUM(J3)</f>
        <v>471973</v>
      </c>
      <c r="O3" s="3">
        <f>SUM(H3)</f>
        <v>17</v>
      </c>
      <c r="P3" s="160" t="s">
        <v>21</v>
      </c>
      <c r="Q3" s="446">
        <v>501145</v>
      </c>
      <c r="R3" s="396"/>
      <c r="S3" s="397"/>
    </row>
    <row r="4" spans="1:19" ht="13.5" customHeight="1">
      <c r="G4" s="17"/>
      <c r="H4" s="3">
        <v>26</v>
      </c>
      <c r="I4" s="160" t="s">
        <v>30</v>
      </c>
      <c r="J4" s="13">
        <v>126258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126258</v>
      </c>
      <c r="O4" s="3">
        <f t="shared" ref="O4:O12" si="2">SUM(H4)</f>
        <v>26</v>
      </c>
      <c r="P4" s="160" t="s">
        <v>30</v>
      </c>
      <c r="Q4" s="447">
        <v>130363</v>
      </c>
      <c r="R4" s="396"/>
      <c r="S4" s="397"/>
    </row>
    <row r="5" spans="1:19" ht="13.5" customHeight="1">
      <c r="H5" s="3">
        <v>36</v>
      </c>
      <c r="I5" s="160" t="s">
        <v>5</v>
      </c>
      <c r="J5" s="13">
        <v>116518</v>
      </c>
      <c r="K5" s="195">
        <v>3</v>
      </c>
      <c r="L5" s="3">
        <f t="shared" si="0"/>
        <v>36</v>
      </c>
      <c r="M5" s="160" t="s">
        <v>5</v>
      </c>
      <c r="N5" s="13">
        <f t="shared" si="1"/>
        <v>116518</v>
      </c>
      <c r="O5" s="3">
        <f t="shared" si="2"/>
        <v>36</v>
      </c>
      <c r="P5" s="160" t="s">
        <v>5</v>
      </c>
      <c r="Q5" s="447">
        <v>113923</v>
      </c>
    </row>
    <row r="6" spans="1:19" ht="13.5" customHeight="1">
      <c r="H6" s="3">
        <v>33</v>
      </c>
      <c r="I6" s="160" t="s">
        <v>0</v>
      </c>
      <c r="J6" s="217">
        <v>91649</v>
      </c>
      <c r="K6" s="195">
        <v>4</v>
      </c>
      <c r="L6" s="3">
        <f t="shared" si="0"/>
        <v>33</v>
      </c>
      <c r="M6" s="160" t="s">
        <v>0</v>
      </c>
      <c r="N6" s="13">
        <f t="shared" si="1"/>
        <v>91649</v>
      </c>
      <c r="O6" s="3">
        <f t="shared" si="2"/>
        <v>33</v>
      </c>
      <c r="P6" s="160" t="s">
        <v>0</v>
      </c>
      <c r="Q6" s="447">
        <v>91616</v>
      </c>
    </row>
    <row r="7" spans="1:19" ht="13.5" customHeight="1">
      <c r="H7" s="33">
        <v>40</v>
      </c>
      <c r="I7" s="160" t="s">
        <v>2</v>
      </c>
      <c r="J7" s="13">
        <v>79104</v>
      </c>
      <c r="K7" s="195">
        <v>5</v>
      </c>
      <c r="L7" s="3">
        <f t="shared" si="0"/>
        <v>40</v>
      </c>
      <c r="M7" s="160" t="s">
        <v>2</v>
      </c>
      <c r="N7" s="13">
        <f t="shared" si="1"/>
        <v>79104</v>
      </c>
      <c r="O7" s="3">
        <f t="shared" si="2"/>
        <v>40</v>
      </c>
      <c r="P7" s="160" t="s">
        <v>2</v>
      </c>
      <c r="Q7" s="447">
        <v>70300</v>
      </c>
    </row>
    <row r="8" spans="1:19" ht="13.5" customHeight="1">
      <c r="H8" s="3">
        <v>31</v>
      </c>
      <c r="I8" s="160" t="s">
        <v>64</v>
      </c>
      <c r="J8" s="217">
        <v>68357</v>
      </c>
      <c r="K8" s="195">
        <v>6</v>
      </c>
      <c r="L8" s="3">
        <f t="shared" si="0"/>
        <v>31</v>
      </c>
      <c r="M8" s="160" t="s">
        <v>64</v>
      </c>
      <c r="N8" s="13">
        <f t="shared" si="1"/>
        <v>68357</v>
      </c>
      <c r="O8" s="3">
        <f t="shared" si="2"/>
        <v>31</v>
      </c>
      <c r="P8" s="160" t="s">
        <v>64</v>
      </c>
      <c r="Q8" s="447">
        <v>65833</v>
      </c>
    </row>
    <row r="9" spans="1:19" ht="13.5" customHeight="1">
      <c r="H9" s="14">
        <v>16</v>
      </c>
      <c r="I9" s="162" t="s">
        <v>3</v>
      </c>
      <c r="J9" s="13">
        <v>65585</v>
      </c>
      <c r="K9" s="195">
        <v>7</v>
      </c>
      <c r="L9" s="3">
        <f t="shared" si="0"/>
        <v>16</v>
      </c>
      <c r="M9" s="162" t="s">
        <v>3</v>
      </c>
      <c r="N9" s="13">
        <f t="shared" si="1"/>
        <v>65585</v>
      </c>
      <c r="O9" s="3">
        <f t="shared" si="2"/>
        <v>16</v>
      </c>
      <c r="P9" s="162" t="s">
        <v>3</v>
      </c>
      <c r="Q9" s="447">
        <v>57915</v>
      </c>
    </row>
    <row r="10" spans="1:19" ht="13.5" customHeight="1">
      <c r="H10" s="3">
        <v>34</v>
      </c>
      <c r="I10" s="160" t="s">
        <v>1</v>
      </c>
      <c r="J10" s="13">
        <v>65415</v>
      </c>
      <c r="K10" s="195">
        <v>8</v>
      </c>
      <c r="L10" s="3">
        <f t="shared" si="0"/>
        <v>34</v>
      </c>
      <c r="M10" s="160" t="s">
        <v>1</v>
      </c>
      <c r="N10" s="13">
        <f t="shared" si="1"/>
        <v>65415</v>
      </c>
      <c r="O10" s="3">
        <f t="shared" si="2"/>
        <v>34</v>
      </c>
      <c r="P10" s="160" t="s">
        <v>1</v>
      </c>
      <c r="Q10" s="447">
        <v>63854</v>
      </c>
    </row>
    <row r="11" spans="1:19" ht="13.5" customHeight="1">
      <c r="H11" s="14">
        <v>3</v>
      </c>
      <c r="I11" s="162" t="s">
        <v>10</v>
      </c>
      <c r="J11" s="13">
        <v>54690</v>
      </c>
      <c r="K11" s="195">
        <v>9</v>
      </c>
      <c r="L11" s="3">
        <f t="shared" si="0"/>
        <v>3</v>
      </c>
      <c r="M11" s="162" t="s">
        <v>10</v>
      </c>
      <c r="N11" s="13">
        <f t="shared" si="1"/>
        <v>54690</v>
      </c>
      <c r="O11" s="3">
        <f t="shared" si="2"/>
        <v>3</v>
      </c>
      <c r="P11" s="162" t="s">
        <v>10</v>
      </c>
      <c r="Q11" s="447">
        <v>40399</v>
      </c>
    </row>
    <row r="12" spans="1:19" ht="13.5" customHeight="1" thickBot="1">
      <c r="H12" s="271">
        <v>13</v>
      </c>
      <c r="I12" s="374" t="s">
        <v>7</v>
      </c>
      <c r="J12" s="410">
        <v>53942</v>
      </c>
      <c r="K12" s="194">
        <v>10</v>
      </c>
      <c r="L12" s="3">
        <f t="shared" si="0"/>
        <v>13</v>
      </c>
      <c r="M12" s="374" t="s">
        <v>7</v>
      </c>
      <c r="N12" s="113">
        <f t="shared" si="1"/>
        <v>53942</v>
      </c>
      <c r="O12" s="14">
        <f t="shared" si="2"/>
        <v>13</v>
      </c>
      <c r="P12" s="374" t="s">
        <v>7</v>
      </c>
      <c r="Q12" s="448">
        <v>47966</v>
      </c>
    </row>
    <row r="13" spans="1:19" ht="13.5" customHeight="1" thickTop="1" thickBot="1">
      <c r="H13" s="121">
        <v>25</v>
      </c>
      <c r="I13" s="174" t="s">
        <v>29</v>
      </c>
      <c r="J13" s="412">
        <v>47587</v>
      </c>
      <c r="K13" s="103"/>
      <c r="L13" s="78"/>
      <c r="M13" s="163"/>
      <c r="N13" s="336">
        <f>SUM(J43)</f>
        <v>1510954</v>
      </c>
      <c r="O13" s="3"/>
      <c r="P13" s="270" t="s">
        <v>8</v>
      </c>
      <c r="Q13" s="449">
        <v>1535067</v>
      </c>
    </row>
    <row r="14" spans="1:19" ht="13.5" customHeight="1">
      <c r="B14" s="19"/>
      <c r="H14" s="3">
        <v>24</v>
      </c>
      <c r="I14" s="160" t="s">
        <v>28</v>
      </c>
      <c r="J14" s="13">
        <v>39200</v>
      </c>
      <c r="K14" s="103"/>
      <c r="L14" s="26"/>
      <c r="N14" t="s">
        <v>59</v>
      </c>
      <c r="O14"/>
    </row>
    <row r="15" spans="1:19" ht="13.5" customHeight="1">
      <c r="H15" s="3">
        <v>38</v>
      </c>
      <c r="I15" s="160" t="s">
        <v>38</v>
      </c>
      <c r="J15" s="217">
        <v>36321</v>
      </c>
      <c r="K15" s="103"/>
      <c r="L15" s="26"/>
      <c r="M15" t="s">
        <v>194</v>
      </c>
      <c r="N15" s="15"/>
      <c r="O15"/>
      <c r="P15" t="s">
        <v>195</v>
      </c>
      <c r="Q15" s="85" t="s">
        <v>174</v>
      </c>
    </row>
    <row r="16" spans="1:19" ht="13.5" customHeight="1">
      <c r="C16" s="15"/>
      <c r="E16" s="17"/>
      <c r="H16" s="3">
        <v>37</v>
      </c>
      <c r="I16" s="160" t="s">
        <v>37</v>
      </c>
      <c r="J16" s="136">
        <v>30751</v>
      </c>
      <c r="K16" s="103"/>
      <c r="L16" s="3">
        <f>SUM(L3)</f>
        <v>17</v>
      </c>
      <c r="M16" s="13">
        <f>SUM(N3)</f>
        <v>471973</v>
      </c>
      <c r="N16" s="160" t="s">
        <v>21</v>
      </c>
      <c r="O16" s="3">
        <f>SUM(O3)</f>
        <v>17</v>
      </c>
      <c r="P16" s="13">
        <f>SUM(M16)</f>
        <v>471973</v>
      </c>
      <c r="Q16" s="275">
        <v>460856</v>
      </c>
      <c r="R16" s="79"/>
    </row>
    <row r="17" spans="2:20" ht="13.5" customHeight="1">
      <c r="C17" s="15"/>
      <c r="E17" s="17"/>
      <c r="H17" s="3">
        <v>2</v>
      </c>
      <c r="I17" s="160" t="s">
        <v>6</v>
      </c>
      <c r="J17" s="13">
        <v>26234</v>
      </c>
      <c r="K17" s="103"/>
      <c r="L17" s="3">
        <f t="shared" ref="L17:L25" si="3">SUM(L4)</f>
        <v>26</v>
      </c>
      <c r="M17" s="13">
        <f t="shared" ref="M17:M25" si="4">SUM(N4)</f>
        <v>126258</v>
      </c>
      <c r="N17" s="160" t="s">
        <v>30</v>
      </c>
      <c r="O17" s="3">
        <f t="shared" ref="O17:O25" si="5">SUM(O4)</f>
        <v>26</v>
      </c>
      <c r="P17" s="13">
        <f t="shared" ref="P17:P25" si="6">SUM(M17)</f>
        <v>126258</v>
      </c>
      <c r="Q17" s="276">
        <v>131210</v>
      </c>
      <c r="R17" s="79"/>
      <c r="S17" s="42"/>
    </row>
    <row r="18" spans="2:20" ht="13.5" customHeight="1">
      <c r="C18" s="15"/>
      <c r="E18" s="17"/>
      <c r="H18" s="3">
        <v>9</v>
      </c>
      <c r="I18" s="3" t="s">
        <v>161</v>
      </c>
      <c r="J18" s="136">
        <v>18100</v>
      </c>
      <c r="K18" s="103"/>
      <c r="L18" s="3">
        <f t="shared" si="3"/>
        <v>36</v>
      </c>
      <c r="M18" s="13">
        <f t="shared" si="4"/>
        <v>116518</v>
      </c>
      <c r="N18" s="160" t="s">
        <v>5</v>
      </c>
      <c r="O18" s="3">
        <f t="shared" si="5"/>
        <v>36</v>
      </c>
      <c r="P18" s="13">
        <f t="shared" si="6"/>
        <v>116518</v>
      </c>
      <c r="Q18" s="276">
        <v>121577</v>
      </c>
      <c r="R18" s="79"/>
      <c r="S18" s="111"/>
    </row>
    <row r="19" spans="2:20" ht="13.5" customHeight="1">
      <c r="C19" s="15"/>
      <c r="E19" s="17"/>
      <c r="H19" s="3">
        <v>1</v>
      </c>
      <c r="I19" s="160" t="s">
        <v>4</v>
      </c>
      <c r="J19" s="13">
        <v>16110</v>
      </c>
      <c r="L19" s="3">
        <f t="shared" si="3"/>
        <v>33</v>
      </c>
      <c r="M19" s="13">
        <f t="shared" si="4"/>
        <v>91649</v>
      </c>
      <c r="N19" s="160" t="s">
        <v>0</v>
      </c>
      <c r="O19" s="3">
        <f t="shared" si="5"/>
        <v>33</v>
      </c>
      <c r="P19" s="13">
        <f t="shared" si="6"/>
        <v>91649</v>
      </c>
      <c r="Q19" s="276">
        <v>84064</v>
      </c>
      <c r="R19" s="79"/>
      <c r="S19" s="124"/>
    </row>
    <row r="20" spans="2:20" ht="13.5" customHeight="1">
      <c r="B20" s="18"/>
      <c r="C20" s="15"/>
      <c r="E20" s="17"/>
      <c r="H20" s="3">
        <v>11</v>
      </c>
      <c r="I20" s="160" t="s">
        <v>17</v>
      </c>
      <c r="J20" s="407">
        <v>14810</v>
      </c>
      <c r="L20" s="3">
        <f t="shared" si="3"/>
        <v>40</v>
      </c>
      <c r="M20" s="13">
        <f t="shared" si="4"/>
        <v>79104</v>
      </c>
      <c r="N20" s="160" t="s">
        <v>2</v>
      </c>
      <c r="O20" s="3">
        <f t="shared" si="5"/>
        <v>40</v>
      </c>
      <c r="P20" s="13">
        <f t="shared" si="6"/>
        <v>79104</v>
      </c>
      <c r="Q20" s="276">
        <v>82101</v>
      </c>
      <c r="R20" s="79"/>
      <c r="S20" s="124"/>
    </row>
    <row r="21" spans="2:20" ht="13.5" customHeight="1">
      <c r="B21" s="18"/>
      <c r="C21" s="15"/>
      <c r="E21" s="17"/>
      <c r="H21" s="3">
        <v>14</v>
      </c>
      <c r="I21" s="160" t="s">
        <v>19</v>
      </c>
      <c r="J21" s="13">
        <v>13699</v>
      </c>
      <c r="L21" s="3">
        <f t="shared" si="3"/>
        <v>31</v>
      </c>
      <c r="M21" s="13">
        <f t="shared" si="4"/>
        <v>68357</v>
      </c>
      <c r="N21" s="160" t="s">
        <v>64</v>
      </c>
      <c r="O21" s="3">
        <f t="shared" si="5"/>
        <v>31</v>
      </c>
      <c r="P21" s="13">
        <f t="shared" si="6"/>
        <v>68357</v>
      </c>
      <c r="Q21" s="276">
        <v>72139</v>
      </c>
      <c r="R21" s="79"/>
      <c r="S21" s="28"/>
    </row>
    <row r="22" spans="2:20" ht="13.5" customHeight="1">
      <c r="C22" s="15"/>
      <c r="E22" s="17"/>
      <c r="H22" s="3">
        <v>21</v>
      </c>
      <c r="I22" s="3" t="s">
        <v>155</v>
      </c>
      <c r="J22" s="217">
        <v>10913</v>
      </c>
      <c r="K22" s="15"/>
      <c r="L22" s="3">
        <f t="shared" si="3"/>
        <v>16</v>
      </c>
      <c r="M22" s="13">
        <f t="shared" si="4"/>
        <v>65585</v>
      </c>
      <c r="N22" s="162" t="s">
        <v>3</v>
      </c>
      <c r="O22" s="3">
        <f t="shared" si="5"/>
        <v>16</v>
      </c>
      <c r="P22" s="13">
        <f t="shared" si="6"/>
        <v>65585</v>
      </c>
      <c r="Q22" s="276">
        <v>63254</v>
      </c>
      <c r="R22" s="79"/>
    </row>
    <row r="23" spans="2:20" ht="13.5" customHeight="1">
      <c r="B23" s="18"/>
      <c r="C23" s="15"/>
      <c r="E23" s="17"/>
      <c r="H23" s="3">
        <v>22</v>
      </c>
      <c r="I23" s="160" t="s">
        <v>26</v>
      </c>
      <c r="J23" s="13">
        <v>10694</v>
      </c>
      <c r="K23" s="15"/>
      <c r="L23" s="3">
        <f t="shared" si="3"/>
        <v>34</v>
      </c>
      <c r="M23" s="13">
        <f t="shared" si="4"/>
        <v>65415</v>
      </c>
      <c r="N23" s="160" t="s">
        <v>1</v>
      </c>
      <c r="O23" s="3">
        <f t="shared" si="5"/>
        <v>34</v>
      </c>
      <c r="P23" s="13">
        <f t="shared" si="6"/>
        <v>65415</v>
      </c>
      <c r="Q23" s="276">
        <v>60833</v>
      </c>
      <c r="R23" s="79"/>
      <c r="S23" s="42"/>
    </row>
    <row r="24" spans="2:20" ht="13.5" customHeight="1">
      <c r="C24" s="15"/>
      <c r="E24" s="17"/>
      <c r="H24" s="3">
        <v>15</v>
      </c>
      <c r="I24" s="160" t="s">
        <v>20</v>
      </c>
      <c r="J24" s="13">
        <v>10098</v>
      </c>
      <c r="K24" s="15"/>
      <c r="L24" s="3">
        <f t="shared" si="3"/>
        <v>3</v>
      </c>
      <c r="M24" s="13">
        <f t="shared" si="4"/>
        <v>54690</v>
      </c>
      <c r="N24" s="162" t="s">
        <v>10</v>
      </c>
      <c r="O24" s="3">
        <f t="shared" si="5"/>
        <v>3</v>
      </c>
      <c r="P24" s="13">
        <f t="shared" si="6"/>
        <v>54690</v>
      </c>
      <c r="Q24" s="276">
        <v>69020</v>
      </c>
      <c r="R24" s="79"/>
      <c r="S24" s="111"/>
    </row>
    <row r="25" spans="2:20" ht="13.5" customHeight="1" thickBot="1">
      <c r="C25" s="15"/>
      <c r="E25" s="17"/>
      <c r="H25" s="3">
        <v>27</v>
      </c>
      <c r="I25" s="160" t="s">
        <v>31</v>
      </c>
      <c r="J25" s="136">
        <v>7011</v>
      </c>
      <c r="K25" s="15"/>
      <c r="L25" s="14">
        <f t="shared" si="3"/>
        <v>13</v>
      </c>
      <c r="M25" s="113">
        <f t="shared" si="4"/>
        <v>53942</v>
      </c>
      <c r="N25" s="374" t="s">
        <v>7</v>
      </c>
      <c r="O25" s="14">
        <f t="shared" si="5"/>
        <v>13</v>
      </c>
      <c r="P25" s="113">
        <f t="shared" si="6"/>
        <v>53942</v>
      </c>
      <c r="Q25" s="277">
        <v>51570</v>
      </c>
      <c r="R25" s="126" t="s">
        <v>73</v>
      </c>
      <c r="S25" s="28"/>
      <c r="T25" s="28"/>
    </row>
    <row r="26" spans="2:20" ht="13.5" customHeight="1" thickTop="1">
      <c r="H26" s="3">
        <v>30</v>
      </c>
      <c r="I26" s="160" t="s">
        <v>33</v>
      </c>
      <c r="J26" s="87">
        <v>7005</v>
      </c>
      <c r="K26" s="15"/>
      <c r="L26" s="114"/>
      <c r="M26" s="161">
        <f>SUM(J43-(M16+M17+M18+M19+M20+M21+M22+M23+M24+M25))</f>
        <v>317463</v>
      </c>
      <c r="N26" s="218" t="s">
        <v>45</v>
      </c>
      <c r="O26" s="115"/>
      <c r="P26" s="161">
        <f>SUM(M26)</f>
        <v>317463</v>
      </c>
      <c r="Q26" s="161"/>
      <c r="R26" s="175">
        <v>1514974</v>
      </c>
      <c r="T26" s="28"/>
    </row>
    <row r="27" spans="2:20" ht="13.5" customHeight="1">
      <c r="H27" s="3">
        <v>20</v>
      </c>
      <c r="I27" s="160" t="s">
        <v>24</v>
      </c>
      <c r="J27" s="13">
        <v>6244</v>
      </c>
      <c r="K27" s="15"/>
      <c r="M27" t="s">
        <v>186</v>
      </c>
      <c r="O27" s="110"/>
      <c r="P27" s="28" t="s">
        <v>187</v>
      </c>
    </row>
    <row r="28" spans="2:20" ht="13.5" customHeight="1">
      <c r="H28" s="3">
        <v>12</v>
      </c>
      <c r="I28" s="160" t="s">
        <v>18</v>
      </c>
      <c r="J28" s="13">
        <v>5057</v>
      </c>
      <c r="K28" s="15"/>
      <c r="M28" s="86">
        <f t="shared" ref="M28:M37" si="7">SUM(Q3)</f>
        <v>501145</v>
      </c>
      <c r="N28" s="160" t="s">
        <v>21</v>
      </c>
      <c r="O28" s="3">
        <f>SUM(L3)</f>
        <v>17</v>
      </c>
      <c r="P28" s="86">
        <f t="shared" ref="P28:P37" si="8">SUM(Q3)</f>
        <v>501145</v>
      </c>
    </row>
    <row r="29" spans="2:20" ht="13.5" customHeight="1">
      <c r="H29" s="3">
        <v>29</v>
      </c>
      <c r="I29" s="160" t="s">
        <v>54</v>
      </c>
      <c r="J29" s="13">
        <v>3550</v>
      </c>
      <c r="K29" s="15"/>
      <c r="M29" s="86">
        <f t="shared" si="7"/>
        <v>130363</v>
      </c>
      <c r="N29" s="160" t="s">
        <v>30</v>
      </c>
      <c r="O29" s="3">
        <f t="shared" ref="O29:O37" si="9">SUM(L4)</f>
        <v>26</v>
      </c>
      <c r="P29" s="86">
        <f t="shared" si="8"/>
        <v>130363</v>
      </c>
    </row>
    <row r="30" spans="2:20" ht="13.5" customHeight="1">
      <c r="H30" s="3">
        <v>35</v>
      </c>
      <c r="I30" s="160" t="s">
        <v>36</v>
      </c>
      <c r="J30" s="13">
        <v>2539</v>
      </c>
      <c r="K30" s="15"/>
      <c r="M30" s="86">
        <f t="shared" si="7"/>
        <v>113923</v>
      </c>
      <c r="N30" s="160" t="s">
        <v>5</v>
      </c>
      <c r="O30" s="3">
        <f t="shared" si="9"/>
        <v>36</v>
      </c>
      <c r="P30" s="86">
        <f t="shared" si="8"/>
        <v>113923</v>
      </c>
    </row>
    <row r="31" spans="2:20" ht="13.5" customHeight="1">
      <c r="H31" s="3">
        <v>10</v>
      </c>
      <c r="I31" s="160" t="s">
        <v>16</v>
      </c>
      <c r="J31" s="13">
        <v>2404</v>
      </c>
      <c r="K31" s="15"/>
      <c r="M31" s="86">
        <f t="shared" si="7"/>
        <v>91616</v>
      </c>
      <c r="N31" s="160" t="s">
        <v>0</v>
      </c>
      <c r="O31" s="3">
        <f t="shared" si="9"/>
        <v>33</v>
      </c>
      <c r="P31" s="86">
        <f t="shared" si="8"/>
        <v>91616</v>
      </c>
    </row>
    <row r="32" spans="2:20" ht="13.5" customHeight="1">
      <c r="H32" s="3">
        <v>39</v>
      </c>
      <c r="I32" s="160" t="s">
        <v>39</v>
      </c>
      <c r="J32" s="13">
        <v>1987</v>
      </c>
      <c r="K32" s="15"/>
      <c r="M32" s="86">
        <f t="shared" si="7"/>
        <v>70300</v>
      </c>
      <c r="N32" s="160" t="s">
        <v>2</v>
      </c>
      <c r="O32" s="3">
        <f t="shared" si="9"/>
        <v>40</v>
      </c>
      <c r="P32" s="86">
        <f t="shared" si="8"/>
        <v>70300</v>
      </c>
      <c r="S32" s="10"/>
    </row>
    <row r="33" spans="8:21" ht="13.5" customHeight="1">
      <c r="H33" s="3">
        <v>23</v>
      </c>
      <c r="I33" s="160" t="s">
        <v>27</v>
      </c>
      <c r="J33" s="136">
        <v>1783</v>
      </c>
      <c r="K33" s="15"/>
      <c r="M33" s="86">
        <f t="shared" si="7"/>
        <v>65833</v>
      </c>
      <c r="N33" s="160" t="s">
        <v>64</v>
      </c>
      <c r="O33" s="3">
        <f t="shared" si="9"/>
        <v>31</v>
      </c>
      <c r="P33" s="86">
        <f t="shared" si="8"/>
        <v>65833</v>
      </c>
      <c r="S33" s="28"/>
      <c r="T33" s="28"/>
    </row>
    <row r="34" spans="8:21" ht="13.5" customHeight="1">
      <c r="H34" s="3">
        <v>6</v>
      </c>
      <c r="I34" s="160" t="s">
        <v>13</v>
      </c>
      <c r="J34" s="13">
        <v>1242</v>
      </c>
      <c r="K34" s="15"/>
      <c r="M34" s="86">
        <f t="shared" si="7"/>
        <v>57915</v>
      </c>
      <c r="N34" s="162" t="s">
        <v>3</v>
      </c>
      <c r="O34" s="3">
        <f t="shared" si="9"/>
        <v>16</v>
      </c>
      <c r="P34" s="86">
        <f t="shared" si="8"/>
        <v>57915</v>
      </c>
      <c r="S34" s="28"/>
      <c r="T34" s="28"/>
    </row>
    <row r="35" spans="8:21" ht="13.5" customHeight="1">
      <c r="H35" s="3">
        <v>32</v>
      </c>
      <c r="I35" s="160" t="s">
        <v>35</v>
      </c>
      <c r="J35" s="13">
        <v>1053</v>
      </c>
      <c r="K35" s="15"/>
      <c r="M35" s="86">
        <f t="shared" si="7"/>
        <v>63854</v>
      </c>
      <c r="N35" s="160" t="s">
        <v>1</v>
      </c>
      <c r="O35" s="3">
        <f t="shared" si="9"/>
        <v>34</v>
      </c>
      <c r="P35" s="86">
        <f t="shared" si="8"/>
        <v>63854</v>
      </c>
      <c r="S35" s="28"/>
    </row>
    <row r="36" spans="8:21" ht="13.5" customHeight="1">
      <c r="H36" s="3">
        <v>18</v>
      </c>
      <c r="I36" s="160" t="s">
        <v>22</v>
      </c>
      <c r="J36" s="217">
        <v>993</v>
      </c>
      <c r="K36" s="15"/>
      <c r="M36" s="86">
        <f t="shared" si="7"/>
        <v>40399</v>
      </c>
      <c r="N36" s="162" t="s">
        <v>10</v>
      </c>
      <c r="O36" s="3">
        <f t="shared" si="9"/>
        <v>3</v>
      </c>
      <c r="P36" s="86">
        <f t="shared" si="8"/>
        <v>40399</v>
      </c>
      <c r="S36" s="28"/>
    </row>
    <row r="37" spans="8:21" ht="13.5" customHeight="1" thickBot="1">
      <c r="H37" s="3">
        <v>4</v>
      </c>
      <c r="I37" s="160" t="s">
        <v>11</v>
      </c>
      <c r="J37" s="13">
        <v>774</v>
      </c>
      <c r="K37" s="15"/>
      <c r="M37" s="112">
        <f t="shared" si="7"/>
        <v>47966</v>
      </c>
      <c r="N37" s="374" t="s">
        <v>7</v>
      </c>
      <c r="O37" s="14">
        <f t="shared" si="9"/>
        <v>13</v>
      </c>
      <c r="P37" s="112">
        <f t="shared" si="8"/>
        <v>47966</v>
      </c>
      <c r="S37" s="28"/>
    </row>
    <row r="38" spans="8:21" ht="13.5" customHeight="1" thickTop="1">
      <c r="H38" s="3">
        <v>5</v>
      </c>
      <c r="I38" s="160" t="s">
        <v>12</v>
      </c>
      <c r="J38" s="87">
        <v>488</v>
      </c>
      <c r="K38" s="15"/>
      <c r="M38" s="342">
        <f>SUM(Q13-(Q3+Q4+Q5+Q6+Q7+Q8+Q9+Q10+Q11+Q12))</f>
        <v>351753</v>
      </c>
      <c r="N38" s="406" t="s">
        <v>177</v>
      </c>
      <c r="O38" s="343"/>
      <c r="P38" s="344">
        <f>SUM(M38)</f>
        <v>351753</v>
      </c>
      <c r="U38" s="28"/>
    </row>
    <row r="39" spans="8:21" ht="13.5" customHeight="1">
      <c r="H39" s="3">
        <v>7</v>
      </c>
      <c r="I39" s="160" t="s">
        <v>14</v>
      </c>
      <c r="J39" s="13">
        <v>330</v>
      </c>
      <c r="K39" s="15"/>
      <c r="P39" s="28"/>
    </row>
    <row r="40" spans="8:21" ht="13.5" customHeight="1">
      <c r="H40" s="3">
        <v>19</v>
      </c>
      <c r="I40" s="160" t="s">
        <v>23</v>
      </c>
      <c r="J40" s="13">
        <v>307</v>
      </c>
      <c r="K40" s="15"/>
    </row>
    <row r="41" spans="8:21" ht="13.5" customHeight="1">
      <c r="H41" s="3">
        <v>28</v>
      </c>
      <c r="I41" s="160" t="s">
        <v>32</v>
      </c>
      <c r="J41" s="217">
        <v>179</v>
      </c>
      <c r="K41" s="15"/>
    </row>
    <row r="42" spans="8:21" ht="13.5" customHeight="1" thickBot="1">
      <c r="H42" s="14">
        <v>8</v>
      </c>
      <c r="I42" s="162" t="s">
        <v>15</v>
      </c>
      <c r="J42" s="423">
        <v>0</v>
      </c>
      <c r="K42" s="15"/>
    </row>
    <row r="43" spans="8:21" ht="13.5" customHeight="1" thickTop="1">
      <c r="H43" s="114"/>
      <c r="I43" s="291" t="s">
        <v>8</v>
      </c>
      <c r="J43" s="292">
        <f>SUM(J3:J42)</f>
        <v>1510954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9" ht="13.5" customHeight="1">
      <c r="I49" s="42"/>
      <c r="J49" s="159"/>
    </row>
    <row r="50" spans="1:19" ht="13.5" customHeight="1">
      <c r="I50" s="42"/>
      <c r="J50" s="159"/>
    </row>
    <row r="51" spans="1:19" ht="13.5" customHeight="1" thickBot="1">
      <c r="I51" s="42"/>
      <c r="J51" s="222"/>
      <c r="M51" s="42"/>
      <c r="N51" s="159"/>
    </row>
    <row r="52" spans="1:19" ht="13.5" customHeight="1">
      <c r="A52" s="33" t="s">
        <v>46</v>
      </c>
      <c r="B52" s="22" t="s">
        <v>9</v>
      </c>
      <c r="C52" s="59" t="s">
        <v>193</v>
      </c>
      <c r="D52" s="59" t="s">
        <v>185</v>
      </c>
      <c r="E52" s="24" t="s">
        <v>43</v>
      </c>
      <c r="F52" s="23" t="s">
        <v>42</v>
      </c>
      <c r="G52" s="8" t="s">
        <v>172</v>
      </c>
      <c r="I52" s="42"/>
      <c r="J52" s="159"/>
      <c r="N52" s="30"/>
      <c r="S52" s="382"/>
    </row>
    <row r="53" spans="1:19" ht="13.5" customHeight="1">
      <c r="A53" s="9">
        <v>1</v>
      </c>
      <c r="B53" s="160" t="s">
        <v>21</v>
      </c>
      <c r="C53" s="408">
        <f>SUM(J3)</f>
        <v>471973</v>
      </c>
      <c r="D53" s="87">
        <f t="shared" ref="D53:D63" si="10">SUM(Q3)</f>
        <v>501145</v>
      </c>
      <c r="E53" s="80">
        <f t="shared" ref="E53:E62" si="11">SUM(P16/Q16*100)</f>
        <v>102.41225024736578</v>
      </c>
      <c r="F53" s="20">
        <f t="shared" ref="F53:F63" si="12">SUM(C53/D53*100)</f>
        <v>94.178930249728126</v>
      </c>
      <c r="G53" s="21"/>
      <c r="I53" s="42"/>
      <c r="J53" s="159"/>
    </row>
    <row r="54" spans="1:19" ht="13.5" customHeight="1">
      <c r="A54" s="9">
        <v>2</v>
      </c>
      <c r="B54" s="160" t="s">
        <v>30</v>
      </c>
      <c r="C54" s="408">
        <f t="shared" ref="C54:C62" si="13">SUM(J4)</f>
        <v>126258</v>
      </c>
      <c r="D54" s="87">
        <f t="shared" si="10"/>
        <v>130363</v>
      </c>
      <c r="E54" s="80">
        <f t="shared" si="11"/>
        <v>96.225897416355465</v>
      </c>
      <c r="F54" s="393">
        <f t="shared" si="12"/>
        <v>96.851100388914034</v>
      </c>
      <c r="G54" s="21"/>
      <c r="M54" s="381"/>
      <c r="N54" s="17"/>
    </row>
    <row r="55" spans="1:19" ht="13.5" customHeight="1">
      <c r="A55" s="9">
        <v>3</v>
      </c>
      <c r="B55" s="160" t="s">
        <v>5</v>
      </c>
      <c r="C55" s="408">
        <f t="shared" si="13"/>
        <v>116518</v>
      </c>
      <c r="D55" s="87">
        <f t="shared" si="10"/>
        <v>113923</v>
      </c>
      <c r="E55" s="80">
        <f t="shared" si="11"/>
        <v>95.838851098480788</v>
      </c>
      <c r="F55" s="20">
        <f t="shared" si="12"/>
        <v>102.27785434021224</v>
      </c>
      <c r="G55" s="21"/>
      <c r="I55" s="454"/>
      <c r="J55" s="455"/>
    </row>
    <row r="56" spans="1:19" ht="13.5" customHeight="1">
      <c r="A56" s="9">
        <v>4</v>
      </c>
      <c r="B56" s="160" t="s">
        <v>0</v>
      </c>
      <c r="C56" s="408">
        <f t="shared" si="13"/>
        <v>91649</v>
      </c>
      <c r="D56" s="87">
        <f t="shared" si="10"/>
        <v>91616</v>
      </c>
      <c r="E56" s="80">
        <f t="shared" si="11"/>
        <v>109.02288732394365</v>
      </c>
      <c r="F56" s="20">
        <f t="shared" si="12"/>
        <v>100.03601990918615</v>
      </c>
      <c r="G56" s="21"/>
      <c r="I56" s="454"/>
      <c r="J56" s="455"/>
    </row>
    <row r="57" spans="1:19" ht="13.5" customHeight="1">
      <c r="A57" s="9">
        <v>5</v>
      </c>
      <c r="B57" s="160" t="s">
        <v>2</v>
      </c>
      <c r="C57" s="408">
        <f t="shared" si="13"/>
        <v>79104</v>
      </c>
      <c r="D57" s="87">
        <f t="shared" si="10"/>
        <v>70300</v>
      </c>
      <c r="E57" s="80">
        <f t="shared" si="11"/>
        <v>96.349618153250262</v>
      </c>
      <c r="F57" s="20">
        <f t="shared" si="12"/>
        <v>112.52347083926031</v>
      </c>
      <c r="G57" s="21"/>
      <c r="I57" s="456"/>
      <c r="P57" s="28"/>
    </row>
    <row r="58" spans="1:19" ht="13.5" customHeight="1">
      <c r="A58" s="9">
        <v>6</v>
      </c>
      <c r="B58" s="160" t="s">
        <v>64</v>
      </c>
      <c r="C58" s="408">
        <f t="shared" si="13"/>
        <v>68357</v>
      </c>
      <c r="D58" s="87">
        <f t="shared" si="10"/>
        <v>65833</v>
      </c>
      <c r="E58" s="80">
        <f t="shared" si="11"/>
        <v>94.757343461927661</v>
      </c>
      <c r="F58" s="20">
        <f t="shared" si="12"/>
        <v>103.83394346300487</v>
      </c>
      <c r="G58" s="21"/>
    </row>
    <row r="59" spans="1:19" ht="13.5" customHeight="1">
      <c r="A59" s="9">
        <v>7</v>
      </c>
      <c r="B59" s="162" t="s">
        <v>3</v>
      </c>
      <c r="C59" s="408">
        <f t="shared" si="13"/>
        <v>65585</v>
      </c>
      <c r="D59" s="87">
        <f t="shared" si="10"/>
        <v>57915</v>
      </c>
      <c r="E59" s="80">
        <f t="shared" si="11"/>
        <v>103.68514244158473</v>
      </c>
      <c r="F59" s="20">
        <f t="shared" si="12"/>
        <v>113.24354657687992</v>
      </c>
      <c r="G59" s="21"/>
    </row>
    <row r="60" spans="1:19" ht="13.5" customHeight="1">
      <c r="A60" s="9">
        <v>8</v>
      </c>
      <c r="B60" s="160" t="s">
        <v>1</v>
      </c>
      <c r="C60" s="408">
        <f t="shared" si="13"/>
        <v>65415</v>
      </c>
      <c r="D60" s="87">
        <f t="shared" si="10"/>
        <v>63854</v>
      </c>
      <c r="E60" s="80">
        <f t="shared" si="11"/>
        <v>107.53209606627982</v>
      </c>
      <c r="F60" s="20">
        <f t="shared" si="12"/>
        <v>102.44463933347949</v>
      </c>
      <c r="G60" s="21"/>
    </row>
    <row r="61" spans="1:19" ht="13.5" customHeight="1">
      <c r="A61" s="9">
        <v>9</v>
      </c>
      <c r="B61" s="162" t="s">
        <v>10</v>
      </c>
      <c r="C61" s="408">
        <f t="shared" si="13"/>
        <v>54690</v>
      </c>
      <c r="D61" s="87">
        <f t="shared" si="10"/>
        <v>40399</v>
      </c>
      <c r="E61" s="80">
        <f t="shared" si="11"/>
        <v>79.237902057374683</v>
      </c>
      <c r="F61" s="20">
        <f t="shared" si="12"/>
        <v>135.37463798608877</v>
      </c>
      <c r="G61" s="21"/>
    </row>
    <row r="62" spans="1:19" ht="13.5" customHeight="1" thickBot="1">
      <c r="A62" s="127">
        <v>10</v>
      </c>
      <c r="B62" s="374" t="s">
        <v>7</v>
      </c>
      <c r="C62" s="408">
        <f t="shared" si="13"/>
        <v>53942</v>
      </c>
      <c r="D62" s="128">
        <f t="shared" si="10"/>
        <v>47966</v>
      </c>
      <c r="E62" s="129">
        <f t="shared" si="11"/>
        <v>104.59957339538491</v>
      </c>
      <c r="F62" s="130">
        <f t="shared" si="12"/>
        <v>112.45882500104241</v>
      </c>
      <c r="G62" s="131"/>
    </row>
    <row r="63" spans="1:19" ht="13.5" customHeight="1" thickTop="1">
      <c r="A63" s="114"/>
      <c r="B63" s="132" t="s">
        <v>74</v>
      </c>
      <c r="C63" s="133">
        <f>SUM(J43)</f>
        <v>1510954</v>
      </c>
      <c r="D63" s="133">
        <f t="shared" si="10"/>
        <v>1535067</v>
      </c>
      <c r="E63" s="134">
        <f>SUM(C63/R26*100)</f>
        <v>99.734648911466479</v>
      </c>
      <c r="F63" s="135">
        <f t="shared" si="12"/>
        <v>98.429189084254958</v>
      </c>
      <c r="G63" s="140">
        <v>64.400000000000006</v>
      </c>
    </row>
    <row r="64" spans="1:1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16">
    <sortCondition descending="1" ref="J3:J16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貨物動向目次</vt:lpstr>
      <vt:lpstr>1・面積、会員数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8・保管高</vt:lpstr>
      <vt:lpstr>9・東部・富士</vt:lpstr>
      <vt:lpstr>10・清水・静岡</vt:lpstr>
      <vt:lpstr>11・駿遠・西部</vt:lpstr>
      <vt:lpstr>12・東部推移 </vt:lpstr>
      <vt:lpstr>13・富士推移</vt:lpstr>
      <vt:lpstr>14・清水推移</vt:lpstr>
      <vt:lpstr>15・静岡推移 </vt:lpstr>
      <vt:lpstr>16・駿遠推移</vt:lpstr>
      <vt:lpstr>17・西部推移 </vt:lpstr>
      <vt:lpstr>'1・面積、会員数'!Print_Area</vt:lpstr>
      <vt:lpstr>'10・清水・静岡'!Print_Area</vt:lpstr>
      <vt:lpstr>'11・駿遠・西部'!Print_Area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'8・保管高'!Print_Area</vt:lpstr>
      <vt:lpstr>'9・東部・富士'!Print_Area</vt:lpstr>
    </vt:vector>
  </TitlesOfParts>
  <Company>静岡県倉庫協会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r-tsukauchi</cp:lastModifiedBy>
  <cp:lastPrinted>2025-10-08T04:12:06Z</cp:lastPrinted>
  <dcterms:created xsi:type="dcterms:W3CDTF">2004-08-12T01:21:30Z</dcterms:created>
  <dcterms:modified xsi:type="dcterms:W3CDTF">2025-10-10T08:21:06Z</dcterms:modified>
</cp:coreProperties>
</file>