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12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3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6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7.xml" ContentType="application/vnd.openxmlformats-officedocument.drawing+xml"/>
  <Override PartName="/xl/charts/chart25.xml" ContentType="application/vnd.openxmlformats-officedocument.drawingml.chart+xml"/>
  <Override PartName="/xl/drawings/drawing18.xml" ContentType="application/vnd.openxmlformats-officedocument.drawingml.chartshapes+xml"/>
  <Override PartName="/xl/charts/chart26.xml" ContentType="application/vnd.openxmlformats-officedocument.drawingml.chart+xml"/>
  <Override PartName="/xl/drawings/drawing19.xml" ContentType="application/vnd.openxmlformats-officedocument.drawingml.chartshapes+xml"/>
  <Override PartName="/xl/charts/chart27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harts/chart29.xml" ContentType="application/vnd.openxmlformats-officedocument.drawingml.chart+xml"/>
  <Override PartName="/xl/drawings/drawing23.xml" ContentType="application/vnd.openxmlformats-officedocument.drawingml.chartshapes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31.xml" ContentType="application/vnd.openxmlformats-officedocument.drawingml.chart+xml"/>
  <Override PartName="/xl/drawings/drawing26.xml" ContentType="application/vnd.openxmlformats-officedocument.drawingml.chartshapes+xml"/>
  <Override PartName="/xl/charts/chart32.xml" ContentType="application/vnd.openxmlformats-officedocument.drawingml.chart+xml"/>
  <Override PartName="/xl/drawings/drawing27.xml" ContentType="application/vnd.openxmlformats-officedocument.drawingml.chartshapes+xml"/>
  <Override PartName="/xl/charts/chart33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34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drawings/drawing31.xml" ContentType="application/vnd.openxmlformats-officedocument.drawingml.chartshapes+xml"/>
  <Override PartName="/xl/charts/chart3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37.xml" ContentType="application/vnd.openxmlformats-officedocument.drawingml.chart+xml"/>
  <Override PartName="/xl/drawings/drawing34.xml" ContentType="application/vnd.openxmlformats-officedocument.drawingml.chartshapes+xml"/>
  <Override PartName="/xl/charts/chart38.xml" ContentType="application/vnd.openxmlformats-officedocument.drawingml.chart+xml"/>
  <Override PartName="/xl/drawings/drawing35.xml" ContentType="application/vnd.openxmlformats-officedocument.drawingml.chartshapes+xml"/>
  <Override PartName="/xl/charts/chart39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0.xml" ContentType="application/vnd.openxmlformats-officedocument.drawingml.chart+xml"/>
  <Override PartName="/xl/drawings/drawing38.xml" ContentType="application/vnd.openxmlformats-officedocument.drawingml.chartshapes+xml"/>
  <Override PartName="/xl/charts/chart41.xml" ContentType="application/vnd.openxmlformats-officedocument.drawingml.chart+xml"/>
  <Override PartName="/xl/drawings/drawing39.xml" ContentType="application/vnd.openxmlformats-officedocument.drawingml.chartshapes+xml"/>
  <Override PartName="/xl/charts/chart42.xml" ContentType="application/vnd.openxmlformats-officedocument.drawingml.chart+xml"/>
  <Override PartName="/xl/drawings/drawing4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D:\倉庫協会\webdocs\http\pdf\"/>
    </mc:Choice>
  </mc:AlternateContent>
  <xr:revisionPtr revIDLastSave="0" documentId="8_{C0F69119-436E-4936-A4F3-1EE9D59B7675}" xr6:coauthVersionLast="36" xr6:coauthVersionMax="36" xr10:uidLastSave="{00000000-0000-0000-0000-000000000000}"/>
  <bookViews>
    <workbookView xWindow="0" yWindow="0" windowWidth="28800" windowHeight="11985" tabRatio="597" xr2:uid="{00000000-000D-0000-FFFF-FFFF00000000}"/>
  </bookViews>
  <sheets>
    <sheet name="貨物動向目次" sheetId="52" r:id="rId1"/>
    <sheet name="1・面積、会員数" sheetId="61" r:id="rId2"/>
    <sheet name="2・使用状況 " sheetId="41" r:id="rId3"/>
    <sheet name="3・推移  " sheetId="54" r:id="rId4"/>
    <sheet name="4・入庫高" sheetId="7" r:id="rId5"/>
    <sheet name="5・東部・富士" sheetId="8" r:id="rId6"/>
    <sheet name="6・清水・静岡" sheetId="15" r:id="rId7"/>
    <sheet name="7・駿遠・西部" sheetId="62" r:id="rId8"/>
    <sheet name="8・保管高" sheetId="57" r:id="rId9"/>
    <sheet name="9・東部・富士" sheetId="58" r:id="rId10"/>
    <sheet name="10・清水・静岡" sheetId="59" r:id="rId11"/>
    <sheet name="11・駿遠・西部" sheetId="60" r:id="rId12"/>
    <sheet name="12・東部推移 " sheetId="46" r:id="rId13"/>
    <sheet name="13・富士推移" sheetId="47" r:id="rId14"/>
    <sheet name="14・清水推移" sheetId="48" r:id="rId15"/>
    <sheet name="15・静岡推移 " sheetId="49" r:id="rId16"/>
    <sheet name="16・駿遠推移" sheetId="56" r:id="rId17"/>
    <sheet name="17・西部推移 " sheetId="51" r:id="rId18"/>
  </sheets>
  <definedNames>
    <definedName name="_xlnm.Print_Area" localSheetId="1">'1・面積、会員数'!$A$1:$M$38</definedName>
    <definedName name="_xlnm.Print_Area" localSheetId="10">'10・清水・静岡'!$A$1:$G$64</definedName>
    <definedName name="_xlnm.Print_Area" localSheetId="11">'11・駿遠・西部'!$A$1:$G$65</definedName>
    <definedName name="_xlnm.Print_Area" localSheetId="12">'12・東部推移 '!$A$1:$O$70</definedName>
    <definedName name="_xlnm.Print_Area" localSheetId="13">'13・富士推移'!$A$1:$O$79</definedName>
    <definedName name="_xlnm.Print_Area" localSheetId="14">'14・清水推移'!$A$1:$O$92</definedName>
    <definedName name="_xlnm.Print_Area" localSheetId="15">'15・静岡推移 '!$A$1:$O$92</definedName>
    <definedName name="_xlnm.Print_Area" localSheetId="16">'16・駿遠推移'!$A$1:$O$92</definedName>
    <definedName name="_xlnm.Print_Area" localSheetId="17">'17・西部推移 '!$A$1:$O$92</definedName>
    <definedName name="_xlnm.Print_Area" localSheetId="2">'2・使用状況 '!$A$1:$I$62</definedName>
    <definedName name="_xlnm.Print_Area" localSheetId="3">'3・推移  '!$A$1:$O$95</definedName>
    <definedName name="_xlnm.Print_Area" localSheetId="4">'4・入庫高'!$A$1:$G$64</definedName>
    <definedName name="_xlnm.Print_Area" localSheetId="5">'5・東部・富士'!$A$1:$G$64</definedName>
    <definedName name="_xlnm.Print_Area" localSheetId="6">'6・清水・静岡'!$A$1:$G$64</definedName>
    <definedName name="_xlnm.Print_Area" localSheetId="7">'7・駿遠・西部'!$A$1:$G$65</definedName>
    <definedName name="_xlnm.Print_Area" localSheetId="8">'8・保管高'!$A$1:$G$64</definedName>
    <definedName name="_xlnm.Print_Area" localSheetId="9">'9・東部・富士'!$A$1:$G$64</definedName>
  </definedNames>
  <calcPr calcId="191029"/>
</workbook>
</file>

<file path=xl/calcChain.xml><?xml version="1.0" encoding="utf-8"?>
<calcChain xmlns="http://schemas.openxmlformats.org/spreadsheetml/2006/main">
  <c r="E60" i="15" l="1"/>
  <c r="H44" i="59"/>
  <c r="N29" i="59" s="1"/>
  <c r="E31" i="59" s="1"/>
  <c r="N87" i="51"/>
  <c r="O87" i="51" s="1"/>
  <c r="N86" i="51"/>
  <c r="O86" i="51" s="1"/>
  <c r="N85" i="51"/>
  <c r="O85" i="51" s="1"/>
  <c r="N84" i="51"/>
  <c r="N57" i="51"/>
  <c r="O57" i="51" s="1"/>
  <c r="N56" i="51"/>
  <c r="O56" i="51" s="1"/>
  <c r="N55" i="51"/>
  <c r="O55" i="51" s="1"/>
  <c r="N54" i="51"/>
  <c r="N28" i="51"/>
  <c r="O28" i="51" s="1"/>
  <c r="N27" i="51"/>
  <c r="N26" i="51"/>
  <c r="O27" i="51" s="1"/>
  <c r="N25" i="51"/>
  <c r="N87" i="56"/>
  <c r="N86" i="56"/>
  <c r="O86" i="56" s="1"/>
  <c r="N85" i="56"/>
  <c r="O85" i="56" s="1"/>
  <c r="N84" i="56"/>
  <c r="N57" i="56"/>
  <c r="O57" i="56" s="1"/>
  <c r="N56" i="56"/>
  <c r="N55" i="56"/>
  <c r="O56" i="56" s="1"/>
  <c r="N54" i="56"/>
  <c r="N28" i="56"/>
  <c r="O28" i="56" s="1"/>
  <c r="N27" i="56"/>
  <c r="O27" i="56" s="1"/>
  <c r="O26" i="56"/>
  <c r="N26" i="56"/>
  <c r="N25" i="56"/>
  <c r="N87" i="49"/>
  <c r="O87" i="49" s="1"/>
  <c r="N86" i="49"/>
  <c r="O86" i="49" s="1"/>
  <c r="N85" i="49"/>
  <c r="O85" i="49" s="1"/>
  <c r="N84" i="49"/>
  <c r="N57" i="49"/>
  <c r="O57" i="49" s="1"/>
  <c r="N56" i="49"/>
  <c r="O56" i="49" s="1"/>
  <c r="N55" i="49"/>
  <c r="N54" i="49"/>
  <c r="N28" i="49"/>
  <c r="N27" i="49"/>
  <c r="O28" i="49" s="1"/>
  <c r="O26" i="49"/>
  <c r="N26" i="49"/>
  <c r="N25" i="49"/>
  <c r="N87" i="48"/>
  <c r="O87" i="48" s="1"/>
  <c r="N86" i="48"/>
  <c r="O86" i="48" s="1"/>
  <c r="N85" i="48"/>
  <c r="O85" i="48" s="1"/>
  <c r="N84" i="48"/>
  <c r="O57" i="48"/>
  <c r="N57" i="48"/>
  <c r="N56" i="48"/>
  <c r="O56" i="48" s="1"/>
  <c r="N55" i="48"/>
  <c r="O55" i="48" s="1"/>
  <c r="N54" i="48"/>
  <c r="N25" i="48"/>
  <c r="N28" i="48"/>
  <c r="O28" i="48" s="1"/>
  <c r="N27" i="48"/>
  <c r="O27" i="48" s="1"/>
  <c r="N26" i="48"/>
  <c r="N74" i="47"/>
  <c r="O74" i="47" s="1"/>
  <c r="N73" i="47"/>
  <c r="O73" i="47" s="1"/>
  <c r="N72" i="47"/>
  <c r="O72" i="47" s="1"/>
  <c r="N71" i="47"/>
  <c r="N46" i="47"/>
  <c r="O46" i="47" s="1"/>
  <c r="N45" i="47"/>
  <c r="N44" i="47"/>
  <c r="O44" i="47" s="1"/>
  <c r="N43" i="47"/>
  <c r="O22" i="47"/>
  <c r="N22" i="47"/>
  <c r="N21" i="47"/>
  <c r="O21" i="47" s="1"/>
  <c r="N20" i="47"/>
  <c r="O20" i="47" s="1"/>
  <c r="N19" i="47"/>
  <c r="N69" i="46"/>
  <c r="O69" i="46" s="1"/>
  <c r="N68" i="46"/>
  <c r="O68" i="46" s="1"/>
  <c r="N67" i="46"/>
  <c r="O67" i="46" s="1"/>
  <c r="N66" i="46"/>
  <c r="N45" i="46"/>
  <c r="O45" i="46" s="1"/>
  <c r="N44" i="46"/>
  <c r="O44" i="46" s="1"/>
  <c r="N43" i="46"/>
  <c r="O43" i="46" s="1"/>
  <c r="N42" i="46"/>
  <c r="O20" i="46"/>
  <c r="N20" i="46"/>
  <c r="N19" i="46"/>
  <c r="N18" i="46"/>
  <c r="O19" i="46" s="1"/>
  <c r="N17" i="46"/>
  <c r="N89" i="54"/>
  <c r="O89" i="54" s="1"/>
  <c r="N88" i="54"/>
  <c r="O88" i="54" s="1"/>
  <c r="N87" i="54"/>
  <c r="O87" i="54" s="1"/>
  <c r="N86" i="54"/>
  <c r="N90" i="54"/>
  <c r="O90" i="54" s="1"/>
  <c r="N59" i="54"/>
  <c r="O59" i="54" s="1"/>
  <c r="N58" i="54"/>
  <c r="O58" i="54" s="1"/>
  <c r="N57" i="54"/>
  <c r="O57" i="54" s="1"/>
  <c r="N56" i="54"/>
  <c r="N29" i="54"/>
  <c r="N28" i="54"/>
  <c r="O29" i="54" s="1"/>
  <c r="N27" i="54"/>
  <c r="O28" i="54" s="1"/>
  <c r="N26" i="54"/>
  <c r="D27" i="59"/>
  <c r="D28" i="59"/>
  <c r="D29" i="59"/>
  <c r="D30" i="59"/>
  <c r="C22" i="62"/>
  <c r="C23" i="62"/>
  <c r="C24" i="62"/>
  <c r="C25" i="62"/>
  <c r="C26" i="62"/>
  <c r="C27" i="62"/>
  <c r="C28" i="62"/>
  <c r="C29" i="62"/>
  <c r="C30" i="62"/>
  <c r="C31" i="62"/>
  <c r="K50" i="60"/>
  <c r="K51" i="60"/>
  <c r="K52" i="60"/>
  <c r="K53" i="60"/>
  <c r="K54" i="60"/>
  <c r="K55" i="60"/>
  <c r="K56" i="60"/>
  <c r="K57" i="60"/>
  <c r="K58" i="60"/>
  <c r="K59" i="60"/>
  <c r="K66" i="60"/>
  <c r="N3" i="57"/>
  <c r="M16" i="57" s="1"/>
  <c r="P16" i="57" s="1"/>
  <c r="N4" i="57"/>
  <c r="M17" i="57" s="1"/>
  <c r="N5" i="57"/>
  <c r="M18" i="57" s="1"/>
  <c r="P18" i="57" s="1"/>
  <c r="N6" i="57"/>
  <c r="M19" i="57" s="1"/>
  <c r="P19" i="57" s="1"/>
  <c r="N7" i="57"/>
  <c r="M20" i="57" s="1"/>
  <c r="P20" i="57" s="1"/>
  <c r="N8" i="57"/>
  <c r="M21" i="57" s="1"/>
  <c r="P21" i="57" s="1"/>
  <c r="N9" i="57"/>
  <c r="M22" i="57" s="1"/>
  <c r="P22" i="57" s="1"/>
  <c r="N10" i="57"/>
  <c r="M23" i="57" s="1"/>
  <c r="P23" i="57" s="1"/>
  <c r="N11" i="57"/>
  <c r="M24" i="57" s="1"/>
  <c r="P24" i="57" s="1"/>
  <c r="N12" i="57"/>
  <c r="M25" i="57" s="1"/>
  <c r="N4" i="7"/>
  <c r="N5" i="7"/>
  <c r="N6" i="7"/>
  <c r="N7" i="7"/>
  <c r="N8" i="7"/>
  <c r="N9" i="7"/>
  <c r="N10" i="7"/>
  <c r="N11" i="7"/>
  <c r="N12" i="7"/>
  <c r="N3" i="7"/>
  <c r="H89" i="58"/>
  <c r="N73" i="58" s="1"/>
  <c r="E64" i="58" s="1"/>
  <c r="H44" i="15"/>
  <c r="H44" i="60"/>
  <c r="N30" i="60" s="1"/>
  <c r="E32" i="60" s="1"/>
  <c r="H90" i="62"/>
  <c r="N76" i="62" s="1"/>
  <c r="E65" i="62" s="1"/>
  <c r="N75" i="62"/>
  <c r="E64" i="62" s="1"/>
  <c r="K75" i="62"/>
  <c r="N74" i="62"/>
  <c r="E63" i="62" s="1"/>
  <c r="K74" i="62"/>
  <c r="N73" i="62"/>
  <c r="E62" i="62" s="1"/>
  <c r="K73" i="62"/>
  <c r="N72" i="62"/>
  <c r="E61" i="62" s="1"/>
  <c r="K72" i="62"/>
  <c r="N71" i="62"/>
  <c r="E60" i="62" s="1"/>
  <c r="K71" i="62"/>
  <c r="N70" i="62"/>
  <c r="E59" i="62" s="1"/>
  <c r="K70" i="62"/>
  <c r="N69" i="62"/>
  <c r="E58" i="62" s="1"/>
  <c r="K69" i="62"/>
  <c r="N68" i="62"/>
  <c r="E57" i="62" s="1"/>
  <c r="K68" i="62"/>
  <c r="N67" i="62"/>
  <c r="E56" i="62" s="1"/>
  <c r="K67" i="62"/>
  <c r="N66" i="62"/>
  <c r="E55" i="62" s="1"/>
  <c r="K66" i="62"/>
  <c r="D65" i="62"/>
  <c r="D64" i="62"/>
  <c r="C64" i="62"/>
  <c r="D63" i="62"/>
  <c r="C63" i="62"/>
  <c r="D62" i="62"/>
  <c r="C62" i="62"/>
  <c r="D61" i="62"/>
  <c r="C61" i="62"/>
  <c r="D60" i="62"/>
  <c r="C60" i="62"/>
  <c r="K59" i="62"/>
  <c r="D59" i="62"/>
  <c r="C59" i="62"/>
  <c r="K58" i="62"/>
  <c r="D58" i="62"/>
  <c r="C58" i="62"/>
  <c r="K57" i="62"/>
  <c r="D57" i="62"/>
  <c r="C57" i="62"/>
  <c r="K56" i="62"/>
  <c r="D56" i="62"/>
  <c r="C56" i="62"/>
  <c r="K55" i="62"/>
  <c r="D55" i="62"/>
  <c r="C55" i="62"/>
  <c r="K54" i="62"/>
  <c r="K53" i="62"/>
  <c r="K52" i="62"/>
  <c r="K51" i="62"/>
  <c r="K50" i="62"/>
  <c r="H44" i="62"/>
  <c r="C32" i="62" s="1"/>
  <c r="D32" i="62"/>
  <c r="D31" i="62"/>
  <c r="D30" i="62"/>
  <c r="N29" i="62"/>
  <c r="E31" i="62" s="1"/>
  <c r="K29" i="62"/>
  <c r="D29" i="62"/>
  <c r="N28" i="62"/>
  <c r="E30" i="62" s="1"/>
  <c r="K28" i="62"/>
  <c r="D28" i="62"/>
  <c r="N27" i="62"/>
  <c r="E29" i="62" s="1"/>
  <c r="K27" i="62"/>
  <c r="D27" i="62"/>
  <c r="N26" i="62"/>
  <c r="E28" i="62" s="1"/>
  <c r="K26" i="62"/>
  <c r="D26" i="62"/>
  <c r="N25" i="62"/>
  <c r="E27" i="62" s="1"/>
  <c r="K25" i="62"/>
  <c r="D25" i="62"/>
  <c r="N24" i="62"/>
  <c r="E26" i="62" s="1"/>
  <c r="K24" i="62"/>
  <c r="D24" i="62"/>
  <c r="N23" i="62"/>
  <c r="E25" i="62" s="1"/>
  <c r="K23" i="62"/>
  <c r="D23" i="62"/>
  <c r="N22" i="62"/>
  <c r="E24" i="62" s="1"/>
  <c r="K22" i="62"/>
  <c r="D22" i="62"/>
  <c r="N21" i="62"/>
  <c r="E23" i="62" s="1"/>
  <c r="K21" i="62"/>
  <c r="N20" i="62"/>
  <c r="E22" i="62" s="1"/>
  <c r="K20" i="62"/>
  <c r="K13" i="62"/>
  <c r="K12" i="62"/>
  <c r="K11" i="62"/>
  <c r="K10" i="62"/>
  <c r="K9" i="62"/>
  <c r="K8" i="62"/>
  <c r="K7" i="62"/>
  <c r="K6" i="62"/>
  <c r="K5" i="62"/>
  <c r="K4" i="62"/>
  <c r="N60" i="54"/>
  <c r="O60" i="54" s="1"/>
  <c r="N30" i="54"/>
  <c r="D30" i="15"/>
  <c r="D22" i="15"/>
  <c r="D23" i="15"/>
  <c r="D24" i="15"/>
  <c r="D25" i="15"/>
  <c r="D26" i="15"/>
  <c r="D27" i="15"/>
  <c r="D28" i="15"/>
  <c r="D29" i="15"/>
  <c r="D21" i="15"/>
  <c r="J43" i="57"/>
  <c r="C63" i="57" s="1"/>
  <c r="C54" i="57"/>
  <c r="C55" i="57"/>
  <c r="C56" i="57"/>
  <c r="C57" i="57"/>
  <c r="C58" i="57"/>
  <c r="C59" i="57"/>
  <c r="C60" i="57"/>
  <c r="C61" i="57"/>
  <c r="C62" i="57"/>
  <c r="C53" i="57"/>
  <c r="H90" i="60"/>
  <c r="C65" i="60" s="1"/>
  <c r="N75" i="60"/>
  <c r="E64" i="60" s="1"/>
  <c r="K75" i="60"/>
  <c r="N74" i="60"/>
  <c r="E63" i="60" s="1"/>
  <c r="K74" i="60"/>
  <c r="N73" i="60"/>
  <c r="E62" i="60" s="1"/>
  <c r="K73" i="60"/>
  <c r="N72" i="60"/>
  <c r="E61" i="60" s="1"/>
  <c r="K72" i="60"/>
  <c r="N71" i="60"/>
  <c r="E60" i="60" s="1"/>
  <c r="K71" i="60"/>
  <c r="N70" i="60"/>
  <c r="E59" i="60" s="1"/>
  <c r="K70" i="60"/>
  <c r="N69" i="60"/>
  <c r="E58" i="60" s="1"/>
  <c r="K69" i="60"/>
  <c r="N68" i="60"/>
  <c r="E57" i="60" s="1"/>
  <c r="K68" i="60"/>
  <c r="N67" i="60"/>
  <c r="E56" i="60" s="1"/>
  <c r="K67" i="60"/>
  <c r="N66" i="60"/>
  <c r="E55" i="60" s="1"/>
  <c r="D65" i="60"/>
  <c r="D64" i="60"/>
  <c r="C64" i="60"/>
  <c r="D63" i="60"/>
  <c r="C63" i="60"/>
  <c r="D62" i="60"/>
  <c r="C62" i="60"/>
  <c r="D61" i="60"/>
  <c r="C61" i="60"/>
  <c r="D60" i="60"/>
  <c r="C60" i="60"/>
  <c r="D59" i="60"/>
  <c r="C59" i="60"/>
  <c r="D58" i="60"/>
  <c r="C58" i="60"/>
  <c r="D57" i="60"/>
  <c r="C57" i="60"/>
  <c r="D56" i="60"/>
  <c r="C56" i="60"/>
  <c r="D55" i="60"/>
  <c r="C55" i="60"/>
  <c r="D32" i="60"/>
  <c r="D31" i="60"/>
  <c r="C31" i="60"/>
  <c r="D30" i="60"/>
  <c r="C30" i="60"/>
  <c r="N29" i="60"/>
  <c r="E31" i="60" s="1"/>
  <c r="K29" i="60"/>
  <c r="D29" i="60"/>
  <c r="C29" i="60"/>
  <c r="N28" i="60"/>
  <c r="E30" i="60" s="1"/>
  <c r="K28" i="60"/>
  <c r="D28" i="60"/>
  <c r="C28" i="60"/>
  <c r="N27" i="60"/>
  <c r="E29" i="60" s="1"/>
  <c r="K27" i="60"/>
  <c r="D27" i="60"/>
  <c r="C27" i="60"/>
  <c r="N26" i="60"/>
  <c r="E28" i="60" s="1"/>
  <c r="K26" i="60"/>
  <c r="D26" i="60"/>
  <c r="C26" i="60"/>
  <c r="N25" i="60"/>
  <c r="E27" i="60" s="1"/>
  <c r="K25" i="60"/>
  <c r="D25" i="60"/>
  <c r="C25" i="60"/>
  <c r="N24" i="60"/>
  <c r="E26" i="60" s="1"/>
  <c r="K24" i="60"/>
  <c r="D24" i="60"/>
  <c r="C24" i="60"/>
  <c r="N23" i="60"/>
  <c r="E25" i="60" s="1"/>
  <c r="K23" i="60"/>
  <c r="D23" i="60"/>
  <c r="C23" i="60"/>
  <c r="N22" i="60"/>
  <c r="E24" i="60" s="1"/>
  <c r="K22" i="60"/>
  <c r="D22" i="60"/>
  <c r="C22" i="60"/>
  <c r="N21" i="60"/>
  <c r="E23" i="60" s="1"/>
  <c r="K21" i="60"/>
  <c r="N20" i="60"/>
  <c r="E22" i="60" s="1"/>
  <c r="K20" i="60"/>
  <c r="K13" i="60"/>
  <c r="K12" i="60"/>
  <c r="K11" i="60"/>
  <c r="K10" i="60"/>
  <c r="K9" i="60"/>
  <c r="K8" i="60"/>
  <c r="K7" i="60"/>
  <c r="K6" i="60"/>
  <c r="K5" i="60"/>
  <c r="K4" i="60"/>
  <c r="H90" i="59"/>
  <c r="N77" i="59" s="1"/>
  <c r="E64" i="59" s="1"/>
  <c r="N76" i="59"/>
  <c r="E63" i="59" s="1"/>
  <c r="K76" i="59"/>
  <c r="N75" i="59"/>
  <c r="E62" i="59" s="1"/>
  <c r="K75" i="59"/>
  <c r="N74" i="59"/>
  <c r="E61" i="59" s="1"/>
  <c r="K74" i="59"/>
  <c r="N73" i="59"/>
  <c r="E60" i="59" s="1"/>
  <c r="K73" i="59"/>
  <c r="N72" i="59"/>
  <c r="E59" i="59" s="1"/>
  <c r="K72" i="59"/>
  <c r="N71" i="59"/>
  <c r="E58" i="59" s="1"/>
  <c r="K71" i="59"/>
  <c r="N70" i="59"/>
  <c r="E57" i="59" s="1"/>
  <c r="K70" i="59"/>
  <c r="N69" i="59"/>
  <c r="E56" i="59" s="1"/>
  <c r="K69" i="59"/>
  <c r="N68" i="59"/>
  <c r="E55" i="59" s="1"/>
  <c r="K68" i="59"/>
  <c r="N67" i="59"/>
  <c r="E54" i="59" s="1"/>
  <c r="K67" i="59"/>
  <c r="D64" i="59"/>
  <c r="D63" i="59"/>
  <c r="C63" i="59"/>
  <c r="D62" i="59"/>
  <c r="C62" i="59"/>
  <c r="D61" i="59"/>
  <c r="C61" i="59"/>
  <c r="D60" i="59"/>
  <c r="C60" i="59"/>
  <c r="K59" i="59"/>
  <c r="D59" i="59"/>
  <c r="C59" i="59"/>
  <c r="K58" i="59"/>
  <c r="D58" i="59"/>
  <c r="C58" i="59"/>
  <c r="K57" i="59"/>
  <c r="D57" i="59"/>
  <c r="C57" i="59"/>
  <c r="K56" i="59"/>
  <c r="D56" i="59"/>
  <c r="C56" i="59"/>
  <c r="K55" i="59"/>
  <c r="D55" i="59"/>
  <c r="C55" i="59"/>
  <c r="K54" i="59"/>
  <c r="D54" i="59"/>
  <c r="C54" i="59"/>
  <c r="K53" i="59"/>
  <c r="K52" i="59"/>
  <c r="K51" i="59"/>
  <c r="K50" i="59"/>
  <c r="D31" i="59"/>
  <c r="C30" i="59"/>
  <c r="C29" i="59"/>
  <c r="N28" i="59"/>
  <c r="E30" i="59" s="1"/>
  <c r="K28" i="59"/>
  <c r="C28" i="59"/>
  <c r="N27" i="59"/>
  <c r="E29" i="59" s="1"/>
  <c r="K27" i="59"/>
  <c r="C27" i="59"/>
  <c r="N26" i="59"/>
  <c r="E28" i="59" s="1"/>
  <c r="K26" i="59"/>
  <c r="D26" i="59"/>
  <c r="C26" i="59"/>
  <c r="N25" i="59"/>
  <c r="E27" i="59" s="1"/>
  <c r="K25" i="59"/>
  <c r="D25" i="59"/>
  <c r="C25" i="59"/>
  <c r="N24" i="59"/>
  <c r="E26" i="59" s="1"/>
  <c r="K24" i="59"/>
  <c r="D24" i="59"/>
  <c r="C24" i="59"/>
  <c r="N23" i="59"/>
  <c r="E25" i="59" s="1"/>
  <c r="K23" i="59"/>
  <c r="D23" i="59"/>
  <c r="C23" i="59"/>
  <c r="N22" i="59"/>
  <c r="E24" i="59" s="1"/>
  <c r="K22" i="59"/>
  <c r="D22" i="59"/>
  <c r="C22" i="59"/>
  <c r="N21" i="59"/>
  <c r="E23" i="59" s="1"/>
  <c r="K21" i="59"/>
  <c r="D21" i="59"/>
  <c r="C21" i="59"/>
  <c r="N20" i="59"/>
  <c r="E22" i="59" s="1"/>
  <c r="K20" i="59"/>
  <c r="N19" i="59"/>
  <c r="E21" i="59" s="1"/>
  <c r="K19" i="59"/>
  <c r="K13" i="59"/>
  <c r="K12" i="59"/>
  <c r="K11" i="59"/>
  <c r="K10" i="59"/>
  <c r="K9" i="59"/>
  <c r="K8" i="59"/>
  <c r="K7" i="59"/>
  <c r="K6" i="59"/>
  <c r="K5" i="59"/>
  <c r="K4" i="59"/>
  <c r="N72" i="58"/>
  <c r="E63" i="58" s="1"/>
  <c r="N71" i="58"/>
  <c r="E62" i="58" s="1"/>
  <c r="N70" i="58"/>
  <c r="E61" i="58" s="1"/>
  <c r="N69" i="58"/>
  <c r="E60" i="58" s="1"/>
  <c r="N68" i="58"/>
  <c r="E59" i="58" s="1"/>
  <c r="N67" i="58"/>
  <c r="E58" i="58" s="1"/>
  <c r="N66" i="58"/>
  <c r="E57" i="58" s="1"/>
  <c r="N65" i="58"/>
  <c r="E56" i="58" s="1"/>
  <c r="N64" i="58"/>
  <c r="E55" i="58" s="1"/>
  <c r="D64" i="58"/>
  <c r="N63" i="58"/>
  <c r="E54" i="58" s="1"/>
  <c r="D63" i="58"/>
  <c r="C63" i="58"/>
  <c r="D62" i="58"/>
  <c r="C62" i="58"/>
  <c r="D61" i="58"/>
  <c r="C61" i="58"/>
  <c r="D60" i="58"/>
  <c r="C60" i="58"/>
  <c r="D59" i="58"/>
  <c r="C59" i="58"/>
  <c r="K58" i="58"/>
  <c r="K72" i="58" s="1"/>
  <c r="D58" i="58"/>
  <c r="C58" i="58"/>
  <c r="K57" i="58"/>
  <c r="K71" i="58" s="1"/>
  <c r="D57" i="58"/>
  <c r="C57" i="58"/>
  <c r="K56" i="58"/>
  <c r="K70" i="58" s="1"/>
  <c r="D56" i="58"/>
  <c r="C56" i="58"/>
  <c r="K55" i="58"/>
  <c r="K69" i="58" s="1"/>
  <c r="D55" i="58"/>
  <c r="C55" i="58"/>
  <c r="K54" i="58"/>
  <c r="K68" i="58" s="1"/>
  <c r="D54" i="58"/>
  <c r="C54" i="58"/>
  <c r="K53" i="58"/>
  <c r="K67" i="58" s="1"/>
  <c r="K52" i="58"/>
  <c r="K66" i="58" s="1"/>
  <c r="K51" i="58"/>
  <c r="K65" i="58" s="1"/>
  <c r="K50" i="58"/>
  <c r="K64" i="58" s="1"/>
  <c r="K49" i="58"/>
  <c r="K63" i="58" s="1"/>
  <c r="H44" i="58"/>
  <c r="C32" i="58" s="1"/>
  <c r="D32" i="58"/>
  <c r="D31" i="58"/>
  <c r="C31" i="58"/>
  <c r="D30" i="58"/>
  <c r="C30" i="58"/>
  <c r="D29" i="58"/>
  <c r="C29" i="58"/>
  <c r="D28" i="58"/>
  <c r="C28" i="58"/>
  <c r="D27" i="58"/>
  <c r="C27" i="58"/>
  <c r="D26" i="58"/>
  <c r="C26" i="58"/>
  <c r="N25" i="58"/>
  <c r="E31" i="58" s="1"/>
  <c r="K25" i="58"/>
  <c r="D25" i="58"/>
  <c r="C25" i="58"/>
  <c r="N24" i="58"/>
  <c r="E30" i="58" s="1"/>
  <c r="K24" i="58"/>
  <c r="D24" i="58"/>
  <c r="C24" i="58"/>
  <c r="N23" i="58"/>
  <c r="E29" i="58" s="1"/>
  <c r="K23" i="58"/>
  <c r="D23" i="58"/>
  <c r="C23" i="58"/>
  <c r="N22" i="58"/>
  <c r="E28" i="58" s="1"/>
  <c r="K22" i="58"/>
  <c r="D22" i="58"/>
  <c r="C22" i="58"/>
  <c r="N21" i="58"/>
  <c r="E27" i="58" s="1"/>
  <c r="K21" i="58"/>
  <c r="N20" i="58"/>
  <c r="E26" i="58" s="1"/>
  <c r="K20" i="58"/>
  <c r="N19" i="58"/>
  <c r="E25" i="58" s="1"/>
  <c r="K19" i="58"/>
  <c r="N18" i="58"/>
  <c r="E24" i="58" s="1"/>
  <c r="K18" i="58"/>
  <c r="N17" i="58"/>
  <c r="E23" i="58" s="1"/>
  <c r="K17" i="58"/>
  <c r="N16" i="58"/>
  <c r="E22" i="58" s="1"/>
  <c r="K16" i="58"/>
  <c r="K13" i="58"/>
  <c r="K12" i="58"/>
  <c r="K11" i="58"/>
  <c r="K10" i="58"/>
  <c r="K9" i="58"/>
  <c r="K8" i="58"/>
  <c r="K7" i="58"/>
  <c r="K6" i="58"/>
  <c r="K5" i="58"/>
  <c r="K4" i="58"/>
  <c r="D63" i="57"/>
  <c r="D62" i="57"/>
  <c r="D61" i="57"/>
  <c r="D60" i="57"/>
  <c r="D59" i="57"/>
  <c r="D58" i="57"/>
  <c r="D57" i="57"/>
  <c r="D56" i="57"/>
  <c r="D55" i="57"/>
  <c r="D54" i="57"/>
  <c r="D53" i="57"/>
  <c r="M38" i="57"/>
  <c r="P38" i="57" s="1"/>
  <c r="P37" i="57"/>
  <c r="M37" i="57"/>
  <c r="P36" i="57"/>
  <c r="M36" i="57"/>
  <c r="P35" i="57"/>
  <c r="M35" i="57"/>
  <c r="P34" i="57"/>
  <c r="M34" i="57"/>
  <c r="P33" i="57"/>
  <c r="M33" i="57"/>
  <c r="P32" i="57"/>
  <c r="M32" i="57"/>
  <c r="P31" i="57"/>
  <c r="M31" i="57"/>
  <c r="P30" i="57"/>
  <c r="M30" i="57"/>
  <c r="P29" i="57"/>
  <c r="M29" i="57"/>
  <c r="P28" i="57"/>
  <c r="M28" i="57"/>
  <c r="O12" i="57"/>
  <c r="O25" i="57" s="1"/>
  <c r="L12" i="57"/>
  <c r="O37" i="57" s="1"/>
  <c r="O11" i="57"/>
  <c r="O24" i="57" s="1"/>
  <c r="L11" i="57"/>
  <c r="L24" i="57" s="1"/>
  <c r="O10" i="57"/>
  <c r="O23" i="57" s="1"/>
  <c r="L10" i="57"/>
  <c r="O35" i="57" s="1"/>
  <c r="O9" i="57"/>
  <c r="O22" i="57" s="1"/>
  <c r="L9" i="57"/>
  <c r="L22" i="57" s="1"/>
  <c r="O8" i="57"/>
  <c r="O21" i="57" s="1"/>
  <c r="L8" i="57"/>
  <c r="O33" i="57" s="1"/>
  <c r="O7" i="57"/>
  <c r="O20" i="57" s="1"/>
  <c r="L7" i="57"/>
  <c r="O32" i="57" s="1"/>
  <c r="O6" i="57"/>
  <c r="O19" i="57" s="1"/>
  <c r="L6" i="57"/>
  <c r="O31" i="57" s="1"/>
  <c r="O5" i="57"/>
  <c r="O18" i="57" s="1"/>
  <c r="L5" i="57"/>
  <c r="L18" i="57" s="1"/>
  <c r="O4" i="57"/>
  <c r="O17" i="57" s="1"/>
  <c r="L4" i="57"/>
  <c r="O29" i="57" s="1"/>
  <c r="O3" i="57"/>
  <c r="O16" i="57" s="1"/>
  <c r="L3" i="57"/>
  <c r="O28" i="57" s="1"/>
  <c r="F61" i="59" l="1"/>
  <c r="O26" i="51"/>
  <c r="O87" i="56"/>
  <c r="O55" i="56"/>
  <c r="O27" i="49"/>
  <c r="O18" i="46"/>
  <c r="O27" i="54"/>
  <c r="F60" i="59"/>
  <c r="F59" i="59"/>
  <c r="F62" i="59"/>
  <c r="N13" i="57"/>
  <c r="F31" i="62"/>
  <c r="F62" i="62"/>
  <c r="F60" i="62"/>
  <c r="F29" i="62"/>
  <c r="F23" i="62"/>
  <c r="F59" i="62"/>
  <c r="F63" i="62"/>
  <c r="F61" i="62"/>
  <c r="F56" i="62"/>
  <c r="F55" i="62"/>
  <c r="F57" i="62"/>
  <c r="F58" i="62"/>
  <c r="F64" i="62"/>
  <c r="F25" i="62"/>
  <c r="F32" i="62"/>
  <c r="F27" i="62"/>
  <c r="F22" i="62"/>
  <c r="F26" i="62"/>
  <c r="F28" i="62"/>
  <c r="F24" i="62"/>
  <c r="F30" i="62"/>
  <c r="N30" i="62"/>
  <c r="E32" i="62" s="1"/>
  <c r="C65" i="62"/>
  <c r="F65" i="62" s="1"/>
  <c r="O30" i="54"/>
  <c r="E59" i="57"/>
  <c r="P17" i="57"/>
  <c r="E54" i="57" s="1"/>
  <c r="E60" i="57"/>
  <c r="E56" i="57"/>
  <c r="P25" i="57"/>
  <c r="E62" i="57" s="1"/>
  <c r="E53" i="57"/>
  <c r="E55" i="57"/>
  <c r="E57" i="57"/>
  <c r="E58" i="57"/>
  <c r="E61" i="57"/>
  <c r="F26" i="59"/>
  <c r="F28" i="59"/>
  <c r="F62" i="58"/>
  <c r="F56" i="57"/>
  <c r="F53" i="57"/>
  <c r="F59" i="57"/>
  <c r="F55" i="57"/>
  <c r="F62" i="57"/>
  <c r="L16" i="57"/>
  <c r="L25" i="57"/>
  <c r="F54" i="57"/>
  <c r="F27" i="59"/>
  <c r="F30" i="59"/>
  <c r="F60" i="60"/>
  <c r="F21" i="59"/>
  <c r="F29" i="58"/>
  <c r="F26" i="60"/>
  <c r="F62" i="60"/>
  <c r="F65" i="60"/>
  <c r="F64" i="60"/>
  <c r="F59" i="60"/>
  <c r="N76" i="60"/>
  <c r="E65" i="60" s="1"/>
  <c r="F57" i="60"/>
  <c r="F55" i="60"/>
  <c r="F58" i="60"/>
  <c r="F61" i="60"/>
  <c r="F56" i="60"/>
  <c r="F63" i="60"/>
  <c r="F27" i="60"/>
  <c r="F24" i="60"/>
  <c r="F22" i="60"/>
  <c r="F31" i="60"/>
  <c r="C32" i="60"/>
  <c r="F32" i="60" s="1"/>
  <c r="F29" i="60"/>
  <c r="F25" i="60"/>
  <c r="F30" i="60"/>
  <c r="F23" i="60"/>
  <c r="F28" i="60"/>
  <c r="F63" i="59"/>
  <c r="F57" i="59"/>
  <c r="F55" i="59"/>
  <c r="F56" i="59"/>
  <c r="F58" i="59"/>
  <c r="F54" i="59"/>
  <c r="F24" i="59"/>
  <c r="F22" i="59"/>
  <c r="F29" i="59"/>
  <c r="F25" i="59"/>
  <c r="F23" i="59"/>
  <c r="C31" i="59"/>
  <c r="F31" i="59" s="1"/>
  <c r="C64" i="59"/>
  <c r="F64" i="59" s="1"/>
  <c r="F63" i="58"/>
  <c r="F60" i="58"/>
  <c r="F59" i="58"/>
  <c r="F57" i="58"/>
  <c r="F61" i="58"/>
  <c r="F58" i="58"/>
  <c r="F55" i="58"/>
  <c r="F56" i="58"/>
  <c r="F54" i="58"/>
  <c r="F31" i="58"/>
  <c r="F28" i="58"/>
  <c r="F26" i="58"/>
  <c r="F23" i="58"/>
  <c r="F22" i="58"/>
  <c r="F25" i="58"/>
  <c r="N26" i="58"/>
  <c r="E32" i="58" s="1"/>
  <c r="F24" i="58"/>
  <c r="F32" i="58"/>
  <c r="F27" i="58"/>
  <c r="F30" i="58"/>
  <c r="C64" i="58"/>
  <c r="F64" i="58" s="1"/>
  <c r="F58" i="57"/>
  <c r="F60" i="57"/>
  <c r="F61" i="57"/>
  <c r="F57" i="57"/>
  <c r="L19" i="57"/>
  <c r="F63" i="57"/>
  <c r="E63" i="57"/>
  <c r="O30" i="57"/>
  <c r="O34" i="57"/>
  <c r="L17" i="57"/>
  <c r="L20" i="57"/>
  <c r="L23" i="57"/>
  <c r="M26" i="57"/>
  <c r="P26" i="57" s="1"/>
  <c r="O36" i="57"/>
  <c r="L21" i="57"/>
  <c r="J43" i="7" l="1"/>
  <c r="H44" i="8" l="1"/>
  <c r="D63" i="7" l="1"/>
  <c r="L11" i="41" l="1"/>
  <c r="L12" i="41"/>
  <c r="L13" i="41"/>
  <c r="L14" i="41"/>
  <c r="L15" i="41"/>
  <c r="O15" i="41" s="1"/>
  <c r="L16" i="41"/>
  <c r="D23" i="8" l="1"/>
  <c r="D26" i="8" l="1"/>
  <c r="N64" i="8" l="1"/>
  <c r="N65" i="8"/>
  <c r="N66" i="8"/>
  <c r="N67" i="8"/>
  <c r="N68" i="8"/>
  <c r="N69" i="8"/>
  <c r="N70" i="8"/>
  <c r="N71" i="8"/>
  <c r="N72" i="8"/>
  <c r="N63" i="8"/>
  <c r="D61" i="8" l="1"/>
  <c r="D62" i="15"/>
  <c r="M8" i="41"/>
  <c r="L17" i="41" s="1"/>
  <c r="N67" i="15"/>
  <c r="N68" i="15"/>
  <c r="N69" i="15"/>
  <c r="N70" i="15"/>
  <c r="N71" i="15"/>
  <c r="N72" i="15"/>
  <c r="N73" i="15"/>
  <c r="N74" i="15"/>
  <c r="N75" i="15"/>
  <c r="E62" i="15" s="1"/>
  <c r="N76" i="15"/>
  <c r="H89" i="8"/>
  <c r="N73" i="8" s="1"/>
  <c r="D61" i="15"/>
  <c r="C27" i="8" l="1"/>
  <c r="D27" i="8"/>
  <c r="N21" i="8"/>
  <c r="E27" i="8" s="1"/>
  <c r="C30" i="8"/>
  <c r="D30" i="8"/>
  <c r="N26" i="8"/>
  <c r="E32" i="8" s="1"/>
  <c r="C31" i="8"/>
  <c r="D31" i="8"/>
  <c r="N25" i="8"/>
  <c r="E31" i="8" s="1"/>
  <c r="C62" i="8"/>
  <c r="D62" i="8"/>
  <c r="L2" i="41"/>
  <c r="N11" i="41" s="1"/>
  <c r="L3" i="41"/>
  <c r="N12" i="41" s="1"/>
  <c r="O12" i="41" s="1"/>
  <c r="L4" i="41"/>
  <c r="N13" i="41" s="1"/>
  <c r="O13" i="41" s="1"/>
  <c r="L5" i="41"/>
  <c r="N14" i="41" s="1"/>
  <c r="O14" i="41" s="1"/>
  <c r="L6" i="41"/>
  <c r="N15" i="41" s="1"/>
  <c r="L7" i="41"/>
  <c r="N16" i="41" s="1"/>
  <c r="O16" i="41" s="1"/>
  <c r="J8" i="41"/>
  <c r="C61" i="8"/>
  <c r="F61" i="8" s="1"/>
  <c r="E63" i="8"/>
  <c r="C63" i="8"/>
  <c r="D63" i="8"/>
  <c r="K5" i="15"/>
  <c r="K6" i="15"/>
  <c r="K7" i="15"/>
  <c r="K8" i="15"/>
  <c r="K9" i="15"/>
  <c r="K10" i="15"/>
  <c r="K11" i="15"/>
  <c r="K12" i="15"/>
  <c r="K13" i="15"/>
  <c r="K4" i="15"/>
  <c r="N16" i="8"/>
  <c r="E22" i="8" s="1"/>
  <c r="N17" i="8"/>
  <c r="E23" i="8" s="1"/>
  <c r="N18" i="8"/>
  <c r="E24" i="8" s="1"/>
  <c r="N19" i="8"/>
  <c r="E25" i="8" s="1"/>
  <c r="N20" i="8"/>
  <c r="E26" i="8" s="1"/>
  <c r="N22" i="8"/>
  <c r="E28" i="8" s="1"/>
  <c r="N23" i="8"/>
  <c r="E29" i="8" s="1"/>
  <c r="N24" i="8"/>
  <c r="E30" i="8" s="1"/>
  <c r="C22" i="15"/>
  <c r="C23" i="15"/>
  <c r="C24" i="15"/>
  <c r="C25" i="15"/>
  <c r="C26" i="15"/>
  <c r="F26" i="15" s="1"/>
  <c r="C27" i="15"/>
  <c r="C28" i="15"/>
  <c r="C29" i="15"/>
  <c r="C30" i="15"/>
  <c r="C21" i="15"/>
  <c r="N20" i="15"/>
  <c r="E22" i="15" s="1"/>
  <c r="D32" i="8"/>
  <c r="C61" i="15"/>
  <c r="F61" i="15" s="1"/>
  <c r="E61" i="15"/>
  <c r="K19" i="15"/>
  <c r="N19" i="15"/>
  <c r="E21" i="15" s="1"/>
  <c r="K20" i="15"/>
  <c r="K21" i="15"/>
  <c r="N21" i="15"/>
  <c r="E23" i="15" s="1"/>
  <c r="K22" i="15"/>
  <c r="N22" i="15"/>
  <c r="E24" i="15" s="1"/>
  <c r="K23" i="15"/>
  <c r="N23" i="15"/>
  <c r="E25" i="15" s="1"/>
  <c r="K24" i="15"/>
  <c r="N24" i="15"/>
  <c r="E26" i="15" s="1"/>
  <c r="K25" i="15"/>
  <c r="N25" i="15"/>
  <c r="E27" i="15" s="1"/>
  <c r="K26" i="15"/>
  <c r="N26" i="15"/>
  <c r="E28" i="15" s="1"/>
  <c r="K27" i="15"/>
  <c r="N27" i="15"/>
  <c r="E29" i="15" s="1"/>
  <c r="K28" i="15"/>
  <c r="N28" i="15"/>
  <c r="E30" i="15" s="1"/>
  <c r="N29" i="15"/>
  <c r="E31" i="15" s="1"/>
  <c r="D31" i="15"/>
  <c r="K50" i="15"/>
  <c r="K51" i="15"/>
  <c r="K52" i="15"/>
  <c r="K53" i="15"/>
  <c r="C54" i="15"/>
  <c r="D54" i="15"/>
  <c r="E54" i="15"/>
  <c r="K54" i="15"/>
  <c r="C55" i="15"/>
  <c r="D55" i="15"/>
  <c r="E55" i="15"/>
  <c r="K55" i="15"/>
  <c r="C56" i="15"/>
  <c r="D56" i="15"/>
  <c r="E56" i="15"/>
  <c r="K56" i="15"/>
  <c r="C57" i="15"/>
  <c r="D57" i="15"/>
  <c r="E57" i="15"/>
  <c r="K57" i="15"/>
  <c r="C58" i="15"/>
  <c r="D58" i="15"/>
  <c r="E58" i="15"/>
  <c r="K58" i="15"/>
  <c r="C59" i="15"/>
  <c r="D59" i="15"/>
  <c r="E59" i="15"/>
  <c r="K59" i="15"/>
  <c r="C60" i="15"/>
  <c r="D60" i="15"/>
  <c r="C62" i="15"/>
  <c r="F62" i="15" s="1"/>
  <c r="C63" i="15"/>
  <c r="D63" i="15"/>
  <c r="E63" i="15"/>
  <c r="H90" i="15"/>
  <c r="D64" i="15"/>
  <c r="K67" i="15"/>
  <c r="K68" i="15"/>
  <c r="K69" i="15"/>
  <c r="K70" i="15"/>
  <c r="K71" i="15"/>
  <c r="K72" i="15"/>
  <c r="K73" i="15"/>
  <c r="K74" i="15"/>
  <c r="K75" i="15"/>
  <c r="K76" i="15"/>
  <c r="K4" i="8"/>
  <c r="K5" i="8"/>
  <c r="K6" i="8"/>
  <c r="K7" i="8"/>
  <c r="K8" i="8"/>
  <c r="K9" i="8"/>
  <c r="K10" i="8"/>
  <c r="K11" i="8"/>
  <c r="K12" i="8"/>
  <c r="K13" i="8"/>
  <c r="K16" i="8"/>
  <c r="K17" i="8"/>
  <c r="K18" i="8"/>
  <c r="K19" i="8"/>
  <c r="K20" i="8"/>
  <c r="K21" i="8"/>
  <c r="C22" i="8"/>
  <c r="D22" i="8"/>
  <c r="K22" i="8"/>
  <c r="C23" i="8"/>
  <c r="K23" i="8"/>
  <c r="C24" i="8"/>
  <c r="D24" i="8"/>
  <c r="K24" i="8"/>
  <c r="C25" i="8"/>
  <c r="D25" i="8"/>
  <c r="K25" i="8"/>
  <c r="C26" i="8"/>
  <c r="C28" i="8"/>
  <c r="D28" i="8"/>
  <c r="C29" i="8"/>
  <c r="D29" i="8"/>
  <c r="K49" i="8"/>
  <c r="K63" i="8" s="1"/>
  <c r="K50" i="8"/>
  <c r="K64" i="8" s="1"/>
  <c r="K51" i="8"/>
  <c r="K65" i="8" s="1"/>
  <c r="K52" i="8"/>
  <c r="K66" i="8" s="1"/>
  <c r="K53" i="8"/>
  <c r="K67" i="8" s="1"/>
  <c r="C54" i="8"/>
  <c r="D54" i="8"/>
  <c r="E54" i="8"/>
  <c r="K54" i="8"/>
  <c r="K68" i="8" s="1"/>
  <c r="C55" i="8"/>
  <c r="D55" i="8"/>
  <c r="E55" i="8"/>
  <c r="K55" i="8"/>
  <c r="K69" i="8" s="1"/>
  <c r="C56" i="8"/>
  <c r="D56" i="8"/>
  <c r="E56" i="8"/>
  <c r="K56" i="8"/>
  <c r="K70" i="8" s="1"/>
  <c r="C57" i="8"/>
  <c r="D57" i="8"/>
  <c r="E57" i="8"/>
  <c r="K57" i="8"/>
  <c r="K71" i="8" s="1"/>
  <c r="C58" i="8"/>
  <c r="D58" i="8"/>
  <c r="E58" i="8"/>
  <c r="K58" i="8"/>
  <c r="K72" i="8" s="1"/>
  <c r="C59" i="8"/>
  <c r="D59" i="8"/>
  <c r="E59" i="8"/>
  <c r="C60" i="8"/>
  <c r="D60" i="8"/>
  <c r="E60" i="8"/>
  <c r="E61" i="8"/>
  <c r="E62" i="8"/>
  <c r="C64" i="8"/>
  <c r="D64" i="8"/>
  <c r="L3" i="7"/>
  <c r="O28" i="7" s="1"/>
  <c r="M16" i="7"/>
  <c r="O3" i="7"/>
  <c r="O16" i="7" s="1"/>
  <c r="L4" i="7"/>
  <c r="O29" i="7" s="1"/>
  <c r="M17" i="7"/>
  <c r="P17" i="7" s="1"/>
  <c r="E54" i="7" s="1"/>
  <c r="O4" i="7"/>
  <c r="O17" i="7" s="1"/>
  <c r="L5" i="7"/>
  <c r="O30" i="7" s="1"/>
  <c r="M18" i="7"/>
  <c r="P18" i="7" s="1"/>
  <c r="E55" i="7" s="1"/>
  <c r="O5" i="7"/>
  <c r="O18" i="7" s="1"/>
  <c r="L6" i="7"/>
  <c r="O31" i="7" s="1"/>
  <c r="M19" i="7"/>
  <c r="P19" i="7" s="1"/>
  <c r="E56" i="7" s="1"/>
  <c r="O6" i="7"/>
  <c r="O19" i="7" s="1"/>
  <c r="L7" i="7"/>
  <c r="O32" i="7" s="1"/>
  <c r="M20" i="7"/>
  <c r="P20" i="7" s="1"/>
  <c r="E57" i="7" s="1"/>
  <c r="O7" i="7"/>
  <c r="O20" i="7" s="1"/>
  <c r="L8" i="7"/>
  <c r="L21" i="7" s="1"/>
  <c r="M21" i="7"/>
  <c r="P21" i="7" s="1"/>
  <c r="E58" i="7" s="1"/>
  <c r="O8" i="7"/>
  <c r="O21" i="7" s="1"/>
  <c r="L9" i="7"/>
  <c r="O34" i="7" s="1"/>
  <c r="M22" i="7"/>
  <c r="P22" i="7" s="1"/>
  <c r="E59" i="7" s="1"/>
  <c r="O9" i="7"/>
  <c r="O22" i="7" s="1"/>
  <c r="L10" i="7"/>
  <c r="O35" i="7" s="1"/>
  <c r="M23" i="7"/>
  <c r="P23" i="7" s="1"/>
  <c r="E60" i="7" s="1"/>
  <c r="O10" i="7"/>
  <c r="O23" i="7" s="1"/>
  <c r="L11" i="7"/>
  <c r="O36" i="7" s="1"/>
  <c r="M24" i="7"/>
  <c r="P24" i="7" s="1"/>
  <c r="E61" i="7" s="1"/>
  <c r="O11" i="7"/>
  <c r="O24" i="7" s="1"/>
  <c r="L12" i="7"/>
  <c r="L25" i="7" s="1"/>
  <c r="M25" i="7"/>
  <c r="P25" i="7" s="1"/>
  <c r="E62" i="7" s="1"/>
  <c r="O12" i="7"/>
  <c r="O25" i="7" s="1"/>
  <c r="M28" i="7"/>
  <c r="P28" i="7"/>
  <c r="M29" i="7"/>
  <c r="P29" i="7"/>
  <c r="M30" i="7"/>
  <c r="P30" i="7"/>
  <c r="M31" i="7"/>
  <c r="P31" i="7"/>
  <c r="M32" i="7"/>
  <c r="P32" i="7"/>
  <c r="M33" i="7"/>
  <c r="P33" i="7"/>
  <c r="M34" i="7"/>
  <c r="P34" i="7"/>
  <c r="M35" i="7"/>
  <c r="P35" i="7"/>
  <c r="M36" i="7"/>
  <c r="P36" i="7"/>
  <c r="M37" i="7"/>
  <c r="P37" i="7"/>
  <c r="M38" i="7"/>
  <c r="P38" i="7" s="1"/>
  <c r="C53" i="7"/>
  <c r="D53" i="7"/>
  <c r="C54" i="7"/>
  <c r="D54" i="7"/>
  <c r="C55" i="7"/>
  <c r="D55" i="7"/>
  <c r="C56" i="7"/>
  <c r="D56" i="7"/>
  <c r="C57" i="7"/>
  <c r="D57" i="7"/>
  <c r="C58" i="7"/>
  <c r="D58" i="7"/>
  <c r="C59" i="7"/>
  <c r="D59" i="7"/>
  <c r="C60" i="7"/>
  <c r="D60" i="7"/>
  <c r="C61" i="7"/>
  <c r="D61" i="7"/>
  <c r="C62" i="7"/>
  <c r="D62" i="7"/>
  <c r="F59" i="15" l="1"/>
  <c r="F60" i="15"/>
  <c r="F31" i="8"/>
  <c r="F63" i="15"/>
  <c r="O11" i="41"/>
  <c r="O33" i="7"/>
  <c r="L17" i="7"/>
  <c r="L16" i="7"/>
  <c r="F62" i="8"/>
  <c r="C63" i="7"/>
  <c r="E63" i="7" s="1"/>
  <c r="F25" i="8"/>
  <c r="F60" i="8"/>
  <c r="L23" i="7"/>
  <c r="L19" i="7"/>
  <c r="F63" i="8"/>
  <c r="F26" i="8"/>
  <c r="F28" i="8"/>
  <c r="F21" i="15"/>
  <c r="C64" i="15"/>
  <c r="F64" i="15" s="1"/>
  <c r="N77" i="15"/>
  <c r="E64" i="15" s="1"/>
  <c r="F23" i="15"/>
  <c r="F29" i="15"/>
  <c r="F27" i="15"/>
  <c r="F25" i="15"/>
  <c r="F56" i="8"/>
  <c r="C32" i="8"/>
  <c r="F32" i="8" s="1"/>
  <c r="L20" i="7"/>
  <c r="F58" i="8"/>
  <c r="F27" i="8"/>
  <c r="O37" i="7"/>
  <c r="E64" i="8"/>
  <c r="L18" i="7"/>
  <c r="F62" i="7"/>
  <c r="F57" i="7"/>
  <c r="F60" i="7"/>
  <c r="F59" i="8"/>
  <c r="F57" i="8"/>
  <c r="F54" i="8"/>
  <c r="F64" i="8"/>
  <c r="F55" i="8"/>
  <c r="F22" i="8"/>
  <c r="F30" i="8"/>
  <c r="F29" i="8"/>
  <c r="F24" i="8"/>
  <c r="F23" i="8"/>
  <c r="F58" i="7"/>
  <c r="F53" i="7"/>
  <c r="F59" i="7"/>
  <c r="F56" i="7"/>
  <c r="F55" i="7"/>
  <c r="F54" i="7"/>
  <c r="L24" i="7"/>
  <c r="F61" i="7"/>
  <c r="M15" i="41"/>
  <c r="M13" i="41"/>
  <c r="M16" i="41"/>
  <c r="M14" i="41"/>
  <c r="M12" i="41"/>
  <c r="M11" i="41"/>
  <c r="F58" i="15"/>
  <c r="F57" i="15"/>
  <c r="F56" i="15"/>
  <c r="F55" i="15"/>
  <c r="F54" i="15"/>
  <c r="F30" i="15"/>
  <c r="F28" i="15"/>
  <c r="F24" i="15"/>
  <c r="F22" i="15"/>
  <c r="C31" i="15"/>
  <c r="F31" i="15" s="1"/>
  <c r="P16" i="7"/>
  <c r="E53" i="7" s="1"/>
  <c r="M26" i="7"/>
  <c r="P26" i="7" s="1"/>
  <c r="L8" i="41"/>
  <c r="N17" i="41" s="1"/>
  <c r="O17" i="41" s="1"/>
  <c r="L22" i="7"/>
  <c r="F63" i="7" l="1"/>
  <c r="M17" i="41"/>
</calcChain>
</file>

<file path=xl/sharedStrings.xml><?xml version="1.0" encoding="utf-8"?>
<sst xmlns="http://schemas.openxmlformats.org/spreadsheetml/2006/main" count="1672" uniqueCount="212">
  <si>
    <t>飲料</t>
  </si>
  <si>
    <t>その他の食料工業品</t>
  </si>
  <si>
    <t>雑品</t>
  </si>
  <si>
    <t>電気機械</t>
  </si>
  <si>
    <t>米</t>
  </si>
  <si>
    <t>その他の日用品</t>
  </si>
  <si>
    <t>麦</t>
  </si>
  <si>
    <t>鉄鋼</t>
  </si>
  <si>
    <t>合計</t>
    <rPh sb="0" eb="2">
      <t>ゴウケイ</t>
    </rPh>
    <phoneticPr fontId="2"/>
  </si>
  <si>
    <t>品目</t>
  </si>
  <si>
    <t>雑穀</t>
  </si>
  <si>
    <t>豆</t>
  </si>
  <si>
    <t>畜産品</t>
  </si>
  <si>
    <t>水産品</t>
  </si>
  <si>
    <t>油脂用作物</t>
  </si>
  <si>
    <t>葉たばこ</t>
  </si>
  <si>
    <t>天然ゴム</t>
  </si>
  <si>
    <t>木材</t>
  </si>
  <si>
    <t>非金属鉱物</t>
  </si>
  <si>
    <t>非鉄金属</t>
  </si>
  <si>
    <t>金属製品</t>
  </si>
  <si>
    <t>その他の機械</t>
  </si>
  <si>
    <t>板ガラス・同製品</t>
  </si>
  <si>
    <t>その他の窯業品</t>
  </si>
  <si>
    <t>石油製品</t>
  </si>
  <si>
    <t>科学薬品</t>
  </si>
  <si>
    <t>化学肥料</t>
  </si>
  <si>
    <t>染・顔・塗料</t>
  </si>
  <si>
    <t>合成樹脂</t>
  </si>
  <si>
    <t>その他の化学工業品</t>
  </si>
  <si>
    <t>紙・パルプ</t>
  </si>
  <si>
    <t>化学繊維糸</t>
  </si>
  <si>
    <t>その他の糸</t>
  </si>
  <si>
    <t>その他の織物</t>
  </si>
  <si>
    <t>缶詰・ビン詰</t>
  </si>
  <si>
    <t>砂糖</t>
  </si>
  <si>
    <t>織物製品</t>
  </si>
  <si>
    <t>ゴム製品</t>
  </si>
  <si>
    <t>その他の製造工業品</t>
  </si>
  <si>
    <t>動植物性飼・肥料</t>
  </si>
  <si>
    <t>備考</t>
  </si>
  <si>
    <t>前月比％</t>
    <rPh sb="0" eb="3">
      <t>ゼンゲツヒ</t>
    </rPh>
    <phoneticPr fontId="2"/>
  </si>
  <si>
    <t>前年同月比％</t>
  </si>
  <si>
    <t>前月比％</t>
  </si>
  <si>
    <t>順位</t>
  </si>
  <si>
    <t>その他</t>
    <rPh sb="0" eb="3">
      <t>ソノタ</t>
    </rPh>
    <phoneticPr fontId="2"/>
  </si>
  <si>
    <t>順位</t>
    <rPh sb="0" eb="2">
      <t>ジュンイ</t>
    </rPh>
    <phoneticPr fontId="2"/>
  </si>
  <si>
    <t>品目</t>
    <rPh sb="0" eb="2">
      <t>ヒンモク</t>
    </rPh>
    <phoneticPr fontId="2"/>
  </si>
  <si>
    <t>合計</t>
    <rPh sb="0" eb="2">
      <t>ゴウケイ</t>
    </rPh>
    <phoneticPr fontId="13"/>
  </si>
  <si>
    <t>支部別入庫高</t>
    <rPh sb="0" eb="2">
      <t>シブ</t>
    </rPh>
    <rPh sb="2" eb="3">
      <t>ベツ</t>
    </rPh>
    <rPh sb="3" eb="5">
      <t>ニュウコ</t>
    </rPh>
    <rPh sb="5" eb="6">
      <t>ダカ</t>
    </rPh>
    <phoneticPr fontId="2"/>
  </si>
  <si>
    <t>前年同月比％</t>
    <rPh sb="0" eb="2">
      <t>ゼンネン</t>
    </rPh>
    <rPh sb="2" eb="4">
      <t>ドウゲツ</t>
    </rPh>
    <rPh sb="4" eb="5">
      <t>ヒ</t>
    </rPh>
    <phoneticPr fontId="2"/>
  </si>
  <si>
    <t>前月比％</t>
    <rPh sb="0" eb="3">
      <t>ゼンゲツヒ</t>
    </rPh>
    <phoneticPr fontId="2"/>
  </si>
  <si>
    <t>備考</t>
    <rPh sb="0" eb="2">
      <t>ビコウ</t>
    </rPh>
    <phoneticPr fontId="2"/>
  </si>
  <si>
    <t>品目</t>
    <rPh sb="0" eb="2">
      <t>ヒンモク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</si>
  <si>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</si>
  <si>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40品目合計</t>
    <rPh sb="2" eb="4">
      <t>ヒンモク</t>
    </rPh>
    <rPh sb="4" eb="6">
      <t>ゴウケイ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</si>
  <si>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</si>
  <si>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</si>
  <si>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４０品目合計</t>
    <rPh sb="0" eb="3">
      <t>４０ヒン</t>
    </rPh>
    <rPh sb="3" eb="4">
      <t>モク</t>
    </rPh>
    <rPh sb="4" eb="6">
      <t>ゴウケイ</t>
    </rPh>
    <phoneticPr fontId="2"/>
  </si>
  <si>
    <t>グラフ関連数字</t>
    <rPh sb="3" eb="5">
      <t>カンレン</t>
    </rPh>
    <rPh sb="5" eb="7">
      <t>スウジ</t>
    </rPh>
    <phoneticPr fontId="2"/>
  </si>
  <si>
    <t>東部</t>
    <rPh sb="0" eb="2">
      <t>トウブ</t>
    </rPh>
    <phoneticPr fontId="2"/>
  </si>
  <si>
    <t>富士</t>
    <rPh sb="0" eb="2">
      <t>フジ</t>
    </rPh>
    <phoneticPr fontId="2"/>
  </si>
  <si>
    <t>40品目合計</t>
    <rPh sb="2" eb="3">
      <t>ヒン</t>
    </rPh>
    <rPh sb="3" eb="4">
      <t>モク</t>
    </rPh>
    <rPh sb="4" eb="6">
      <t>ゴウケイ</t>
    </rPh>
    <phoneticPr fontId="2"/>
  </si>
  <si>
    <t>前月</t>
    <rPh sb="0" eb="2">
      <t>ゼンゲツ</t>
    </rPh>
    <phoneticPr fontId="2"/>
  </si>
  <si>
    <t>缶詰・びん詰</t>
    <phoneticPr fontId="2"/>
  </si>
  <si>
    <t>入庫高</t>
    <rPh sb="0" eb="2">
      <t>ニュウコ</t>
    </rPh>
    <rPh sb="2" eb="3">
      <t>ダカ</t>
    </rPh>
    <phoneticPr fontId="2"/>
  </si>
  <si>
    <t>入庫高</t>
    <rPh sb="0" eb="2">
      <t>ニュウコ</t>
    </rPh>
    <rPh sb="2" eb="3">
      <t>ダカ</t>
    </rPh>
    <phoneticPr fontId="2"/>
  </si>
  <si>
    <t>計</t>
    <rPh sb="0" eb="1">
      <t>ケイ</t>
    </rPh>
    <phoneticPr fontId="2"/>
  </si>
  <si>
    <t>トン</t>
    <phoneticPr fontId="2"/>
  </si>
  <si>
    <t>前月</t>
    <rPh sb="0" eb="2">
      <t>ゼンゲツ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</si>
  <si>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</si>
  <si>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</si>
  <si>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化学薬品</t>
    <rPh sb="0" eb="2">
      <t>カガク</t>
    </rPh>
    <rPh sb="2" eb="4">
      <t>ヤクヒン</t>
    </rPh>
    <phoneticPr fontId="2"/>
  </si>
  <si>
    <t>前月合計</t>
    <rPh sb="0" eb="2">
      <t>ゼンゲツ</t>
    </rPh>
    <rPh sb="2" eb="4">
      <t>ゴウケイ</t>
    </rPh>
    <phoneticPr fontId="2"/>
  </si>
  <si>
    <t>４０品目合計</t>
    <rPh sb="2" eb="3">
      <t>ヒン</t>
    </rPh>
    <rPh sb="3" eb="4">
      <t>モク</t>
    </rPh>
    <rPh sb="4" eb="6">
      <t>ゴウケイ</t>
    </rPh>
    <phoneticPr fontId="2"/>
  </si>
  <si>
    <t>当月</t>
    <rPh sb="0" eb="2">
      <t>トウゲツ</t>
    </rPh>
    <phoneticPr fontId="2"/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</si>
  <si>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</si>
  <si>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</si>
  <si>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</si>
  <si>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</si>
  <si>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</si>
  <si>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</si>
  <si>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</si>
  <si>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</si>
  <si>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</si>
  <si>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</si>
  <si>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</si>
  <si>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</si>
  <si>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  <rPh sb="0" eb="2">
      <t>１ガツ</t>
    </rPh>
    <phoneticPr fontId="2"/>
  </si>
  <si>
    <t>２月</t>
    <rPh sb="0" eb="2">
      <t>２ガツ</t>
    </rPh>
    <phoneticPr fontId="2"/>
  </si>
  <si>
    <t>３月</t>
    <rPh sb="0" eb="2">
      <t>３ガツ</t>
    </rPh>
    <phoneticPr fontId="2"/>
  </si>
  <si>
    <t>静岡支部</t>
    <rPh sb="0" eb="2">
      <t>シズオカ</t>
    </rPh>
    <rPh sb="2" eb="4">
      <t>シブ</t>
    </rPh>
    <phoneticPr fontId="2"/>
  </si>
  <si>
    <t>４０品目合計</t>
    <rPh sb="2" eb="4">
      <t>ヒンモク</t>
    </rPh>
    <rPh sb="4" eb="6">
      <t>ゴウケイ</t>
    </rPh>
    <phoneticPr fontId="2"/>
  </si>
  <si>
    <t>合計</t>
    <rPh sb="0" eb="2">
      <t>ゴウケイ</t>
    </rPh>
    <phoneticPr fontId="2"/>
  </si>
  <si>
    <t>前月</t>
    <rPh sb="0" eb="1">
      <t>マエ</t>
    </rPh>
    <rPh sb="1" eb="2">
      <t>８ガツ</t>
    </rPh>
    <phoneticPr fontId="2"/>
  </si>
  <si>
    <t>化学繊維織物</t>
    <rPh sb="0" eb="2">
      <t>カガク</t>
    </rPh>
    <rPh sb="2" eb="4">
      <t>センイ</t>
    </rPh>
    <rPh sb="4" eb="6">
      <t>オリモノ</t>
    </rPh>
    <phoneticPr fontId="13"/>
  </si>
  <si>
    <t>缶詰・びん詰</t>
    <phoneticPr fontId="2"/>
  </si>
  <si>
    <t>合　　　　計</t>
    <rPh sb="0" eb="1">
      <t>ゴウ</t>
    </rPh>
    <rPh sb="5" eb="6">
      <t>ケイ</t>
    </rPh>
    <phoneticPr fontId="2"/>
  </si>
  <si>
    <t>その他の織物</t>
    <rPh sb="0" eb="3">
      <t>ソノタ</t>
    </rPh>
    <rPh sb="4" eb="6">
      <t>オリモノ</t>
    </rPh>
    <phoneticPr fontId="2"/>
  </si>
  <si>
    <t>トン数</t>
    <rPh sb="2" eb="3">
      <t>スウ</t>
    </rPh>
    <phoneticPr fontId="2"/>
  </si>
  <si>
    <t>品目</t>
    <rPh sb="0" eb="2">
      <t>ヒンモク</t>
    </rPh>
    <phoneticPr fontId="2"/>
  </si>
  <si>
    <t>駿遠支部</t>
    <rPh sb="0" eb="1">
      <t>スルガ</t>
    </rPh>
    <rPh sb="1" eb="2">
      <t>エン</t>
    </rPh>
    <rPh sb="2" eb="4">
      <t>シブ</t>
    </rPh>
    <phoneticPr fontId="2"/>
  </si>
  <si>
    <t>東部支部</t>
    <rPh sb="0" eb="2">
      <t>トウブ</t>
    </rPh>
    <rPh sb="2" eb="4">
      <t>シブ</t>
    </rPh>
    <phoneticPr fontId="2"/>
  </si>
  <si>
    <t>清水支部</t>
    <rPh sb="0" eb="2">
      <t>シミズ</t>
    </rPh>
    <rPh sb="2" eb="4">
      <t>シブ</t>
    </rPh>
    <phoneticPr fontId="2"/>
  </si>
  <si>
    <t>西部支部</t>
    <rPh sb="0" eb="2">
      <t>セイブ</t>
    </rPh>
    <rPh sb="2" eb="4">
      <t>シブ</t>
    </rPh>
    <phoneticPr fontId="2"/>
  </si>
  <si>
    <t>缶詰・びん詰</t>
    <phoneticPr fontId="2"/>
  </si>
  <si>
    <t>缶詰・びん詰</t>
    <phoneticPr fontId="2"/>
  </si>
  <si>
    <r>
      <t>4</t>
    </r>
    <r>
      <rPr>
        <sz val="11"/>
        <rFont val="ＭＳ Ｐゴシック"/>
        <family val="3"/>
        <charset val="128"/>
      </rPr>
      <t>0品目合計</t>
    </r>
    <rPh sb="2" eb="4">
      <t>ヒンモク</t>
    </rPh>
    <rPh sb="4" eb="6">
      <t>ゴウケイ</t>
    </rPh>
    <phoneticPr fontId="2"/>
  </si>
  <si>
    <r>
      <t>平均保管残高</t>
    </r>
    <r>
      <rPr>
        <sz val="8"/>
        <rFont val="ＭＳ Ｐゴシック"/>
        <family val="3"/>
        <charset val="128"/>
      </rPr>
      <t>（万ﾄﾝ）</t>
    </r>
    <rPh sb="0" eb="2">
      <t>ヘイキン</t>
    </rPh>
    <rPh sb="2" eb="4">
      <t>ホカン</t>
    </rPh>
    <rPh sb="4" eb="6">
      <t>ザンダカ</t>
    </rPh>
    <rPh sb="7" eb="8">
      <t>マン</t>
    </rPh>
    <phoneticPr fontId="2"/>
  </si>
  <si>
    <t>所管面積</t>
    <rPh sb="0" eb="2">
      <t>ショカン</t>
    </rPh>
    <rPh sb="2" eb="4">
      <t>メンセキ</t>
    </rPh>
    <phoneticPr fontId="2"/>
  </si>
  <si>
    <t>在庫面積</t>
    <rPh sb="0" eb="2">
      <t>ザイコ</t>
    </rPh>
    <rPh sb="2" eb="4">
      <t>メンセキ</t>
    </rPh>
    <phoneticPr fontId="2"/>
  </si>
  <si>
    <t>東部支部</t>
    <rPh sb="2" eb="4">
      <t>シブ</t>
    </rPh>
    <phoneticPr fontId="2"/>
  </si>
  <si>
    <t>富士支部</t>
    <rPh sb="0" eb="2">
      <t>フジ</t>
    </rPh>
    <rPh sb="2" eb="4">
      <t>シブ</t>
    </rPh>
    <phoneticPr fontId="2"/>
  </si>
  <si>
    <t>空面積</t>
    <rPh sb="0" eb="1">
      <t>カラ</t>
    </rPh>
    <rPh sb="1" eb="3">
      <t>メンセキ</t>
    </rPh>
    <phoneticPr fontId="2"/>
  </si>
  <si>
    <t>　　　　　　　　　区分</t>
    <rPh sb="9" eb="11">
      <t>クブン</t>
    </rPh>
    <phoneticPr fontId="2"/>
  </si>
  <si>
    <t>利用率％</t>
    <rPh sb="0" eb="3">
      <t>リヨウリツ</t>
    </rPh>
    <phoneticPr fontId="2"/>
  </si>
  <si>
    <t>備考</t>
    <rPh sb="0" eb="2">
      <t>ビコウ</t>
    </rPh>
    <phoneticPr fontId="2"/>
  </si>
  <si>
    <t>倉庫別</t>
    <rPh sb="0" eb="2">
      <t>ソウコ</t>
    </rPh>
    <rPh sb="2" eb="3">
      <t>ベツ</t>
    </rPh>
    <phoneticPr fontId="2"/>
  </si>
  <si>
    <t>野積倉庫</t>
    <rPh sb="0" eb="1">
      <t>ノ</t>
    </rPh>
    <rPh sb="1" eb="2">
      <t>ヅ</t>
    </rPh>
    <rPh sb="2" eb="4">
      <t>ソウコ</t>
    </rPh>
    <phoneticPr fontId="2"/>
  </si>
  <si>
    <t>サイロ</t>
    <phoneticPr fontId="2"/>
  </si>
  <si>
    <t>危険品倉庫</t>
    <rPh sb="0" eb="2">
      <t>キケン</t>
    </rPh>
    <rPh sb="2" eb="3">
      <t>ヒン</t>
    </rPh>
    <rPh sb="3" eb="5">
      <t>ソウコ</t>
    </rPh>
    <phoneticPr fontId="2"/>
  </si>
  <si>
    <t>年間合計</t>
    <rPh sb="0" eb="1">
      <t>ネン</t>
    </rPh>
    <rPh sb="1" eb="2">
      <t>カン</t>
    </rPh>
    <rPh sb="2" eb="4">
      <t>ゴウケイ</t>
    </rPh>
    <phoneticPr fontId="2"/>
  </si>
  <si>
    <t>年間平均</t>
    <rPh sb="0" eb="1">
      <t>ネン</t>
    </rPh>
    <rPh sb="1" eb="2">
      <t>カン</t>
    </rPh>
    <rPh sb="2" eb="4">
      <t>ヘイキン</t>
    </rPh>
    <phoneticPr fontId="2"/>
  </si>
  <si>
    <t>前年比　％</t>
    <rPh sb="0" eb="3">
      <t>ゼンネンヒ</t>
    </rPh>
    <phoneticPr fontId="2"/>
  </si>
  <si>
    <t>前年比　％</t>
    <rPh sb="0" eb="2">
      <t>ゼンネン</t>
    </rPh>
    <rPh sb="2" eb="3">
      <t>ヒ</t>
    </rPh>
    <phoneticPr fontId="2"/>
  </si>
  <si>
    <t>年合計</t>
    <rPh sb="0" eb="1">
      <t>ネン</t>
    </rPh>
    <rPh sb="1" eb="3">
      <t>ゴウケイ</t>
    </rPh>
    <phoneticPr fontId="2"/>
  </si>
  <si>
    <t>年平均</t>
    <rPh sb="0" eb="1">
      <t>ネン</t>
    </rPh>
    <rPh sb="1" eb="3">
      <t>ヘイキン</t>
    </rPh>
    <phoneticPr fontId="2"/>
  </si>
  <si>
    <t>-1-</t>
    <phoneticPr fontId="2"/>
  </si>
  <si>
    <t>静岡県倉庫協会</t>
    <rPh sb="0" eb="3">
      <t>シズオカケン</t>
    </rPh>
    <rPh sb="3" eb="5">
      <t>ソウコ</t>
    </rPh>
    <rPh sb="5" eb="7">
      <t>キョウカイ</t>
    </rPh>
    <phoneticPr fontId="2"/>
  </si>
  <si>
    <t>利用率（%）</t>
    <rPh sb="0" eb="3">
      <t>リヨウリツ</t>
    </rPh>
    <phoneticPr fontId="2"/>
  </si>
  <si>
    <t>会員数(社）</t>
    <rPh sb="0" eb="3">
      <t>カイインスウ</t>
    </rPh>
    <rPh sb="4" eb="5">
      <t>シャ</t>
    </rPh>
    <phoneticPr fontId="2"/>
  </si>
  <si>
    <t>静　岡　県　内　の　貨　物　動　向</t>
    <rPh sb="0" eb="3">
      <t>シズオカ</t>
    </rPh>
    <rPh sb="4" eb="7">
      <t>ケンナイ</t>
    </rPh>
    <rPh sb="10" eb="13">
      <t>カモツ</t>
    </rPh>
    <rPh sb="14" eb="17">
      <t>ドウコウ</t>
    </rPh>
    <phoneticPr fontId="2"/>
  </si>
  <si>
    <t>シートＮＯ</t>
    <phoneticPr fontId="2"/>
  </si>
  <si>
    <t>シ　ー　ト　名　称</t>
    <rPh sb="6" eb="7">
      <t>メイ</t>
    </rPh>
    <rPh sb="8" eb="9">
      <t>ショウ</t>
    </rPh>
    <phoneticPr fontId="2"/>
  </si>
  <si>
    <t>所管面積（1～3類）と保管残高の推移</t>
    <rPh sb="0" eb="2">
      <t>ショカン</t>
    </rPh>
    <rPh sb="2" eb="4">
      <t>メンセキ</t>
    </rPh>
    <rPh sb="8" eb="9">
      <t>ルイ</t>
    </rPh>
    <rPh sb="11" eb="13">
      <t>ホカン</t>
    </rPh>
    <rPh sb="13" eb="15">
      <t>ザンダカ</t>
    </rPh>
    <rPh sb="16" eb="18">
      <t>スイイ</t>
    </rPh>
    <phoneticPr fontId="2"/>
  </si>
  <si>
    <t>倉庫使用状況</t>
    <rPh sb="0" eb="2">
      <t>ソウコ</t>
    </rPh>
    <rPh sb="2" eb="4">
      <t>シヨウ</t>
    </rPh>
    <rPh sb="4" eb="6">
      <t>ジョウキョウ</t>
    </rPh>
    <phoneticPr fontId="2"/>
  </si>
  <si>
    <t>入庫高、保管残高、回転率の推移</t>
    <rPh sb="0" eb="2">
      <t>ニュウコ</t>
    </rPh>
    <rPh sb="2" eb="3">
      <t>ダカ</t>
    </rPh>
    <rPh sb="4" eb="6">
      <t>ホカン</t>
    </rPh>
    <rPh sb="6" eb="8">
      <t>ザンダカ</t>
    </rPh>
    <rPh sb="9" eb="11">
      <t>カイテン</t>
    </rPh>
    <rPh sb="11" eb="12">
      <t>リツ</t>
    </rPh>
    <rPh sb="13" eb="15">
      <t>スイイ</t>
    </rPh>
    <phoneticPr fontId="2"/>
  </si>
  <si>
    <t>入庫高上位１０品目</t>
    <rPh sb="0" eb="2">
      <t>ニュウコ</t>
    </rPh>
    <rPh sb="2" eb="3">
      <t>ダカ</t>
    </rPh>
    <rPh sb="3" eb="5">
      <t>ジョウイ</t>
    </rPh>
    <rPh sb="7" eb="9">
      <t>ヒンモク</t>
    </rPh>
    <phoneticPr fontId="2"/>
  </si>
  <si>
    <t>　</t>
    <phoneticPr fontId="2"/>
  </si>
  <si>
    <t>東部、富士支部　　　入庫高上位10品目</t>
    <rPh sb="0" eb="2">
      <t>トウブ</t>
    </rPh>
    <rPh sb="3" eb="5">
      <t>フジ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</si>
  <si>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清水、静岡支部　　　入庫高上位10品目</t>
    <rPh sb="0" eb="2">
      <t>シミズ</t>
    </rPh>
    <rPh sb="3" eb="5">
      <t>シズオカ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</si>
  <si>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駿遠、西部支部　　　入庫高上位10品目</t>
    <rPh sb="0" eb="2">
      <t>スンエン</t>
    </rPh>
    <rPh sb="3" eb="5">
      <t>セイブ</t>
    </rPh>
    <rPh sb="5" eb="7">
      <t>シブ</t>
    </rPh>
    <rPh sb="10" eb="12">
      <t>ニュウコ</t>
    </rPh>
    <rPh sb="12" eb="13">
      <t>ダカ</t>
    </rPh>
    <rPh sb="13" eb="15">
      <t>ジョウイ</t>
    </rPh>
    <rPh sb="17" eb="19">
      <t>ヒンモク</t>
    </rPh>
    <phoneticPr fontId="2"/>
  </si>
  <si>
    <t>保管残高上位10品目</t>
    <rPh sb="0" eb="2">
      <t>ホカン</t>
    </rPh>
    <rPh sb="2" eb="4">
      <t>ザンダカ</t>
    </rPh>
    <rPh sb="4" eb="6">
      <t>ジョウイ</t>
    </rPh>
    <rPh sb="8" eb="10">
      <t>ヒンモク</t>
    </rPh>
    <phoneticPr fontId="2"/>
  </si>
  <si>
    <t>東部、富士支部　　　保管残高上位10品目</t>
    <rPh sb="0" eb="2">
      <t>トウブ</t>
    </rPh>
    <rPh sb="3" eb="5">
      <t>フジ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</si>
  <si>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清水、静岡支部　　　保管残高上位10品目</t>
    <rPh sb="0" eb="2">
      <t>シミズ</t>
    </rPh>
    <rPh sb="3" eb="5">
      <t>シズオカ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</si>
  <si>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駿遠、西部支部　　　保管残高上位10品目</t>
    <rPh sb="0" eb="2">
      <t>スンエン</t>
    </rPh>
    <rPh sb="3" eb="5">
      <t>セイブ</t>
    </rPh>
    <rPh sb="5" eb="7">
      <t>シブ</t>
    </rPh>
    <rPh sb="10" eb="12">
      <t>ホカン</t>
    </rPh>
    <rPh sb="12" eb="14">
      <t>ザンダカ</t>
    </rPh>
    <rPh sb="14" eb="16">
      <t>ジョウイ</t>
    </rPh>
    <rPh sb="18" eb="20">
      <t>ヒンモク</t>
    </rPh>
    <phoneticPr fontId="2"/>
  </si>
  <si>
    <t>東部支部　　　　　　　入庫、残高、回転率の推移</t>
    <rPh sb="0" eb="2">
      <t>トウブ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</si>
  <si>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富士支部　　　　　　　入庫、残高、回転率の推移　　</t>
    <rPh sb="0" eb="2">
      <t>フジ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</si>
  <si>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清水支部　　　　　　　入庫、残高、回転率の推移</t>
    <rPh sb="0" eb="2">
      <t>シミズ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</si>
  <si>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　　　　　　入庫、残高、回転率の推移</t>
    <rPh sb="6" eb="8">
      <t>ニュウコ</t>
    </rPh>
    <rPh sb="9" eb="11">
      <t>ザンダカ</t>
    </rPh>
    <rPh sb="12" eb="14">
      <t>カイテン</t>
    </rPh>
    <rPh sb="14" eb="15">
      <t>リツ</t>
    </rPh>
    <rPh sb="16" eb="18">
      <t>スイイ</t>
    </rPh>
    <phoneticPr fontId="2"/>
  </si>
  <si>
    <t>駿遠支部　　　　　　　入庫、残高、回転率の推移</t>
    <rPh sb="0" eb="2">
      <t>スンエン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</si>
  <si>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西部支部　　　　　　　入庫、残高、回転率の推移</t>
    <rPh sb="0" eb="2">
      <t>セイブ</t>
    </rPh>
    <rPh sb="2" eb="4">
      <t>シブ</t>
    </rPh>
    <rPh sb="11" eb="13">
      <t>ニュウコ</t>
    </rPh>
    <rPh sb="14" eb="16">
      <t>ザンダカ</t>
    </rPh>
    <rPh sb="17" eb="19">
      <t>カイテン</t>
    </rPh>
    <rPh sb="19" eb="20">
      <t>リツ</t>
    </rPh>
    <rPh sb="21" eb="23">
      <t>スイイ</t>
    </rPh>
    <phoneticPr fontId="2"/>
  </si>
  <si>
    <t>静　　岡　　県　　倉　　庫　　協　　会</t>
    <rPh sb="0" eb="1">
      <t>セイ</t>
    </rPh>
    <rPh sb="3" eb="4">
      <t>オカ</t>
    </rPh>
    <rPh sb="6" eb="7">
      <t>ケン</t>
    </rPh>
    <rPh sb="9" eb="10">
      <t>クラ</t>
    </rPh>
    <rPh sb="12" eb="13">
      <t>コ</t>
    </rPh>
    <rPh sb="15" eb="16">
      <t>キョウ</t>
    </rPh>
    <rPh sb="18" eb="19">
      <t>カイ</t>
    </rPh>
    <phoneticPr fontId="2"/>
  </si>
  <si>
    <t>合計</t>
    <rPh sb="0" eb="2">
      <t>ゴウケイ</t>
    </rPh>
    <phoneticPr fontId="2"/>
  </si>
  <si>
    <r>
      <t>318，786 m</t>
    </r>
    <r>
      <rPr>
        <sz val="8"/>
        <rFont val="ＭＳ Ｐゴシック"/>
        <family val="3"/>
        <charset val="128"/>
      </rPr>
      <t>3</t>
    </r>
    <phoneticPr fontId="2"/>
  </si>
  <si>
    <t>化学薬品</t>
    <rPh sb="0" eb="2">
      <t>カガク</t>
    </rPh>
    <phoneticPr fontId="2"/>
  </si>
  <si>
    <t>平成27年</t>
    <rPh sb="0" eb="2">
      <t>ヘイセイ</t>
    </rPh>
    <rPh sb="4" eb="5">
      <t>ネン</t>
    </rPh>
    <phoneticPr fontId="2"/>
  </si>
  <si>
    <t>合計</t>
    <rPh sb="0" eb="2">
      <t>ゴウケイ</t>
    </rPh>
    <phoneticPr fontId="2"/>
  </si>
  <si>
    <t>化学薬品</t>
    <rPh sb="0" eb="2">
      <t>カガク</t>
    </rPh>
    <phoneticPr fontId="2"/>
  </si>
  <si>
    <t>平成28年</t>
    <rPh sb="0" eb="2">
      <t>ヘイセイ</t>
    </rPh>
    <rPh sb="4" eb="5">
      <t>ネン</t>
    </rPh>
    <phoneticPr fontId="2"/>
  </si>
  <si>
    <t>在庫面積</t>
    <rPh sb="0" eb="1">
      <t>ザイ</t>
    </rPh>
    <rPh sb="1" eb="2">
      <t>コ</t>
    </rPh>
    <rPh sb="2" eb="4">
      <t>メンセキ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</si>
  <si>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</si>
  <si>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</si>
  <si>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その他の農作物</t>
    <rPh sb="5" eb="6">
      <t>サク</t>
    </rPh>
    <phoneticPr fontId="2"/>
  </si>
  <si>
    <t>平成29年</t>
    <rPh sb="0" eb="2">
      <t>ヘイセイ</t>
    </rPh>
    <rPh sb="4" eb="5">
      <t>ネン</t>
    </rPh>
    <phoneticPr fontId="2"/>
  </si>
  <si>
    <t>(12月実績）</t>
    <rPh sb="3" eb="4">
      <t>ガツ</t>
    </rPh>
    <rPh sb="4" eb="6">
      <t>ジッセキ</t>
    </rPh>
    <phoneticPr fontId="2"/>
  </si>
  <si>
    <t>40品目合計</t>
    <rPh sb="2" eb="4">
      <t>ヒンモク</t>
    </rPh>
    <rPh sb="4" eb="6">
      <t>ゴウケイ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</si>
  <si>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</si>
  <si>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</si>
  <si>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</si>
  <si>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トン数</t>
    <rPh sb="2" eb="3">
      <t>スウ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</si>
  <si>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</si>
  <si>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回転率（％）</t>
    <rPh sb="0" eb="3">
      <t>カイテンリツ</t>
    </rPh>
    <phoneticPr fontId="2"/>
  </si>
  <si>
    <t>支部別保管残高</t>
    <rPh sb="0" eb="2">
      <t>シブ</t>
    </rPh>
    <rPh sb="2" eb="3">
      <t>ベツ</t>
    </rPh>
    <rPh sb="3" eb="7">
      <t>ホカンザンダカ</t>
    </rPh>
    <phoneticPr fontId="2"/>
  </si>
  <si>
    <t>合計</t>
    <rPh sb="0" eb="2">
      <t>ゴウケイ</t>
    </rPh>
    <phoneticPr fontId="2"/>
  </si>
  <si>
    <t>前月保管残高</t>
    <rPh sb="0" eb="2">
      <t>ゼンゲツ</t>
    </rPh>
    <rPh sb="2" eb="6">
      <t>ホカンザンダカ</t>
    </rPh>
    <phoneticPr fontId="2"/>
  </si>
  <si>
    <t>在貨面積</t>
    <rPh sb="0" eb="1">
      <t>ザイ</t>
    </rPh>
    <rPh sb="1" eb="2">
      <t>カ</t>
    </rPh>
    <rPh sb="2" eb="4">
      <t>メンセキ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</si>
  <si>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</si>
  <si>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その他</t>
    <rPh sb="2" eb="3">
      <t>タ</t>
    </rPh>
    <phoneticPr fontId="2"/>
  </si>
  <si>
    <t>令和3年</t>
    <phoneticPr fontId="2"/>
  </si>
  <si>
    <t>前月</t>
    <rPh sb="0" eb="2">
      <t>ゼンゲツ</t>
    </rPh>
    <phoneticPr fontId="2"/>
  </si>
  <si>
    <t>駿遠支部</t>
    <rPh sb="0" eb="2">
      <t>スンエン</t>
    </rPh>
    <rPh sb="2" eb="4">
      <t>シブ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</si>
  <si>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</si>
  <si>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令和5年</t>
    <rPh sb="0" eb="2">
      <t>レイワ</t>
    </rPh>
    <rPh sb="3" eb="4">
      <t>ネン</t>
    </rPh>
    <phoneticPr fontId="2"/>
  </si>
  <si>
    <t>前月</t>
    <rPh sb="0" eb="2">
      <t>ゼンゲツ</t>
    </rPh>
    <phoneticPr fontId="2"/>
  </si>
  <si>
    <t>令和4年</t>
    <phoneticPr fontId="2"/>
  </si>
  <si>
    <t xml:space="preserve"> </t>
    <phoneticPr fontId="2"/>
  </si>
  <si>
    <t>令和6年</t>
    <rPh sb="0" eb="1">
      <t>レイ</t>
    </rPh>
    <rPh sb="1" eb="2">
      <t>ワ</t>
    </rPh>
    <rPh sb="3" eb="4">
      <t>ネン</t>
    </rPh>
    <phoneticPr fontId="2"/>
  </si>
  <si>
    <t>6年（値）</t>
    <rPh sb="1" eb="2">
      <t>ネン</t>
    </rPh>
    <rPh sb="3" eb="4">
      <t>アタイ</t>
    </rPh>
    <phoneticPr fontId="2"/>
  </si>
  <si>
    <t>6年（％）</t>
    <rPh sb="1" eb="2">
      <t>ネン</t>
    </rPh>
    <phoneticPr fontId="2"/>
  </si>
  <si>
    <t>令和6年</t>
    <rPh sb="0" eb="2">
      <t>レイワ</t>
    </rPh>
    <rPh sb="3" eb="4">
      <t>ネン</t>
    </rPh>
    <phoneticPr fontId="2"/>
  </si>
  <si>
    <r>
      <rPr>
        <sz val="9"/>
        <rFont val="ＭＳ Ｐゴシック"/>
        <family val="3"/>
        <charset val="128"/>
      </rPr>
      <t>1～３類</t>
    </r>
    <r>
      <rPr>
        <sz val="10"/>
        <rFont val="ＭＳ Ｐゴシック"/>
        <family val="3"/>
        <charset val="128"/>
      </rPr>
      <t>所管面積　    (万㎡）</t>
    </r>
    <rPh sb="3" eb="4">
      <t>ルイ</t>
    </rPh>
    <rPh sb="4" eb="6">
      <t>ショカン</t>
    </rPh>
    <rPh sb="6" eb="8">
      <t>メンセキ</t>
    </rPh>
    <rPh sb="14" eb="15">
      <t>マン</t>
    </rPh>
    <phoneticPr fontId="2"/>
  </si>
  <si>
    <t>23，372 ㎡</t>
    <phoneticPr fontId="2"/>
  </si>
  <si>
    <t>19，200 ㎡</t>
    <phoneticPr fontId="2"/>
  </si>
  <si>
    <t>令和6年</t>
    <phoneticPr fontId="2"/>
  </si>
  <si>
    <t>令和7年</t>
    <rPh sb="0" eb="1">
      <t>レイ</t>
    </rPh>
    <rPh sb="1" eb="2">
      <t>ワ</t>
    </rPh>
    <rPh sb="3" eb="4">
      <t>ネン</t>
    </rPh>
    <phoneticPr fontId="2"/>
  </si>
  <si>
    <t>7年（値）</t>
    <rPh sb="1" eb="2">
      <t>ネン</t>
    </rPh>
    <rPh sb="3" eb="4">
      <t>アタイ</t>
    </rPh>
    <phoneticPr fontId="2"/>
  </si>
  <si>
    <t>7年（％）</t>
    <rPh sb="1" eb="2">
      <t>ネン</t>
    </rPh>
    <phoneticPr fontId="2"/>
  </si>
  <si>
    <t>令和7年</t>
    <rPh sb="0" eb="2">
      <t>レイワ</t>
    </rPh>
    <rPh sb="3" eb="4">
      <t>ネン</t>
    </rPh>
    <phoneticPr fontId="2"/>
  </si>
  <si>
    <t>令和7年</t>
    <rPh sb="0" eb="2">
      <t>レイワ</t>
    </rPh>
    <rPh sb="3" eb="4">
      <t>ネン</t>
    </rPh>
    <phoneticPr fontId="13"/>
  </si>
  <si>
    <t>令和6年</t>
    <rPh sb="0" eb="2">
      <t>レイワ</t>
    </rPh>
    <rPh sb="3" eb="4">
      <t>ネン</t>
    </rPh>
    <phoneticPr fontId="13"/>
  </si>
  <si>
    <t>令和7年</t>
    <rPh sb="0" eb="1">
      <t>レイ</t>
    </rPh>
    <rPh sb="1" eb="2">
      <t>ワ</t>
    </rPh>
    <rPh sb="3" eb="4">
      <t>ネン</t>
    </rPh>
    <phoneticPr fontId="13"/>
  </si>
  <si>
    <t>令和6年</t>
    <rPh sb="0" eb="1">
      <t>レイ</t>
    </rPh>
    <rPh sb="1" eb="2">
      <t>ワ</t>
    </rPh>
    <rPh sb="3" eb="4">
      <t>ネン</t>
    </rPh>
    <phoneticPr fontId="13"/>
  </si>
  <si>
    <t xml:space="preserve"> </t>
    <phoneticPr fontId="2"/>
  </si>
  <si>
    <t>前月</t>
    <rPh sb="0" eb="2">
      <t>ゼンゲツ</t>
    </rPh>
    <phoneticPr fontId="2"/>
  </si>
  <si>
    <t>令和7年5月</t>
    <rPh sb="5" eb="6">
      <t>ガツ</t>
    </rPh>
    <phoneticPr fontId="2"/>
  </si>
  <si>
    <t xml:space="preserve">                       令和7年5月所管面（1～3類）</t>
    <rPh sb="23" eb="24">
      <t>レイ</t>
    </rPh>
    <rPh sb="24" eb="25">
      <t>ワ</t>
    </rPh>
    <rPh sb="26" eb="27">
      <t>ネン</t>
    </rPh>
    <rPh sb="28" eb="29">
      <t>ガツ</t>
    </rPh>
    <rPh sb="29" eb="31">
      <t>ショカン</t>
    </rPh>
    <rPh sb="31" eb="32">
      <t>メン</t>
    </rPh>
    <rPh sb="36" eb="37">
      <t>ルイ</t>
    </rPh>
    <phoneticPr fontId="2"/>
  </si>
  <si>
    <t>3，559　㎡</t>
    <phoneticPr fontId="2"/>
  </si>
  <si>
    <r>
      <t>88，061  m</t>
    </r>
    <r>
      <rPr>
        <sz val="8"/>
        <rFont val="ＭＳ Ｐゴシック"/>
        <family val="3"/>
        <charset val="128"/>
      </rPr>
      <t>3</t>
    </r>
    <phoneticPr fontId="2"/>
  </si>
  <si>
    <t>13，604　㎡</t>
    <phoneticPr fontId="2"/>
  </si>
  <si>
    <t>　　　　　　　　　　　　　　　　令和7年5月末上位10品目入庫高(県合計）      　　　　　　　　静岡県倉庫協会</t>
    <rPh sb="16" eb="17">
      <t>レイ</t>
    </rPh>
    <rPh sb="17" eb="18">
      <t>ワ</t>
    </rPh>
    <rPh sb="19" eb="20">
      <t>ネン</t>
    </rPh>
    <rPh sb="33" eb="34">
      <t>ケン</t>
    </rPh>
    <rPh sb="34" eb="36">
      <t>ゴウケイ</t>
    </rPh>
    <rPh sb="51" eb="54">
      <t>シズオカケン</t>
    </rPh>
    <rPh sb="54" eb="56">
      <t>ソウコ</t>
    </rPh>
    <rPh sb="56" eb="57">
      <t>キョウ</t>
    </rPh>
    <rPh sb="57" eb="58">
      <t>カイ</t>
    </rPh>
    <phoneticPr fontId="2"/>
  </si>
  <si>
    <t>　　　　　　　　　　　　　　　　令和7年5月末上位10品目保管残高(県合計）      　　　　　　　　静岡県倉庫協会</t>
    <rPh sb="16" eb="17">
      <t>レイ</t>
    </rPh>
    <rPh sb="17" eb="18">
      <t>ワ</t>
    </rPh>
    <rPh sb="19" eb="20">
      <t>ネン</t>
    </rPh>
    <rPh sb="29" eb="33">
      <t>ホカンザンダカ</t>
    </rPh>
    <rPh sb="34" eb="35">
      <t>ケン</t>
    </rPh>
    <rPh sb="35" eb="37">
      <t>ゴウケイ</t>
    </rPh>
    <rPh sb="52" eb="55">
      <t>シズオカケン</t>
    </rPh>
    <rPh sb="55" eb="57">
      <t>ソウコ</t>
    </rPh>
    <rPh sb="57" eb="58">
      <t>キョウ</t>
    </rPh>
    <rPh sb="58" eb="59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</si>
</sst>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.0;[Red]\-#,##0.0"/>
    <numFmt numFmtId="177" formatCode="0.0_ "/>
    <numFmt numFmtId="178" formatCode="#,##0.0_ ;[Red]\-#,##0.0\ "/>
    <numFmt numFmtId="179" formatCode="#,##0_ ;[Red]\-#,##0\ "/>
    <numFmt numFmtId="180" formatCode="0.0_);[Red]\(0.0\)"/>
    <numFmt numFmtId="181" formatCode="0_ "/>
    <numFmt numFmtId="182" formatCode="[&lt;=99999999]####\-####;\(00\)\ ####\-####"/>
    <numFmt numFmtId="183" formatCode="0.0%"/>
    <numFmt numFmtId="184" formatCode="0.000_ "/>
    <numFmt numFmtId="185" formatCode="0.0;[Red]0.0"/>
  </numFmts>
  <fonts count="4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10"/>
      <name val="HG正楷書体-PRO"/>
      <family val="4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HGｺﾞｼｯｸE"/>
      <family val="3"/>
      <charset val="128"/>
    </font>
    <font>
      <u/>
      <sz val="11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4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57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sz val="11"/>
      <color indexed="57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11"/>
      <color indexed="14"/>
      <name val="ＭＳ Ｐゴシック"/>
      <family val="3"/>
      <charset val="128"/>
    </font>
    <font>
      <sz val="14"/>
      <name val="ＭＳ Ｐ明朝"/>
      <family val="1"/>
      <charset val="128"/>
    </font>
    <font>
      <b/>
      <sz val="20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b/>
      <u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9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6" tint="-0.499984740745262"/>
      <name val="ＭＳ Ｐゴシック"/>
      <family val="3"/>
      <charset val="128"/>
    </font>
    <font>
      <sz val="11"/>
      <color rgb="FFFC08F0"/>
      <name val="ＭＳ Ｐゴシック"/>
      <family val="3"/>
      <charset val="128"/>
    </font>
    <font>
      <sz val="18"/>
      <color rgb="FFFC08F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20"/>
      <color rgb="FFFC08F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6"/>
      <name val="ＤＨＰ平成明朝体W7"/>
      <family val="3"/>
      <charset val="128"/>
    </font>
    <font>
      <sz val="14"/>
      <name val="ＤＨＰ平成明朝体W7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66"/>
        <bgColor indexed="64"/>
      </patternFill>
    </fill>
    <fill>
      <patternFill patternType="solid">
        <fgColor theme="4" tint="0.7999816888943144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C00000"/>
      </bottom>
      <diagonal/>
    </border>
    <border>
      <left style="thin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rgb="FFC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971F9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rgb="FFFF99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</cellStyleXfs>
  <cellXfs count="476">
    <xf numFmtId="0" fontId="0" fillId="0" borderId="0" xfId="0"/>
    <xf numFmtId="38" fontId="0" fillId="0" borderId="0" xfId="1" applyFont="1" applyBorder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left"/>
    </xf>
    <xf numFmtId="38" fontId="1" fillId="0" borderId="1" xfId="1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38" fontId="0" fillId="0" borderId="0" xfId="1" applyFont="1"/>
    <xf numFmtId="0" fontId="5" fillId="0" borderId="1" xfId="0" applyFont="1" applyBorder="1"/>
    <xf numFmtId="0" fontId="6" fillId="0" borderId="1" xfId="0" applyFont="1" applyBorder="1"/>
    <xf numFmtId="179" fontId="1" fillId="0" borderId="1" xfId="1" applyNumberFormat="1" applyBorder="1"/>
    <xf numFmtId="0" fontId="0" fillId="0" borderId="2" xfId="0" applyBorder="1"/>
    <xf numFmtId="179" fontId="1" fillId="0" borderId="0" xfId="1" applyNumberFormat="1" applyBorder="1"/>
    <xf numFmtId="0" fontId="8" fillId="0" borderId="0" xfId="0" applyFont="1"/>
    <xf numFmtId="177" fontId="0" fillId="0" borderId="0" xfId="0" applyNumberFormat="1"/>
    <xf numFmtId="0" fontId="6" fillId="0" borderId="0" xfId="0" applyFont="1"/>
    <xf numFmtId="0" fontId="0" fillId="0" borderId="0" xfId="0" applyAlignment="1">
      <alignment horizontal="left"/>
    </xf>
    <xf numFmtId="178" fontId="3" fillId="0" borderId="1" xfId="0" applyNumberFormat="1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79" fontId="1" fillId="0" borderId="1" xfId="1" applyNumberFormat="1" applyFont="1" applyBorder="1" applyAlignment="1">
      <alignment horizontal="center"/>
    </xf>
    <xf numFmtId="38" fontId="1" fillId="0" borderId="0" xfId="1"/>
    <xf numFmtId="38" fontId="1" fillId="0" borderId="0" xfId="1" applyBorder="1"/>
    <xf numFmtId="38" fontId="1" fillId="0" borderId="0" xfId="1" applyFont="1" applyBorder="1"/>
    <xf numFmtId="179" fontId="0" fillId="0" borderId="0" xfId="0" applyNumberFormat="1"/>
    <xf numFmtId="0" fontId="10" fillId="0" borderId="0" xfId="0" applyFont="1"/>
    <xf numFmtId="38" fontId="0" fillId="0" borderId="0" xfId="0" applyNumberFormat="1"/>
    <xf numFmtId="0" fontId="9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0" xfId="0" applyAlignment="1">
      <alignment vertical="top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distributed"/>
    </xf>
    <xf numFmtId="0" fontId="0" fillId="0" borderId="0" xfId="0" applyAlignment="1">
      <alignment horizontal="center"/>
    </xf>
    <xf numFmtId="38" fontId="1" fillId="0" borderId="1" xfId="1" applyBorder="1"/>
    <xf numFmtId="38" fontId="1" fillId="0" borderId="10" xfId="1" applyBorder="1"/>
    <xf numFmtId="38" fontId="1" fillId="0" borderId="12" xfId="1" applyBorder="1"/>
    <xf numFmtId="0" fontId="1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3" xfId="0" applyBorder="1"/>
    <xf numFmtId="0" fontId="14" fillId="0" borderId="0" xfId="0" applyFont="1"/>
    <xf numFmtId="0" fontId="1" fillId="0" borderId="0" xfId="0" applyFont="1" applyAlignment="1">
      <alignment horizontal="distributed"/>
    </xf>
    <xf numFmtId="177" fontId="0" fillId="0" borderId="1" xfId="0" applyNumberFormat="1" applyBorder="1"/>
    <xf numFmtId="0" fontId="17" fillId="0" borderId="0" xfId="0" applyFont="1"/>
    <xf numFmtId="38" fontId="0" fillId="0" borderId="12" xfId="0" applyNumberFormat="1" applyBorder="1"/>
    <xf numFmtId="180" fontId="0" fillId="0" borderId="1" xfId="0" applyNumberFormat="1" applyBorder="1"/>
    <xf numFmtId="180" fontId="0" fillId="0" borderId="2" xfId="0" applyNumberFormat="1" applyBorder="1"/>
    <xf numFmtId="177" fontId="0" fillId="0" borderId="2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/>
    <xf numFmtId="177" fontId="0" fillId="0" borderId="14" xfId="0" applyNumberFormat="1" applyBorder="1"/>
    <xf numFmtId="0" fontId="0" fillId="0" borderId="20" xfId="0" applyBorder="1" applyAlignment="1">
      <alignment horizontal="center"/>
    </xf>
    <xf numFmtId="0" fontId="0" fillId="0" borderId="21" xfId="0" applyBorder="1"/>
    <xf numFmtId="0" fontId="0" fillId="0" borderId="22" xfId="0" applyBorder="1" applyAlignment="1">
      <alignment horizontal="center"/>
    </xf>
    <xf numFmtId="38" fontId="0" fillId="0" borderId="22" xfId="1" applyFont="1" applyBorder="1"/>
    <xf numFmtId="180" fontId="0" fillId="0" borderId="22" xfId="0" applyNumberFormat="1" applyBorder="1"/>
    <xf numFmtId="0" fontId="0" fillId="0" borderId="22" xfId="0" applyBorder="1"/>
    <xf numFmtId="177" fontId="0" fillId="0" borderId="22" xfId="0" applyNumberFormat="1" applyBorder="1"/>
    <xf numFmtId="0" fontId="0" fillId="0" borderId="23" xfId="0" applyBorder="1"/>
    <xf numFmtId="0" fontId="6" fillId="0" borderId="19" xfId="0" applyFont="1" applyBorder="1"/>
    <xf numFmtId="0" fontId="5" fillId="0" borderId="19" xfId="0" applyFont="1" applyBorder="1"/>
    <xf numFmtId="0" fontId="0" fillId="0" borderId="24" xfId="0" applyBorder="1" applyAlignment="1">
      <alignment horizontal="center"/>
    </xf>
    <xf numFmtId="0" fontId="6" fillId="0" borderId="25" xfId="0" applyFont="1" applyBorder="1"/>
    <xf numFmtId="0" fontId="0" fillId="0" borderId="19" xfId="0" applyBorder="1" applyAlignment="1">
      <alignment horizontal="center"/>
    </xf>
    <xf numFmtId="0" fontId="1" fillId="0" borderId="2" xfId="0" applyFont="1" applyBorder="1"/>
    <xf numFmtId="0" fontId="0" fillId="0" borderId="4" xfId="0" applyBorder="1"/>
    <xf numFmtId="0" fontId="0" fillId="0" borderId="12" xfId="0" applyBorder="1"/>
    <xf numFmtId="177" fontId="3" fillId="0" borderId="1" xfId="0" applyNumberFormat="1" applyFont="1" applyBorder="1"/>
    <xf numFmtId="0" fontId="14" fillId="0" borderId="1" xfId="0" applyFont="1" applyBorder="1"/>
    <xf numFmtId="0" fontId="4" fillId="0" borderId="12" xfId="0" applyFont="1" applyBorder="1" applyAlignment="1">
      <alignment horizontal="center"/>
    </xf>
    <xf numFmtId="177" fontId="0" fillId="0" borderId="23" xfId="0" applyNumberFormat="1" applyBorder="1" applyAlignment="1">
      <alignment horizontal="center"/>
    </xf>
    <xf numFmtId="177" fontId="3" fillId="0" borderId="1" xfId="0" applyNumberFormat="1" applyFont="1" applyBorder="1" applyAlignment="1">
      <alignment horizontal="right"/>
    </xf>
    <xf numFmtId="0" fontId="0" fillId="2" borderId="0" xfId="0" applyFill="1"/>
    <xf numFmtId="179" fontId="1" fillId="3" borderId="1" xfId="1" applyNumberFormat="1" applyFill="1" applyBorder="1"/>
    <xf numFmtId="179" fontId="1" fillId="0" borderId="1" xfId="1" applyNumberFormat="1" applyFill="1" applyBorder="1"/>
    <xf numFmtId="38" fontId="1" fillId="0" borderId="10" xfId="1" applyFill="1" applyBorder="1"/>
    <xf numFmtId="38" fontId="1" fillId="0" borderId="1" xfId="1" applyFill="1" applyBorder="1"/>
    <xf numFmtId="38" fontId="1" fillId="0" borderId="0" xfId="1" applyFill="1" applyBorder="1"/>
    <xf numFmtId="38" fontId="1" fillId="0" borderId="8" xfId="1" applyBorder="1"/>
    <xf numFmtId="0" fontId="6" fillId="0" borderId="2" xfId="0" applyFont="1" applyBorder="1"/>
    <xf numFmtId="0" fontId="20" fillId="0" borderId="0" xfId="0" applyFont="1"/>
    <xf numFmtId="0" fontId="19" fillId="0" borderId="1" xfId="0" applyFont="1" applyBorder="1" applyAlignment="1">
      <alignment horizontal="center"/>
    </xf>
    <xf numFmtId="0" fontId="1" fillId="0" borderId="12" xfId="0" applyFont="1" applyBorder="1"/>
    <xf numFmtId="38" fontId="20" fillId="0" borderId="0" xfId="1" applyFont="1" applyFill="1" applyBorder="1"/>
    <xf numFmtId="38" fontId="1" fillId="0" borderId="1" xfId="1" applyFont="1" applyFill="1" applyBorder="1"/>
    <xf numFmtId="0" fontId="19" fillId="0" borderId="1" xfId="0" applyFont="1" applyBorder="1"/>
    <xf numFmtId="0" fontId="9" fillId="0" borderId="12" xfId="0" applyFont="1" applyBorder="1"/>
    <xf numFmtId="38" fontId="1" fillId="0" borderId="22" xfId="1" applyBorder="1"/>
    <xf numFmtId="0" fontId="21" fillId="0" borderId="0" xfId="0" applyFont="1"/>
    <xf numFmtId="0" fontId="22" fillId="0" borderId="0" xfId="0" applyFont="1"/>
    <xf numFmtId="0" fontId="7" fillId="0" borderId="0" xfId="0" applyFont="1"/>
    <xf numFmtId="0" fontId="15" fillId="0" borderId="0" xfId="0" applyFont="1"/>
    <xf numFmtId="0" fontId="6" fillId="0" borderId="0" xfId="0" applyFont="1" applyAlignment="1">
      <alignment horizontal="center"/>
    </xf>
    <xf numFmtId="0" fontId="18" fillId="0" borderId="0" xfId="0" applyFont="1"/>
    <xf numFmtId="0" fontId="14" fillId="0" borderId="26" xfId="0" applyFont="1" applyBorder="1"/>
    <xf numFmtId="0" fontId="16" fillId="0" borderId="0" xfId="0" applyFont="1"/>
    <xf numFmtId="0" fontId="17" fillId="0" borderId="0" xfId="0" applyFont="1" applyAlignment="1">
      <alignment horizontal="center"/>
    </xf>
    <xf numFmtId="38" fontId="1" fillId="0" borderId="0" xfId="1" applyFill="1"/>
    <xf numFmtId="179" fontId="0" fillId="0" borderId="0" xfId="0" applyNumberFormat="1" applyAlignment="1">
      <alignment horizontal="center"/>
    </xf>
    <xf numFmtId="179" fontId="1" fillId="3" borderId="2" xfId="1" applyNumberFormat="1" applyFill="1" applyBorder="1"/>
    <xf numFmtId="179" fontId="1" fillId="0" borderId="2" xfId="1" applyNumberFormat="1" applyBorder="1"/>
    <xf numFmtId="0" fontId="0" fillId="0" borderId="27" xfId="0" applyBorder="1"/>
    <xf numFmtId="38" fontId="1" fillId="0" borderId="27" xfId="1" applyBorder="1"/>
    <xf numFmtId="0" fontId="0" fillId="2" borderId="1" xfId="0" applyFill="1" applyBorder="1"/>
    <xf numFmtId="38" fontId="0" fillId="5" borderId="1" xfId="0" applyNumberFormat="1" applyFill="1" applyBorder="1"/>
    <xf numFmtId="38" fontId="0" fillId="5" borderId="10" xfId="0" applyNumberFormat="1" applyFill="1" applyBorder="1"/>
    <xf numFmtId="38" fontId="0" fillId="6" borderId="1" xfId="0" applyNumberFormat="1" applyFill="1" applyBorder="1"/>
    <xf numFmtId="0" fontId="24" fillId="2" borderId="1" xfId="0" applyFont="1" applyFill="1" applyBorder="1"/>
    <xf numFmtId="0" fontId="0" fillId="0" borderId="10" xfId="0" applyBorder="1"/>
    <xf numFmtId="38" fontId="1" fillId="0" borderId="11" xfId="1" applyFill="1" applyBorder="1"/>
    <xf numFmtId="0" fontId="19" fillId="2" borderId="1" xfId="0" applyFont="1" applyFill="1" applyBorder="1"/>
    <xf numFmtId="179" fontId="0" fillId="0" borderId="0" xfId="0" applyNumberFormat="1" applyAlignment="1">
      <alignment horizontal="right"/>
    </xf>
    <xf numFmtId="38" fontId="1" fillId="0" borderId="8" xfId="1" applyFill="1" applyBorder="1"/>
    <xf numFmtId="0" fontId="0" fillId="2" borderId="12" xfId="0" applyFill="1" applyBorder="1"/>
    <xf numFmtId="0" fontId="3" fillId="0" borderId="2" xfId="0" applyFont="1" applyBorder="1" applyAlignment="1">
      <alignment horizontal="center"/>
    </xf>
    <xf numFmtId="179" fontId="1" fillId="0" borderId="2" xfId="1" applyNumberFormat="1" applyFill="1" applyBorder="1"/>
    <xf numFmtId="177" fontId="3" fillId="0" borderId="2" xfId="0" applyNumberFormat="1" applyFont="1" applyBorder="1"/>
    <xf numFmtId="178" fontId="3" fillId="0" borderId="2" xfId="0" applyNumberFormat="1" applyFont="1" applyBorder="1"/>
    <xf numFmtId="0" fontId="3" fillId="0" borderId="2" xfId="0" applyFont="1" applyBorder="1"/>
    <xf numFmtId="0" fontId="1" fillId="0" borderId="27" xfId="0" applyFont="1" applyBorder="1"/>
    <xf numFmtId="38" fontId="0" fillId="0" borderId="27" xfId="1" applyFont="1" applyBorder="1"/>
    <xf numFmtId="177" fontId="3" fillId="0" borderId="27" xfId="0" applyNumberFormat="1" applyFont="1" applyBorder="1"/>
    <xf numFmtId="178" fontId="3" fillId="0" borderId="27" xfId="0" applyNumberFormat="1" applyFont="1" applyBorder="1"/>
    <xf numFmtId="179" fontId="1" fillId="0" borderId="1" xfId="1" applyNumberFormat="1" applyFont="1" applyBorder="1"/>
    <xf numFmtId="38" fontId="1" fillId="0" borderId="2" xfId="1" applyFont="1" applyFill="1" applyBorder="1"/>
    <xf numFmtId="38" fontId="1" fillId="0" borderId="22" xfId="1" applyFont="1" applyFill="1" applyBorder="1"/>
    <xf numFmtId="0" fontId="0" fillId="0" borderId="7" xfId="0" applyBorder="1"/>
    <xf numFmtId="177" fontId="0" fillId="0" borderId="27" xfId="0" applyNumberFormat="1" applyBorder="1" applyAlignment="1">
      <alignment horizontal="center"/>
    </xf>
    <xf numFmtId="0" fontId="26" fillId="0" borderId="0" xfId="0" applyFont="1"/>
    <xf numFmtId="38" fontId="6" fillId="0" borderId="0" xfId="1" applyFont="1" applyBorder="1"/>
    <xf numFmtId="0" fontId="11" fillId="0" borderId="0" xfId="0" applyFont="1"/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77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0" xfId="0" applyFont="1"/>
    <xf numFmtId="0" fontId="2" fillId="0" borderId="0" xfId="0" applyFont="1" applyAlignment="1">
      <alignment horizontal="center"/>
    </xf>
    <xf numFmtId="176" fontId="4" fillId="0" borderId="0" xfId="1" applyNumberFormat="1" applyFont="1" applyBorder="1"/>
    <xf numFmtId="176" fontId="5" fillId="0" borderId="1" xfId="1" applyNumberFormat="1" applyFont="1" applyBorder="1" applyAlignment="1">
      <alignment horizontal="center"/>
    </xf>
    <xf numFmtId="181" fontId="5" fillId="0" borderId="0" xfId="0" applyNumberFormat="1" applyFont="1"/>
    <xf numFmtId="38" fontId="4" fillId="0" borderId="0" xfId="1" applyFont="1" applyBorder="1"/>
    <xf numFmtId="176" fontId="4" fillId="0" borderId="4" xfId="1" applyNumberFormat="1" applyFont="1" applyBorder="1"/>
    <xf numFmtId="176" fontId="5" fillId="0" borderId="1" xfId="1" applyNumberFormat="1" applyFont="1" applyBorder="1"/>
    <xf numFmtId="0" fontId="5" fillId="0" borderId="0" xfId="0" applyFont="1" applyAlignment="1">
      <alignment horizontal="center"/>
    </xf>
    <xf numFmtId="38" fontId="5" fillId="0" borderId="0" xfId="1" applyFont="1" applyBorder="1"/>
    <xf numFmtId="38" fontId="10" fillId="0" borderId="0" xfId="1" applyFont="1"/>
    <xf numFmtId="0" fontId="10" fillId="0" borderId="1" xfId="0" applyFont="1" applyBorder="1"/>
    <xf numFmtId="179" fontId="0" fillId="7" borderId="27" xfId="0" applyNumberFormat="1" applyFill="1" applyBorder="1"/>
    <xf numFmtId="0" fontId="10" fillId="0" borderId="2" xfId="0" applyFont="1" applyBorder="1"/>
    <xf numFmtId="0" fontId="10" fillId="0" borderId="14" xfId="0" applyFont="1" applyBorder="1"/>
    <xf numFmtId="181" fontId="3" fillId="0" borderId="0" xfId="0" applyNumberFormat="1" applyFont="1" applyAlignment="1">
      <alignment horizontal="center" vertical="center" textRotation="255"/>
    </xf>
    <xf numFmtId="38" fontId="10" fillId="0" borderId="1" xfId="0" applyNumberFormat="1" applyFont="1" applyBorder="1"/>
    <xf numFmtId="38" fontId="1" fillId="0" borderId="2" xfId="1" applyFill="1" applyBorder="1"/>
    <xf numFmtId="38" fontId="0" fillId="0" borderId="27" xfId="1" applyFont="1" applyFill="1" applyBorder="1"/>
    <xf numFmtId="38" fontId="0" fillId="2" borderId="28" xfId="1" applyFont="1" applyFill="1" applyBorder="1"/>
    <xf numFmtId="38" fontId="10" fillId="2" borderId="1" xfId="1" applyFont="1" applyFill="1" applyBorder="1"/>
    <xf numFmtId="38" fontId="10" fillId="2" borderId="2" xfId="1" applyFont="1" applyFill="1" applyBorder="1"/>
    <xf numFmtId="38" fontId="0" fillId="0" borderId="27" xfId="0" applyNumberFormat="1" applyBorder="1"/>
    <xf numFmtId="0" fontId="0" fillId="0" borderId="1" xfId="0" applyBorder="1" applyAlignment="1">
      <alignment horizontal="distributed"/>
    </xf>
    <xf numFmtId="0" fontId="0" fillId="0" borderId="3" xfId="0" applyBorder="1"/>
    <xf numFmtId="0" fontId="10" fillId="0" borderId="10" xfId="0" applyFont="1" applyBorder="1"/>
    <xf numFmtId="38" fontId="0" fillId="2" borderId="27" xfId="1" applyFont="1" applyFill="1" applyBorder="1"/>
    <xf numFmtId="0" fontId="10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8" fillId="7" borderId="1" xfId="0" applyFont="1" applyFill="1" applyBorder="1"/>
    <xf numFmtId="0" fontId="20" fillId="5" borderId="1" xfId="0" applyFont="1" applyFill="1" applyBorder="1" applyAlignment="1">
      <alignment horizontal="center"/>
    </xf>
    <xf numFmtId="0" fontId="0" fillId="2" borderId="2" xfId="0" applyFill="1" applyBorder="1"/>
    <xf numFmtId="0" fontId="24" fillId="2" borderId="2" xfId="0" applyFont="1" applyFill="1" applyBorder="1"/>
    <xf numFmtId="0" fontId="8" fillId="9" borderId="1" xfId="0" applyFont="1" applyFill="1" applyBorder="1"/>
    <xf numFmtId="0" fontId="0" fillId="8" borderId="1" xfId="0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8" fillId="9" borderId="29" xfId="0" applyFont="1" applyFill="1" applyBorder="1"/>
    <xf numFmtId="0" fontId="8" fillId="9" borderId="0" xfId="0" applyFont="1" applyFill="1"/>
    <xf numFmtId="0" fontId="0" fillId="2" borderId="1" xfId="0" applyFill="1" applyBorder="1" applyAlignment="1">
      <alignment horizontal="center"/>
    </xf>
    <xf numFmtId="0" fontId="8" fillId="10" borderId="1" xfId="0" applyFont="1" applyFill="1" applyBorder="1"/>
    <xf numFmtId="0" fontId="8" fillId="10" borderId="0" xfId="0" applyFont="1" applyFill="1"/>
    <xf numFmtId="0" fontId="8" fillId="7" borderId="0" xfId="0" applyFont="1" applyFill="1"/>
    <xf numFmtId="38" fontId="1" fillId="0" borderId="16" xfId="1" applyFill="1" applyBorder="1"/>
    <xf numFmtId="176" fontId="5" fillId="0" borderId="0" xfId="1" applyNumberFormat="1" applyFont="1" applyFill="1" applyBorder="1" applyAlignment="1">
      <alignment horizontal="center"/>
    </xf>
    <xf numFmtId="38" fontId="1" fillId="0" borderId="10" xfId="1" applyFont="1" applyFill="1" applyBorder="1"/>
    <xf numFmtId="0" fontId="7" fillId="0" borderId="3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79" fontId="1" fillId="3" borderId="1" xfId="1" applyNumberFormat="1" applyFont="1" applyFill="1" applyBorder="1"/>
    <xf numFmtId="179" fontId="1" fillId="3" borderId="14" xfId="1" applyNumberFormat="1" applyFill="1" applyBorder="1"/>
    <xf numFmtId="179" fontId="1" fillId="3" borderId="10" xfId="1" applyNumberFormat="1" applyFont="1" applyFill="1" applyBorder="1"/>
    <xf numFmtId="38" fontId="1" fillId="0" borderId="1" xfId="0" applyNumberFormat="1" applyFont="1" applyBorder="1"/>
    <xf numFmtId="38" fontId="0" fillId="2" borderId="1" xfId="0" applyNumberFormat="1" applyFill="1" applyBorder="1"/>
    <xf numFmtId="0" fontId="6" fillId="0" borderId="3" xfId="0" applyFont="1" applyBorder="1" applyAlignment="1">
      <alignment horizontal="center"/>
    </xf>
    <xf numFmtId="176" fontId="5" fillId="0" borderId="3" xfId="1" applyNumberFormat="1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178" fontId="5" fillId="0" borderId="1" xfId="1" applyNumberFormat="1" applyFont="1" applyBorder="1" applyAlignment="1">
      <alignment horizontal="center"/>
    </xf>
    <xf numFmtId="176" fontId="5" fillId="0" borderId="31" xfId="1" applyNumberFormat="1" applyFont="1" applyBorder="1" applyAlignment="1">
      <alignment horizontal="center"/>
    </xf>
    <xf numFmtId="183" fontId="5" fillId="0" borderId="0" xfId="1" applyNumberFormat="1" applyFont="1" applyBorder="1"/>
    <xf numFmtId="178" fontId="5" fillId="0" borderId="0" xfId="1" applyNumberFormat="1" applyFont="1" applyBorder="1"/>
    <xf numFmtId="177" fontId="5" fillId="0" borderId="31" xfId="0" applyNumberFormat="1" applyFont="1" applyBorder="1" applyAlignment="1">
      <alignment horizontal="center"/>
    </xf>
    <xf numFmtId="176" fontId="5" fillId="0" borderId="31" xfId="0" applyNumberFormat="1" applyFont="1" applyBorder="1" applyAlignment="1">
      <alignment horizontal="center"/>
    </xf>
    <xf numFmtId="180" fontId="4" fillId="0" borderId="0" xfId="0" applyNumberFormat="1" applyFont="1"/>
    <xf numFmtId="180" fontId="0" fillId="0" borderId="0" xfId="0" applyNumberFormat="1"/>
    <xf numFmtId="178" fontId="4" fillId="0" borderId="0" xfId="1" applyNumberFormat="1" applyFont="1" applyBorder="1"/>
    <xf numFmtId="177" fontId="5" fillId="0" borderId="1" xfId="0" applyNumberFormat="1" applyFont="1" applyBorder="1"/>
    <xf numFmtId="177" fontId="4" fillId="0" borderId="0" xfId="0" applyNumberFormat="1" applyFont="1" applyAlignment="1">
      <alignment horizontal="center"/>
    </xf>
    <xf numFmtId="0" fontId="10" fillId="0" borderId="4" xfId="0" applyFont="1" applyBorder="1"/>
    <xf numFmtId="56" fontId="0" fillId="0" borderId="0" xfId="0" applyNumberFormat="1"/>
    <xf numFmtId="179" fontId="0" fillId="0" borderId="1" xfId="1" applyNumberFormat="1" applyFont="1" applyBorder="1"/>
    <xf numFmtId="0" fontId="0" fillId="7" borderId="27" xfId="0" applyFill="1" applyBorder="1" applyAlignment="1">
      <alignment horizontal="center" vertical="center"/>
    </xf>
    <xf numFmtId="0" fontId="0" fillId="0" borderId="34" xfId="0" applyBorder="1"/>
    <xf numFmtId="0" fontId="10" fillId="0" borderId="34" xfId="0" applyFont="1" applyBorder="1"/>
    <xf numFmtId="0" fontId="0" fillId="0" borderId="9" xfId="0" applyBorder="1"/>
    <xf numFmtId="38" fontId="1" fillId="0" borderId="0" xfId="1" applyFont="1"/>
    <xf numFmtId="0" fontId="9" fillId="0" borderId="5" xfId="0" applyFont="1" applyBorder="1"/>
    <xf numFmtId="0" fontId="28" fillId="0" borderId="4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9" fillId="0" borderId="4" xfId="0" applyFont="1" applyBorder="1"/>
    <xf numFmtId="0" fontId="9" fillId="0" borderId="6" xfId="0" applyFont="1" applyBorder="1"/>
    <xf numFmtId="0" fontId="28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9" fillId="0" borderId="32" xfId="0" applyFont="1" applyBorder="1"/>
    <xf numFmtId="0" fontId="31" fillId="0" borderId="12" xfId="0" applyFont="1" applyBorder="1"/>
    <xf numFmtId="0" fontId="0" fillId="0" borderId="32" xfId="0" applyBorder="1"/>
    <xf numFmtId="0" fontId="9" fillId="0" borderId="12" xfId="0" applyFont="1" applyBorder="1" applyAlignment="1">
      <alignment vertical="top"/>
    </xf>
    <xf numFmtId="0" fontId="32" fillId="0" borderId="0" xfId="0" applyFont="1" applyAlignment="1">
      <alignment horizontal="center" vertical="top"/>
    </xf>
    <xf numFmtId="0" fontId="28" fillId="0" borderId="0" xfId="0" applyFont="1" applyAlignment="1">
      <alignment horizontal="left" vertical="top"/>
    </xf>
    <xf numFmtId="0" fontId="32" fillId="0" borderId="0" xfId="0" applyFont="1" applyAlignment="1">
      <alignment vertical="top"/>
    </xf>
    <xf numFmtId="0" fontId="33" fillId="0" borderId="0" xfId="0" applyFont="1"/>
    <xf numFmtId="0" fontId="33" fillId="0" borderId="12" xfId="0" applyFont="1" applyBorder="1"/>
    <xf numFmtId="0" fontId="33" fillId="7" borderId="0" xfId="0" applyFont="1" applyFill="1" applyAlignment="1">
      <alignment horizontal="center"/>
    </xf>
    <xf numFmtId="0" fontId="33" fillId="0" borderId="0" xfId="0" applyFont="1" applyAlignment="1">
      <alignment horizontal="left"/>
    </xf>
    <xf numFmtId="0" fontId="33" fillId="0" borderId="0" xfId="0" applyFont="1" applyAlignment="1">
      <alignment horizontal="distributed"/>
    </xf>
    <xf numFmtId="0" fontId="33" fillId="0" borderId="32" xfId="0" applyFont="1" applyBorder="1"/>
    <xf numFmtId="0" fontId="33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3" fillId="12" borderId="0" xfId="0" applyFont="1" applyFill="1" applyAlignment="1">
      <alignment horizontal="center"/>
    </xf>
    <xf numFmtId="0" fontId="33" fillId="10" borderId="0" xfId="0" applyFont="1" applyFill="1" applyAlignment="1">
      <alignment horizontal="center"/>
    </xf>
    <xf numFmtId="0" fontId="33" fillId="13" borderId="0" xfId="0" applyFont="1" applyFill="1" applyAlignment="1">
      <alignment horizontal="center"/>
    </xf>
    <xf numFmtId="0" fontId="33" fillId="14" borderId="0" xfId="0" applyFont="1" applyFill="1" applyAlignment="1">
      <alignment horizontal="center"/>
    </xf>
    <xf numFmtId="0" fontId="33" fillId="4" borderId="0" xfId="0" applyFont="1" applyFill="1" applyAlignment="1">
      <alignment horizontal="center"/>
    </xf>
    <xf numFmtId="0" fontId="33" fillId="15" borderId="0" xfId="0" applyFont="1" applyFill="1" applyAlignment="1">
      <alignment horizontal="center"/>
    </xf>
    <xf numFmtId="58" fontId="35" fillId="0" borderId="12" xfId="0" applyNumberFormat="1" applyFont="1" applyBorder="1"/>
    <xf numFmtId="58" fontId="35" fillId="0" borderId="0" xfId="0" applyNumberFormat="1" applyFont="1" applyAlignment="1">
      <alignment horizontal="center"/>
    </xf>
    <xf numFmtId="58" fontId="35" fillId="0" borderId="0" xfId="0" applyNumberFormat="1" applyFont="1"/>
    <xf numFmtId="58" fontId="35" fillId="0" borderId="32" xfId="0" applyNumberFormat="1" applyFont="1" applyBorder="1"/>
    <xf numFmtId="0" fontId="34" fillId="0" borderId="0" xfId="0" applyFont="1" applyAlignment="1">
      <alignment horizontal="left"/>
    </xf>
    <xf numFmtId="0" fontId="35" fillId="0" borderId="12" xfId="0" applyFont="1" applyBorder="1"/>
    <xf numFmtId="0" fontId="35" fillId="0" borderId="0" xfId="0" applyFont="1"/>
    <xf numFmtId="0" fontId="35" fillId="0" borderId="32" xfId="0" applyFont="1" applyBorder="1"/>
    <xf numFmtId="0" fontId="35" fillId="0" borderId="0" xfId="0" applyFont="1" applyAlignment="1">
      <alignment horizontal="center"/>
    </xf>
    <xf numFmtId="0" fontId="33" fillId="0" borderId="7" xfId="0" applyFont="1" applyBorder="1"/>
    <xf numFmtId="0" fontId="33" fillId="0" borderId="36" xfId="0" applyFont="1" applyBorder="1" applyAlignment="1">
      <alignment horizontal="center"/>
    </xf>
    <xf numFmtId="0" fontId="33" fillId="0" borderId="36" xfId="0" applyFont="1" applyBorder="1" applyAlignment="1">
      <alignment horizontal="left"/>
    </xf>
    <xf numFmtId="0" fontId="33" fillId="0" borderId="36" xfId="0" applyFont="1" applyBorder="1"/>
    <xf numFmtId="0" fontId="33" fillId="0" borderId="8" xfId="0" applyFont="1" applyBorder="1"/>
    <xf numFmtId="0" fontId="28" fillId="0" borderId="0" xfId="0" applyFont="1"/>
    <xf numFmtId="0" fontId="33" fillId="16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/>
    <xf numFmtId="38" fontId="1" fillId="11" borderId="1" xfId="1" applyFont="1" applyFill="1" applyBorder="1" applyAlignment="1">
      <alignment horizontal="right"/>
    </xf>
    <xf numFmtId="38" fontId="1" fillId="11" borderId="2" xfId="1" applyFont="1" applyFill="1" applyBorder="1" applyAlignment="1">
      <alignment horizontal="right"/>
    </xf>
    <xf numFmtId="38" fontId="1" fillId="11" borderId="28" xfId="1" applyFont="1" applyFill="1" applyBorder="1" applyAlignment="1">
      <alignment horizontal="right"/>
    </xf>
    <xf numFmtId="179" fontId="1" fillId="17" borderId="1" xfId="1" applyNumberFormat="1" applyFont="1" applyFill="1" applyBorder="1"/>
    <xf numFmtId="179" fontId="1" fillId="17" borderId="1" xfId="1" applyNumberFormat="1" applyFill="1" applyBorder="1"/>
    <xf numFmtId="179" fontId="1" fillId="17" borderId="14" xfId="1" applyNumberFormat="1" applyFill="1" applyBorder="1"/>
    <xf numFmtId="177" fontId="5" fillId="0" borderId="0" xfId="0" applyNumberFormat="1" applyFont="1" applyAlignment="1">
      <alignment horizontal="center"/>
    </xf>
    <xf numFmtId="38" fontId="0" fillId="0" borderId="0" xfId="1" applyFont="1" applyFill="1"/>
    <xf numFmtId="0" fontId="0" fillId="7" borderId="3" xfId="0" applyFill="1" applyBorder="1"/>
    <xf numFmtId="180" fontId="5" fillId="0" borderId="0" xfId="1" applyNumberFormat="1" applyFont="1" applyBorder="1"/>
    <xf numFmtId="178" fontId="5" fillId="0" borderId="9" xfId="1" applyNumberFormat="1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80" fontId="1" fillId="0" borderId="0" xfId="1" applyNumberFormat="1" applyFont="1" applyBorder="1"/>
    <xf numFmtId="177" fontId="5" fillId="0" borderId="0" xfId="0" applyNumberFormat="1" applyFont="1"/>
    <xf numFmtId="180" fontId="5" fillId="0" borderId="1" xfId="1" applyNumberFormat="1" applyFont="1" applyBorder="1" applyAlignment="1">
      <alignment horizontal="center"/>
    </xf>
    <xf numFmtId="180" fontId="4" fillId="0" borderId="0" xfId="1" applyNumberFormat="1" applyFont="1" applyBorder="1"/>
    <xf numFmtId="178" fontId="1" fillId="0" borderId="0" xfId="1" applyNumberFormat="1" applyFont="1" applyBorder="1"/>
    <xf numFmtId="38" fontId="0" fillId="0" borderId="10" xfId="1" applyFont="1" applyFill="1" applyBorder="1"/>
    <xf numFmtId="0" fontId="0" fillId="9" borderId="1" xfId="0" applyFill="1" applyBorder="1" applyAlignment="1">
      <alignment horizontal="center"/>
    </xf>
    <xf numFmtId="0" fontId="27" fillId="0" borderId="27" xfId="0" applyFont="1" applyBorder="1"/>
    <xf numFmtId="179" fontId="27" fillId="0" borderId="27" xfId="0" applyNumberFormat="1" applyFont="1" applyBorder="1"/>
    <xf numFmtId="0" fontId="0" fillId="11" borderId="1" xfId="0" applyFill="1" applyBorder="1" applyAlignment="1">
      <alignment horizontal="center"/>
    </xf>
    <xf numFmtId="38" fontId="1" fillId="2" borderId="27" xfId="1" applyFont="1" applyFill="1" applyBorder="1"/>
    <xf numFmtId="38" fontId="19" fillId="19" borderId="2" xfId="1" applyFont="1" applyFill="1" applyBorder="1"/>
    <xf numFmtId="0" fontId="19" fillId="19" borderId="1" xfId="0" applyFont="1" applyFill="1" applyBorder="1" applyAlignment="1">
      <alignment horizontal="center"/>
    </xf>
    <xf numFmtId="38" fontId="19" fillId="19" borderId="10" xfId="1" applyFont="1" applyFill="1" applyBorder="1"/>
    <xf numFmtId="0" fontId="19" fillId="11" borderId="1" xfId="0" applyFont="1" applyFill="1" applyBorder="1" applyAlignment="1">
      <alignment horizontal="center"/>
    </xf>
    <xf numFmtId="38" fontId="1" fillId="19" borderId="1" xfId="1" applyFill="1" applyBorder="1"/>
    <xf numFmtId="177" fontId="5" fillId="0" borderId="3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19" fillId="11" borderId="10" xfId="0" applyFont="1" applyFill="1" applyBorder="1" applyAlignment="1">
      <alignment horizontal="center"/>
    </xf>
    <xf numFmtId="38" fontId="10" fillId="11" borderId="1" xfId="1" applyFont="1" applyFill="1" applyBorder="1"/>
    <xf numFmtId="38" fontId="10" fillId="11" borderId="2" xfId="1" applyFont="1" applyFill="1" applyBorder="1"/>
    <xf numFmtId="38" fontId="0" fillId="11" borderId="28" xfId="1" applyFont="1" applyFill="1" applyBorder="1"/>
    <xf numFmtId="38" fontId="25" fillId="17" borderId="7" xfId="1" applyFont="1" applyFill="1" applyBorder="1"/>
    <xf numFmtId="38" fontId="25" fillId="17" borderId="4" xfId="1" applyFont="1" applyFill="1" applyBorder="1"/>
    <xf numFmtId="38" fontId="25" fillId="17" borderId="1" xfId="1" applyFont="1" applyFill="1" applyBorder="1"/>
    <xf numFmtId="38" fontId="37" fillId="11" borderId="1" xfId="1" applyFont="1" applyFill="1" applyBorder="1"/>
    <xf numFmtId="38" fontId="37" fillId="11" borderId="10" xfId="1" applyFont="1" applyFill="1" applyBorder="1"/>
    <xf numFmtId="38" fontId="37" fillId="11" borderId="28" xfId="1" applyFont="1" applyFill="1" applyBorder="1"/>
    <xf numFmtId="38" fontId="37" fillId="20" borderId="1" xfId="1" applyFont="1" applyFill="1" applyBorder="1"/>
    <xf numFmtId="38" fontId="37" fillId="20" borderId="10" xfId="1" applyFont="1" applyFill="1" applyBorder="1"/>
    <xf numFmtId="38" fontId="37" fillId="20" borderId="11" xfId="1" applyFont="1" applyFill="1" applyBorder="1"/>
    <xf numFmtId="38" fontId="37" fillId="20" borderId="39" xfId="1" applyFont="1" applyFill="1" applyBorder="1"/>
    <xf numFmtId="0" fontId="37" fillId="11" borderId="1" xfId="0" applyFont="1" applyFill="1" applyBorder="1" applyAlignment="1">
      <alignment horizontal="center"/>
    </xf>
    <xf numFmtId="0" fontId="37" fillId="0" borderId="1" xfId="0" applyFont="1" applyBorder="1" applyAlignment="1">
      <alignment horizontal="center"/>
    </xf>
    <xf numFmtId="38" fontId="37" fillId="11" borderId="2" xfId="1" applyFont="1" applyFill="1" applyBorder="1"/>
    <xf numFmtId="38" fontId="37" fillId="11" borderId="27" xfId="1" applyFont="1" applyFill="1" applyBorder="1"/>
    <xf numFmtId="38" fontId="37" fillId="2" borderId="1" xfId="1" applyFont="1" applyFill="1" applyBorder="1"/>
    <xf numFmtId="38" fontId="37" fillId="2" borderId="10" xfId="1" applyFont="1" applyFill="1" applyBorder="1"/>
    <xf numFmtId="38" fontId="37" fillId="2" borderId="2" xfId="1" applyFont="1" applyFill="1" applyBorder="1"/>
    <xf numFmtId="38" fontId="37" fillId="2" borderId="27" xfId="0" applyNumberFormat="1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37" fillId="18" borderId="1" xfId="0" applyFont="1" applyFill="1" applyBorder="1" applyAlignment="1">
      <alignment horizontal="center"/>
    </xf>
    <xf numFmtId="38" fontId="37" fillId="18" borderId="1" xfId="1" applyFont="1" applyFill="1" applyBorder="1"/>
    <xf numFmtId="38" fontId="37" fillId="18" borderId="10" xfId="1" applyFont="1" applyFill="1" applyBorder="1"/>
    <xf numFmtId="38" fontId="37" fillId="18" borderId="11" xfId="1" applyFont="1" applyFill="1" applyBorder="1"/>
    <xf numFmtId="38" fontId="1" fillId="0" borderId="2" xfId="1" applyBorder="1"/>
    <xf numFmtId="176" fontId="5" fillId="0" borderId="40" xfId="1" applyNumberFormat="1" applyFont="1" applyBorder="1" applyAlignment="1">
      <alignment horizontal="center"/>
    </xf>
    <xf numFmtId="0" fontId="10" fillId="0" borderId="27" xfId="0" applyFont="1" applyBorder="1"/>
    <xf numFmtId="38" fontId="0" fillId="0" borderId="10" xfId="1" applyFont="1" applyBorder="1"/>
    <xf numFmtId="176" fontId="5" fillId="0" borderId="11" xfId="1" applyNumberFormat="1" applyFont="1" applyFill="1" applyBorder="1" applyAlignment="1">
      <alignment horizontal="center"/>
    </xf>
    <xf numFmtId="0" fontId="0" fillId="0" borderId="41" xfId="0" applyBorder="1"/>
    <xf numFmtId="179" fontId="1" fillId="0" borderId="43" xfId="1" applyNumberFormat="1" applyBorder="1"/>
    <xf numFmtId="38" fontId="25" fillId="17" borderId="27" xfId="1" applyFont="1" applyFill="1" applyBorder="1"/>
    <xf numFmtId="38" fontId="10" fillId="22" borderId="1" xfId="1" applyFont="1" applyFill="1" applyBorder="1"/>
    <xf numFmtId="183" fontId="0" fillId="22" borderId="1" xfId="0" applyNumberFormat="1" applyFill="1" applyBorder="1"/>
    <xf numFmtId="0" fontId="23" fillId="0" borderId="0" xfId="0" applyFont="1" applyAlignment="1">
      <alignment horizontal="center"/>
    </xf>
    <xf numFmtId="0" fontId="33" fillId="23" borderId="0" xfId="0" applyFont="1" applyFill="1" applyAlignment="1">
      <alignment horizontal="center"/>
    </xf>
    <xf numFmtId="179" fontId="0" fillId="17" borderId="27" xfId="0" applyNumberFormat="1" applyFill="1" applyBorder="1"/>
    <xf numFmtId="38" fontId="1" fillId="17" borderId="27" xfId="1" applyFill="1" applyBorder="1"/>
    <xf numFmtId="38" fontId="0" fillId="17" borderId="27" xfId="1" applyFont="1" applyFill="1" applyBorder="1"/>
    <xf numFmtId="14" fontId="0" fillId="0" borderId="0" xfId="0" applyNumberFormat="1"/>
    <xf numFmtId="38" fontId="1" fillId="0" borderId="11" xfId="1" applyBorder="1"/>
    <xf numFmtId="180" fontId="0" fillId="0" borderId="0" xfId="0" applyNumberFormat="1" applyAlignment="1">
      <alignment horizontal="center"/>
    </xf>
    <xf numFmtId="177" fontId="4" fillId="0" borderId="0" xfId="0" applyNumberFormat="1" applyFont="1"/>
    <xf numFmtId="176" fontId="5" fillId="0" borderId="0" xfId="1" applyNumberFormat="1" applyFont="1" applyBorder="1"/>
    <xf numFmtId="184" fontId="0" fillId="0" borderId="0" xfId="0" applyNumberFormat="1"/>
    <xf numFmtId="176" fontId="5" fillId="0" borderId="1" xfId="1" applyNumberFormat="1" applyFont="1" applyFill="1" applyBorder="1" applyAlignment="1">
      <alignment horizontal="center"/>
    </xf>
    <xf numFmtId="178" fontId="5" fillId="0" borderId="1" xfId="1" applyNumberFormat="1" applyFont="1" applyFill="1" applyBorder="1" applyAlignment="1">
      <alignment horizontal="center"/>
    </xf>
    <xf numFmtId="38" fontId="5" fillId="0" borderId="0" xfId="1" applyFont="1" applyFill="1" applyBorder="1"/>
    <xf numFmtId="180" fontId="5" fillId="0" borderId="0" xfId="1" applyNumberFormat="1" applyFont="1" applyFill="1" applyBorder="1"/>
    <xf numFmtId="38" fontId="4" fillId="0" borderId="0" xfId="1" applyFont="1" applyFill="1" applyBorder="1"/>
    <xf numFmtId="180" fontId="1" fillId="0" borderId="0" xfId="1" applyNumberFormat="1" applyFont="1" applyFill="1" applyBorder="1"/>
    <xf numFmtId="178" fontId="4" fillId="0" borderId="0" xfId="1" applyNumberFormat="1" applyFont="1" applyFill="1" applyBorder="1"/>
    <xf numFmtId="38" fontId="0" fillId="0" borderId="0" xfId="1" applyFont="1" applyFill="1" applyBorder="1"/>
    <xf numFmtId="0" fontId="4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center" vertical="center"/>
    </xf>
    <xf numFmtId="0" fontId="0" fillId="0" borderId="44" xfId="0" applyBorder="1"/>
    <xf numFmtId="0" fontId="19" fillId="0" borderId="27" xfId="0" applyFont="1" applyBorder="1"/>
    <xf numFmtId="0" fontId="5" fillId="0" borderId="4" xfId="0" applyFont="1" applyBorder="1"/>
    <xf numFmtId="177" fontId="5" fillId="0" borderId="4" xfId="0" applyNumberFormat="1" applyFont="1" applyBorder="1" applyAlignment="1">
      <alignment horizontal="center"/>
    </xf>
    <xf numFmtId="38" fontId="37" fillId="21" borderId="1" xfId="1" applyFont="1" applyFill="1" applyBorder="1"/>
    <xf numFmtId="38" fontId="37" fillId="21" borderId="10" xfId="1" applyFont="1" applyFill="1" applyBorder="1"/>
    <xf numFmtId="38" fontId="37" fillId="21" borderId="11" xfId="1" applyFont="1" applyFill="1" applyBorder="1"/>
    <xf numFmtId="38" fontId="37" fillId="21" borderId="2" xfId="1" applyFont="1" applyFill="1" applyBorder="1"/>
    <xf numFmtId="38" fontId="37" fillId="21" borderId="27" xfId="1" applyFont="1" applyFill="1" applyBorder="1"/>
    <xf numFmtId="38" fontId="10" fillId="0" borderId="1" xfId="1" applyFont="1" applyFill="1" applyBorder="1"/>
    <xf numFmtId="38" fontId="37" fillId="18" borderId="27" xfId="1" applyFont="1" applyFill="1" applyBorder="1"/>
    <xf numFmtId="38" fontId="1" fillId="0" borderId="34" xfId="1" applyFill="1" applyBorder="1"/>
    <xf numFmtId="38" fontId="1" fillId="0" borderId="20" xfId="1" applyFill="1" applyBorder="1"/>
    <xf numFmtId="0" fontId="10" fillId="0" borderId="37" xfId="0" applyFont="1" applyBorder="1"/>
    <xf numFmtId="0" fontId="5" fillId="0" borderId="4" xfId="0" applyFont="1" applyBorder="1" applyAlignment="1">
      <alignment horizontal="center"/>
    </xf>
    <xf numFmtId="0" fontId="1" fillId="0" borderId="34" xfId="0" applyFont="1" applyBorder="1"/>
    <xf numFmtId="0" fontId="0" fillId="0" borderId="33" xfId="0" applyBorder="1"/>
    <xf numFmtId="0" fontId="10" fillId="0" borderId="33" xfId="0" applyFont="1" applyBorder="1"/>
    <xf numFmtId="0" fontId="38" fillId="0" borderId="0" xfId="0" applyFont="1"/>
    <xf numFmtId="0" fontId="39" fillId="0" borderId="0" xfId="0" applyFont="1"/>
    <xf numFmtId="0" fontId="0" fillId="0" borderId="0" xfId="0" applyAlignment="1">
      <alignment horizontal="right"/>
    </xf>
    <xf numFmtId="178" fontId="0" fillId="0" borderId="0" xfId="0" applyNumberFormat="1"/>
    <xf numFmtId="178" fontId="1" fillId="0" borderId="0" xfId="1" applyNumberFormat="1" applyBorder="1"/>
    <xf numFmtId="178" fontId="0" fillId="0" borderId="22" xfId="0" applyNumberFormat="1" applyBorder="1" applyAlignment="1">
      <alignment horizontal="center"/>
    </xf>
    <xf numFmtId="178" fontId="0" fillId="0" borderId="23" xfId="0" applyNumberFormat="1" applyBorder="1" applyAlignment="1">
      <alignment horizontal="center"/>
    </xf>
    <xf numFmtId="0" fontId="39" fillId="0" borderId="0" xfId="0" applyFont="1" applyAlignment="1">
      <alignment horizontal="center"/>
    </xf>
    <xf numFmtId="38" fontId="40" fillId="2" borderId="1" xfId="1" applyFont="1" applyFill="1" applyBorder="1"/>
    <xf numFmtId="38" fontId="40" fillId="2" borderId="10" xfId="1" applyFont="1" applyFill="1" applyBorder="1"/>
    <xf numFmtId="38" fontId="40" fillId="2" borderId="11" xfId="1" applyFont="1" applyFill="1" applyBorder="1"/>
    <xf numFmtId="38" fontId="41" fillId="0" borderId="12" xfId="1" applyFont="1" applyBorder="1"/>
    <xf numFmtId="0" fontId="4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78" fontId="45" fillId="0" borderId="1" xfId="0" applyNumberFormat="1" applyFont="1" applyBorder="1"/>
    <xf numFmtId="38" fontId="41" fillId="0" borderId="0" xfId="1" applyFont="1" applyBorder="1"/>
    <xf numFmtId="38" fontId="42" fillId="0" borderId="12" xfId="1" applyFont="1" applyBorder="1" applyAlignment="1">
      <alignment vertical="center"/>
    </xf>
    <xf numFmtId="0" fontId="44" fillId="0" borderId="12" xfId="0" applyFont="1" applyBorder="1" applyAlignment="1">
      <alignment vertical="center"/>
    </xf>
    <xf numFmtId="0" fontId="44" fillId="0" borderId="0" xfId="0" applyFont="1" applyAlignment="1">
      <alignment vertical="center"/>
    </xf>
    <xf numFmtId="38" fontId="39" fillId="0" borderId="0" xfId="1" applyFont="1" applyFill="1" applyAlignment="1">
      <alignment vertical="center"/>
    </xf>
    <xf numFmtId="38" fontId="39" fillId="0" borderId="1" xfId="1" applyFont="1" applyFill="1" applyBorder="1" applyAlignment="1">
      <alignment horizontal="center" vertical="center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horizontal="center" vertical="top"/>
    </xf>
    <xf numFmtId="0" fontId="41" fillId="0" borderId="0" xfId="0" applyFont="1" applyAlignment="1">
      <alignment vertical="center"/>
    </xf>
    <xf numFmtId="185" fontId="5" fillId="0" borderId="1" xfId="0" applyNumberFormat="1" applyFont="1" applyBorder="1" applyAlignment="1">
      <alignment horizontal="center"/>
    </xf>
    <xf numFmtId="38" fontId="0" fillId="22" borderId="1" xfId="0" applyNumberFormat="1" applyFill="1" applyBorder="1"/>
    <xf numFmtId="38" fontId="0" fillId="19" borderId="1" xfId="1" applyFont="1" applyFill="1" applyBorder="1"/>
    <xf numFmtId="0" fontId="0" fillId="24" borderId="27" xfId="0" applyFill="1" applyBorder="1" applyAlignment="1">
      <alignment horizontal="center"/>
    </xf>
    <xf numFmtId="179" fontId="0" fillId="0" borderId="1" xfId="1" applyNumberFormat="1" applyFont="1" applyFill="1" applyBorder="1"/>
    <xf numFmtId="179" fontId="10" fillId="0" borderId="1" xfId="0" applyNumberFormat="1" applyFont="1" applyBorder="1"/>
    <xf numFmtId="0" fontId="0" fillId="7" borderId="3" xfId="0" applyFill="1" applyBorder="1" applyAlignment="1">
      <alignment horizontal="center"/>
    </xf>
    <xf numFmtId="0" fontId="8" fillId="22" borderId="0" xfId="0" applyFont="1" applyFill="1"/>
    <xf numFmtId="179" fontId="1" fillId="0" borderId="37" xfId="1" applyNumberFormat="1" applyBorder="1"/>
    <xf numFmtId="0" fontId="1" fillId="0" borderId="1" xfId="0" applyFont="1" applyBorder="1" applyAlignment="1">
      <alignment horizontal="distributed"/>
    </xf>
    <xf numFmtId="179" fontId="1" fillId="0" borderId="10" xfId="1" applyNumberFormat="1" applyBorder="1"/>
    <xf numFmtId="38" fontId="0" fillId="0" borderId="1" xfId="1" applyFont="1" applyBorder="1"/>
    <xf numFmtId="38" fontId="0" fillId="0" borderId="11" xfId="1" applyFont="1" applyFill="1" applyBorder="1"/>
    <xf numFmtId="38" fontId="0" fillId="0" borderId="8" xfId="1" applyFont="1" applyBorder="1"/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38" fontId="1" fillId="0" borderId="35" xfId="1" applyFill="1" applyBorder="1"/>
    <xf numFmtId="179" fontId="1" fillId="0" borderId="2" xfId="1" applyNumberFormat="1" applyFont="1" applyBorder="1"/>
    <xf numFmtId="178" fontId="1" fillId="0" borderId="0" xfId="1" applyNumberFormat="1" applyFill="1" applyBorder="1"/>
    <xf numFmtId="38" fontId="1" fillId="0" borderId="35" xfId="1" applyBorder="1"/>
    <xf numFmtId="38" fontId="0" fillId="0" borderId="1" xfId="1" applyFont="1" applyFill="1" applyBorder="1"/>
    <xf numFmtId="0" fontId="5" fillId="0" borderId="1" xfId="0" applyFont="1" applyBorder="1" applyAlignment="1">
      <alignment horizontal="distributed" wrapText="1"/>
    </xf>
    <xf numFmtId="179" fontId="0" fillId="0" borderId="2" xfId="1" applyNumberFormat="1" applyFont="1" applyBorder="1"/>
    <xf numFmtId="38" fontId="1" fillId="0" borderId="42" xfId="1" applyFill="1" applyBorder="1"/>
    <xf numFmtId="38" fontId="1" fillId="0" borderId="20" xfId="1" applyBorder="1"/>
    <xf numFmtId="178" fontId="5" fillId="0" borderId="31" xfId="0" applyNumberFormat="1" applyFont="1" applyBorder="1" applyAlignment="1">
      <alignment horizontal="center"/>
    </xf>
    <xf numFmtId="38" fontId="1" fillId="0" borderId="11" xfId="1" applyFont="1" applyFill="1" applyBorder="1"/>
    <xf numFmtId="38" fontId="37" fillId="19" borderId="1" xfId="1" applyFont="1" applyFill="1" applyBorder="1"/>
    <xf numFmtId="38" fontId="37" fillId="19" borderId="10" xfId="1" applyFont="1" applyFill="1" applyBorder="1"/>
    <xf numFmtId="38" fontId="37" fillId="19" borderId="11" xfId="1" applyFont="1" applyFill="1" applyBorder="1"/>
    <xf numFmtId="38" fontId="37" fillId="19" borderId="39" xfId="1" applyFont="1" applyFill="1" applyBorder="1"/>
    <xf numFmtId="38" fontId="0" fillId="11" borderId="1" xfId="1" applyFont="1" applyFill="1" applyBorder="1"/>
    <xf numFmtId="38" fontId="1" fillId="0" borderId="38" xfId="1" applyFill="1" applyBorder="1"/>
    <xf numFmtId="38" fontId="1" fillId="0" borderId="8" xfId="1" applyFont="1" applyBorder="1"/>
    <xf numFmtId="38" fontId="1" fillId="0" borderId="33" xfId="1" applyFont="1" applyFill="1" applyBorder="1"/>
    <xf numFmtId="38" fontId="1" fillId="0" borderId="9" xfId="1" applyFont="1" applyFill="1" applyBorder="1"/>
    <xf numFmtId="0" fontId="5" fillId="0" borderId="11" xfId="0" applyFont="1" applyBorder="1" applyAlignment="1">
      <alignment horizontal="center"/>
    </xf>
    <xf numFmtId="179" fontId="0" fillId="0" borderId="10" xfId="1" applyNumberFormat="1" applyFont="1" applyBorder="1"/>
    <xf numFmtId="38" fontId="1" fillId="0" borderId="9" xfId="1" applyBorder="1"/>
    <xf numFmtId="38" fontId="1" fillId="0" borderId="10" xfId="1" applyFont="1" applyBorder="1"/>
    <xf numFmtId="38" fontId="0" fillId="0" borderId="8" xfId="1" applyFont="1" applyFill="1" applyBorder="1"/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38" fontId="1" fillId="0" borderId="33" xfId="1" applyFill="1" applyBorder="1"/>
    <xf numFmtId="38" fontId="1" fillId="0" borderId="8" xfId="1" applyFont="1" applyFill="1" applyBorder="1"/>
    <xf numFmtId="0" fontId="0" fillId="0" borderId="8" xfId="0" applyBorder="1"/>
    <xf numFmtId="38" fontId="0" fillId="0" borderId="2" xfId="1" applyFont="1" applyBorder="1"/>
    <xf numFmtId="38" fontId="1" fillId="0" borderId="20" xfId="1" applyFont="1" applyFill="1" applyBorder="1"/>
    <xf numFmtId="0" fontId="29" fillId="0" borderId="12" xfId="0" applyFont="1" applyBorder="1" applyAlignment="1">
      <alignment horizontal="center"/>
    </xf>
    <xf numFmtId="0" fontId="0" fillId="0" borderId="0" xfId="0"/>
    <xf numFmtId="0" fontId="0" fillId="0" borderId="32" xfId="0" applyBorder="1"/>
    <xf numFmtId="0" fontId="30" fillId="0" borderId="12" xfId="0" applyFont="1" applyBorder="1" applyAlignment="1">
      <alignment horizontal="center"/>
    </xf>
    <xf numFmtId="0" fontId="36" fillId="0" borderId="12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6" fillId="0" borderId="32" xfId="0" applyFont="1" applyBorder="1" applyAlignment="1">
      <alignment horizontal="center"/>
    </xf>
    <xf numFmtId="182" fontId="3" fillId="0" borderId="0" xfId="0" quotePrefix="1" applyNumberFormat="1" applyFont="1" applyAlignment="1">
      <alignment vertical="center" textRotation="18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38" fontId="3" fillId="0" borderId="3" xfId="1" applyFont="1" applyBorder="1" applyAlignment="1">
      <alignment horizontal="right"/>
    </xf>
    <xf numFmtId="0" fontId="0" fillId="0" borderId="9" xfId="0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38" fontId="0" fillId="0" borderId="0" xfId="1" applyFont="1" applyBorder="1" applyAlignment="1">
      <alignment horizontal="center" vertical="center"/>
    </xf>
    <xf numFmtId="178" fontId="0" fillId="0" borderId="0" xfId="0" applyNumberForma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9" defaultPivotStyle="PivotStyleLight16"/>
  <colors>
    <mruColors>
      <color rgb="FFFFCCFF"/>
      <color rgb="FFFFFFCC"/>
      <color rgb="FFFC08F0"/>
      <color rgb="FFFF99FF"/>
      <color rgb="FF00CC66"/>
      <color rgb="FFCC99FF"/>
      <color rgb="FFFFFF00"/>
      <color rgb="FFCC0000"/>
      <color rgb="FFC00000"/>
      <color rgb="FF6600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所管面積（</a:t>
            </a:r>
            <a:r>
              <a:rPr lang="en-US" altLang="ja-JP" sz="1100"/>
              <a:t>1</a:t>
            </a:r>
            <a:r>
              <a:rPr lang="ja-JP" altLang="en-US" sz="1100"/>
              <a:t>～</a:t>
            </a:r>
            <a:r>
              <a:rPr lang="en-US" altLang="ja-JP" sz="1100"/>
              <a:t>3</a:t>
            </a:r>
            <a:r>
              <a:rPr lang="ja-JP" altLang="en-US" sz="1100"/>
              <a:t>類）と平均保管残高・会員数の推移　　　　　　　　　　　　　　静岡県倉庫協会</a:t>
            </a:r>
          </a:p>
        </c:rich>
      </c:tx>
      <c:layout>
        <c:manualLayout>
          <c:xMode val="edge"/>
          <c:yMode val="edge"/>
          <c:x val="0.35010693576515162"/>
          <c:y val="2.51636245306204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9197462901515351E-2"/>
          <c:y val="0.14443179920617591"/>
          <c:w val="0.95159337036672154"/>
          <c:h val="0.794065586826116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'1・面積、会員数'!$B$38</c:f>
              <c:strCache>
                <c:ptCount val="1"/>
                <c:pt idx="0">
                  <c:v>会員数(社）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rgbClr val="0000FF"/>
              </a:solidFill>
            </a:ln>
          </c:spPr>
          <c:invertIfNegative val="0"/>
          <c:dLbls>
            <c:spPr>
              <a:solidFill>
                <a:schemeClr val="tx2">
                  <a:lumMod val="20000"/>
                  <a:lumOff val="80000"/>
                </a:schemeClr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令和7年5月</c:v>
                </c:pt>
              </c:strCache>
            </c:strRef>
          </c:cat>
          <c:val>
            <c:numRef>
              <c:f>'1・面積、会員数'!$C$38:$M$38</c:f>
              <c:numCache>
                <c:formatCode>General</c:formatCode>
                <c:ptCount val="11"/>
                <c:pt idx="0">
                  <c:v>171</c:v>
                </c:pt>
                <c:pt idx="1">
                  <c:v>171</c:v>
                </c:pt>
                <c:pt idx="2">
                  <c:v>171</c:v>
                </c:pt>
                <c:pt idx="3">
                  <c:v>170</c:v>
                </c:pt>
                <c:pt idx="4">
                  <c:v>171</c:v>
                </c:pt>
                <c:pt idx="5">
                  <c:v>169</c:v>
                </c:pt>
                <c:pt idx="6">
                  <c:v>171</c:v>
                </c:pt>
                <c:pt idx="7">
                  <c:v>169</c:v>
                </c:pt>
                <c:pt idx="8">
                  <c:v>170</c:v>
                </c:pt>
                <c:pt idx="9">
                  <c:v>172</c:v>
                </c:pt>
                <c:pt idx="10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82996760"/>
        <c:axId val="182575472"/>
      </c:barChart>
      <c:lineChart>
        <c:grouping val="standard"/>
        <c:varyColors val="0"/>
        <c:ser>
          <c:idx val="0"/>
          <c:order val="0"/>
          <c:tx>
            <c:strRef>
              <c:f>'1・面積、会員数'!$B$36</c:f>
              <c:strCache>
                <c:ptCount val="1"/>
                <c:pt idx="0">
                  <c:v>平均保管残高（万ﾄﾝ）</c:v>
                </c:pt>
              </c:strCache>
            </c:strRef>
          </c:tx>
          <c:spPr>
            <a:ln>
              <a:solidFill>
                <a:srgbClr val="00CC66"/>
              </a:solidFill>
            </a:ln>
          </c:spPr>
          <c:marker>
            <c:spPr>
              <a:solidFill>
                <a:srgbClr val="FC08F0"/>
              </a:solidFill>
              <a:ln w="9525"/>
            </c:spPr>
          </c:marker>
          <c:dLbls>
            <c:spPr>
              <a:solidFill>
                <a:srgbClr val="FFFFCC"/>
              </a:solidFill>
              <a:ln w="9525">
                <a:solidFill>
                  <a:srgbClr val="7030A0"/>
                </a:solidFill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令和7年5月</c:v>
                </c:pt>
              </c:strCache>
            </c:strRef>
          </c:cat>
          <c:val>
            <c:numRef>
              <c:f>'1・面積、会員数'!$C$36:$M$36</c:f>
              <c:numCache>
                <c:formatCode>General</c:formatCode>
                <c:ptCount val="11"/>
                <c:pt idx="0">
                  <c:v>100.7</c:v>
                </c:pt>
                <c:pt idx="1">
                  <c:v>106.9</c:v>
                </c:pt>
                <c:pt idx="2">
                  <c:v>108.5</c:v>
                </c:pt>
                <c:pt idx="3">
                  <c:v>114.8</c:v>
                </c:pt>
                <c:pt idx="4">
                  <c:v>122.6</c:v>
                </c:pt>
                <c:pt idx="5">
                  <c:v>120.5</c:v>
                </c:pt>
                <c:pt idx="6">
                  <c:v>125.7</c:v>
                </c:pt>
                <c:pt idx="7">
                  <c:v>141.4</c:v>
                </c:pt>
                <c:pt idx="8">
                  <c:v>149.5</c:v>
                </c:pt>
                <c:pt idx="9">
                  <c:v>149.6</c:v>
                </c:pt>
                <c:pt idx="10">
                  <c:v>146.9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15-466A-9492-2FF9264C8A50}"/>
            </c:ext>
          </c:extLst>
        </c:ser>
        <c:ser>
          <c:idx val="1"/>
          <c:order val="1"/>
          <c:tx>
            <c:strRef>
              <c:f>'1・面積、会員数'!$B$37</c:f>
              <c:strCache>
                <c:ptCount val="1"/>
                <c:pt idx="0">
                  <c:v>1～３類所管面積　    (万㎡）</c:v>
                </c:pt>
              </c:strCache>
            </c:strRef>
          </c:tx>
          <c:dLbls>
            <c:spPr>
              <a:solidFill>
                <a:schemeClr val="accent3">
                  <a:lumMod val="60000"/>
                  <a:lumOff val="40000"/>
                </a:schemeClr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</c:ext>
            </c:extLst>
          </c:dLbls>
          <c:cat>
            <c:strRef>
              <c:f>'1・面積、会員数'!$C$35:$M$35</c:f>
              <c:strCache>
                <c:ptCount val="11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  <c:pt idx="5">
                  <c:v>令和2年</c:v>
                </c:pt>
                <c:pt idx="6">
                  <c:v>令和3年</c:v>
                </c:pt>
                <c:pt idx="7">
                  <c:v>令和4年</c:v>
                </c:pt>
                <c:pt idx="8">
                  <c:v>令和5年</c:v>
                </c:pt>
                <c:pt idx="9">
                  <c:v>令和6年</c:v>
                </c:pt>
                <c:pt idx="10">
                  <c:v>令和7年5月</c:v>
                </c:pt>
              </c:strCache>
            </c:strRef>
          </c:cat>
          <c:val>
            <c:numRef>
              <c:f>'1・面積、会員数'!$C$37:$M$37</c:f>
              <c:numCache>
                <c:formatCode>General</c:formatCode>
                <c:ptCount val="11"/>
                <c:pt idx="0">
                  <c:v>226.3</c:v>
                </c:pt>
                <c:pt idx="1">
                  <c:v>228.9</c:v>
                </c:pt>
                <c:pt idx="2">
                  <c:v>231.8</c:v>
                </c:pt>
                <c:pt idx="3">
                  <c:v>234.9</c:v>
                </c:pt>
                <c:pt idx="4">
                  <c:v>240.8</c:v>
                </c:pt>
                <c:pt idx="5">
                  <c:v>233.6</c:v>
                </c:pt>
                <c:pt idx="6">
                  <c:v>240.2</c:v>
                </c:pt>
                <c:pt idx="7">
                  <c:v>239.9</c:v>
                </c:pt>
                <c:pt idx="8">
                  <c:v>246.5</c:v>
                </c:pt>
                <c:pt idx="9">
                  <c:v>247.6</c:v>
                </c:pt>
                <c:pt idx="10">
                  <c:v>248.6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15-466A-9492-2FF9264C8A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2996760"/>
        <c:axId val="182575472"/>
      </c:lineChart>
      <c:catAx>
        <c:axId val="182996760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2575472"/>
        <c:crosses val="autoZero"/>
        <c:auto val="1"/>
        <c:lblAlgn val="ctr"/>
        <c:lblOffset val="100"/>
        <c:tickLblSkip val="1"/>
        <c:noMultiLvlLbl val="0"/>
      </c:catAx>
      <c:valAx>
        <c:axId val="182575472"/>
        <c:scaling>
          <c:orientation val="minMax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2996760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6.9717590784180777E-3"/>
                  <c:y val="3.8170447552495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58-472F-A1A8-8ACD5F1CE35C}"/>
                </c:ext>
              </c:extLst>
            </c:dLbl>
            <c:dLbl>
              <c:idx val="1"/>
              <c:layout>
                <c:manualLayout>
                  <c:x val="-1.0507870589283388E-2"/>
                  <c:y val="-3.72427239129347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58-472F-A1A8-8ACD5F1CE35C}"/>
                </c:ext>
              </c:extLst>
            </c:dLbl>
            <c:dLbl>
              <c:idx val="2"/>
              <c:layout>
                <c:manualLayout>
                  <c:x val="-5.1947945149154002E-3"/>
                  <c:y val="1.10803356323818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958-472F-A1A8-8ACD5F1CE35C}"/>
                </c:ext>
              </c:extLst>
            </c:dLbl>
            <c:dLbl>
              <c:idx val="3"/>
              <c:layout>
                <c:manualLayout>
                  <c:x val="-6.9991707955565606E-3"/>
                  <c:y val="7.448835605044422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58-472F-A1A8-8ACD5F1CE35C}"/>
                </c:ext>
              </c:extLst>
            </c:dLbl>
            <c:dLbl>
              <c:idx val="4"/>
              <c:layout>
                <c:manualLayout>
                  <c:x val="-1.3970792815389002E-2"/>
                  <c:y val="1.1204225999294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58-472F-A1A8-8ACD5F1CE35C}"/>
                </c:ext>
              </c:extLst>
            </c:dLbl>
            <c:dLbl>
              <c:idx val="5"/>
              <c:layout>
                <c:manualLayout>
                  <c:x val="-1.0489504738800601E-2"/>
                  <c:y val="1.09875632684257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58-472F-A1A8-8ACD5F1CE35C}"/>
                </c:ext>
              </c:extLst>
            </c:dLbl>
            <c:dLbl>
              <c:idx val="6"/>
              <c:layout>
                <c:manualLayout>
                  <c:x val="-5.2493438320214275E-3"/>
                  <c:y val="1.11731843575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958-472F-A1A8-8ACD5F1CE35C}"/>
                </c:ext>
              </c:extLst>
            </c:dLbl>
            <c:dLbl>
              <c:idx val="7"/>
              <c:layout>
                <c:manualLayout>
                  <c:x val="-6.9991707955566881E-3"/>
                  <c:y val="3.84816275820658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58-472F-A1A8-8ACD5F1CE35C}"/>
                </c:ext>
              </c:extLst>
            </c:dLbl>
            <c:dLbl>
              <c:idx val="8"/>
              <c:layout>
                <c:manualLayout>
                  <c:x val="-6.9991251093613352E-3"/>
                  <c:y val="1.4897579143389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958-472F-A1A8-8ACD5F1CE35C}"/>
                </c:ext>
              </c:extLst>
            </c:dLbl>
            <c:dLbl>
              <c:idx val="9"/>
              <c:layout>
                <c:manualLayout>
                  <c:x val="-6.9991251093616917E-3"/>
                  <c:y val="1.4897579143389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'5・東部・富士'!$C$22:$C$31</c:f>
              <c:numCache>
                <c:formatCode>#,##0_);[Red]\(#,##0\)</c:formatCode>
                <c:ptCount val="10"/>
                <c:pt idx="0">
                  <c:v>17670</c:v>
                </c:pt>
                <c:pt idx="1">
                  <c:v>13189</c:v>
                </c:pt>
                <c:pt idx="2">
                  <c:v>5708</c:v>
                </c:pt>
                <c:pt idx="3">
                  <c:v>3136</c:v>
                </c:pt>
                <c:pt idx="4">
                  <c:v>3040</c:v>
                </c:pt>
                <c:pt idx="5">
                  <c:v>2924</c:v>
                </c:pt>
                <c:pt idx="6">
                  <c:v>2682</c:v>
                </c:pt>
                <c:pt idx="7">
                  <c:v>1671</c:v>
                </c:pt>
                <c:pt idx="8">
                  <c:v>1525</c:v>
                </c:pt>
                <c:pt idx="9">
                  <c:v>1236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58-472F-A1A8-8ACD5F1CE35C}"/>
            </c:ext>
          </c:extLst>
        </c:ser>
        <c:ser>
          <c:idx val="1"/>
          <c:order val="1"/>
          <c:tx>
            <c:strRef>
              <c:f>'5・東部・富士'!$D$21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1761545472612108E-3"/>
                  <c:y val="-1.108062645483934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58-472F-A1A8-8ACD5F1CE35C}"/>
                </c:ext>
              </c:extLst>
            </c:dLbl>
            <c:dLbl>
              <c:idx val="1"/>
              <c:layout>
                <c:manualLayout>
                  <c:x val="8.5935733229168497E-3"/>
                  <c:y val="1.101809962646763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958-472F-A1A8-8ACD5F1CE35C}"/>
                </c:ext>
              </c:extLst>
            </c:dLbl>
            <c:dLbl>
              <c:idx val="2"/>
              <c:layout>
                <c:manualLayout>
                  <c:x val="6.9899878703151659E-3"/>
                  <c:y val="3.66261803029439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58-472F-A1A8-8ACD5F1CE35C}"/>
                </c:ext>
              </c:extLst>
            </c:dLbl>
            <c:dLbl>
              <c:idx val="3"/>
              <c:layout>
                <c:manualLayout>
                  <c:x val="3.4264646423113562E-3"/>
                  <c:y val="-7.41771760208733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958-472F-A1A8-8ACD5F1CE35C}"/>
                </c:ext>
              </c:extLst>
            </c:dLbl>
            <c:dLbl>
              <c:idx val="4"/>
              <c:layout>
                <c:manualLayout>
                  <c:x val="1.6400430363959074E-3"/>
                  <c:y val="3.6623272078368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58-472F-A1A8-8ACD5F1CE35C}"/>
                </c:ext>
              </c:extLst>
            </c:dLbl>
            <c:dLbl>
              <c:idx val="5"/>
              <c:layout>
                <c:manualLayout>
                  <c:x val="3.4903339432440397E-3"/>
                  <c:y val="-3.60096366929531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958-472F-A1A8-8ACD5F1CE35C}"/>
                </c:ext>
              </c:extLst>
            </c:dLbl>
            <c:dLbl>
              <c:idx val="6"/>
              <c:layout>
                <c:manualLayout>
                  <c:x val="8.7124031167122393E-3"/>
                  <c:y val="1.849776241201166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58-472F-A1A8-8ACD5F1CE35C}"/>
                </c:ext>
              </c:extLst>
            </c:dLbl>
            <c:dLbl>
              <c:idx val="7"/>
              <c:layout>
                <c:manualLayout>
                  <c:x val="1.7498269635355633E-3"/>
                  <c:y val="-1.117310799633796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58-472F-A1A8-8ACD5F1CE35C}"/>
                </c:ext>
              </c:extLst>
            </c:dLbl>
            <c:dLbl>
              <c:idx val="8"/>
              <c:layout>
                <c:manualLayout>
                  <c:x val="3.499562554680665E-3"/>
                  <c:y val="-2.9325943202476181E-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58-472F-A1A8-8ACD5F1CE35C}"/>
                </c:ext>
              </c:extLst>
            </c:dLbl>
            <c:dLbl>
              <c:idx val="9"/>
              <c:layout>
                <c:manualLayout>
                  <c:x val="5.1945203977438884E-3"/>
                  <c:y val="3.755099571793013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958-472F-A1A8-8ACD5F1CE3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'5・東部・富士'!$B$22:$B$31</c:f>
              <c:strCache>
                <c:ptCount val="10"/>
                <c:pt idx="0">
                  <c:v>飲料</c:v>
                </c:pt>
                <c:pt idx="1">
                  <c:v>紙・パルプ</c:v>
                </c:pt>
                <c:pt idx="2">
                  <c:v>非鉄金属</c:v>
                </c:pt>
                <c:pt idx="3">
                  <c:v>その他の製造工業品</c:v>
                </c:pt>
                <c:pt idx="4">
                  <c:v>ゴム製品</c:v>
                </c:pt>
                <c:pt idx="5">
                  <c:v>金属製品</c:v>
                </c:pt>
                <c:pt idx="6">
                  <c:v>その他の食料工業品</c:v>
                </c:pt>
                <c:pt idx="7">
                  <c:v>合成樹脂</c:v>
                </c:pt>
                <c:pt idx="8">
                  <c:v>化学繊維糸</c:v>
                </c:pt>
                <c:pt idx="9">
                  <c:v>その他の機械</c:v>
                </c:pt>
              </c:strCache>
            </c:strRef>
          </c:cat>
          <c:val>
            <c:numRef>
              <c:f>'5・東部・富士'!$D$22:$D$31</c:f>
              <c:numCache>
                <c:formatCode>#,##0_);[Red]\(#,##0\)</c:formatCode>
                <c:ptCount val="10"/>
                <c:pt idx="0">
                  <c:v>18105</c:v>
                </c:pt>
                <c:pt idx="1">
                  <c:v>12711</c:v>
                </c:pt>
                <c:pt idx="2">
                  <c:v>7209</c:v>
                </c:pt>
                <c:pt idx="3">
                  <c:v>3615</c:v>
                </c:pt>
                <c:pt idx="4">
                  <c:v>3667</c:v>
                </c:pt>
                <c:pt idx="5">
                  <c:v>2552</c:v>
                </c:pt>
                <c:pt idx="6">
                  <c:v>2644</c:v>
                </c:pt>
                <c:pt idx="7">
                  <c:v>1524</c:v>
                </c:pt>
                <c:pt idx="8">
                  <c:v>1405</c:v>
                </c:pt>
                <c:pt idx="9">
                  <c:v>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958-472F-A1A8-8ACD5F1CE3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月入庫高上位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3.4858387799564191E-3"/>
                  <c:y val="-3.78787878787880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6A-4492-996A-3B5747B21FC0}"/>
                </c:ext>
              </c:extLst>
            </c:dLbl>
            <c:dLbl>
              <c:idx val="1"/>
              <c:layout>
                <c:manualLayout>
                  <c:x val="-5.2287581699346402E-3"/>
                  <c:y val="3.78728227153417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6A-4492-996A-3B5747B21FC0}"/>
                </c:ext>
              </c:extLst>
            </c:dLbl>
            <c:dLbl>
              <c:idx val="2"/>
              <c:layout>
                <c:manualLayout>
                  <c:x val="-5.2287581699346089E-3"/>
                  <c:y val="-7.53310665712240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6A-4492-996A-3B5747B21FC0}"/>
                </c:ext>
              </c:extLst>
            </c:dLbl>
            <c:dLbl>
              <c:idx val="3"/>
              <c:layout>
                <c:manualLayout>
                  <c:x val="-1.3943355119825772E-2"/>
                  <c:y val="-7.57605583392984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6A-4492-996A-3B5747B21FC0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B6A-4492-996A-3B5747B21FC0}"/>
                </c:ext>
              </c:extLst>
            </c:dLbl>
            <c:dLbl>
              <c:idx val="5"/>
              <c:layout>
                <c:manualLayout>
                  <c:x val="-8.7145969498911308E-3"/>
                  <c:y val="6.944364222556359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6A-4492-996A-3B5747B21FC0}"/>
                </c:ext>
              </c:extLst>
            </c:dLbl>
            <c:dLbl>
              <c:idx val="6"/>
              <c:layout>
                <c:manualLayout>
                  <c:x val="-5.2287581699346402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B6A-4492-996A-3B5747B21FC0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6A-4492-996A-3B5747B21FC0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B6A-4492-996A-3B5747B21FC0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'5・東部・富士'!$C$54:$C$63</c:f>
              <c:numCache>
                <c:formatCode>#,##0_);[Red]\(#,##0\)</c:formatCode>
                <c:ptCount val="10"/>
                <c:pt idx="0">
                  <c:v>57973</c:v>
                </c:pt>
                <c:pt idx="1">
                  <c:v>15256</c:v>
                </c:pt>
                <c:pt idx="2">
                  <c:v>13859</c:v>
                </c:pt>
                <c:pt idx="3">
                  <c:v>7120</c:v>
                </c:pt>
                <c:pt idx="4">
                  <c:v>5640</c:v>
                </c:pt>
                <c:pt idx="5">
                  <c:v>3734</c:v>
                </c:pt>
                <c:pt idx="6">
                  <c:v>3515</c:v>
                </c:pt>
                <c:pt idx="7">
                  <c:v>2765</c:v>
                </c:pt>
                <c:pt idx="8">
                  <c:v>1981</c:v>
                </c:pt>
                <c:pt idx="9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6A-4492-996A-3B5747B21FC0}"/>
            </c:ext>
          </c:extLst>
        </c:ser>
        <c:ser>
          <c:idx val="1"/>
          <c:order val="1"/>
          <c:tx>
            <c:strRef>
              <c:f>'5・東部・富士'!$D$53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1.7419998970716881E-2"/>
                  <c:y val="-3.788475304223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6A-4492-996A-3B5747B21FC0}"/>
                </c:ext>
              </c:extLst>
            </c:dLbl>
            <c:dLbl>
              <c:idx val="1"/>
              <c:layout>
                <c:manualLayout>
                  <c:x val="6.9626198685948573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B6A-4492-996A-3B5747B21FC0}"/>
                </c:ext>
              </c:extLst>
            </c:dLbl>
            <c:dLbl>
              <c:idx val="2"/>
              <c:layout>
                <c:manualLayout>
                  <c:x val="3.4858387799564269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6A-4492-996A-3B5747B21FC0}"/>
                </c:ext>
              </c:extLst>
            </c:dLbl>
            <c:dLbl>
              <c:idx val="3"/>
              <c:layout>
                <c:manualLayout>
                  <c:x val="5.2197004786165794E-3"/>
                  <c:y val="1.136333810546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B6A-4492-996A-3B5747B21FC0}"/>
                </c:ext>
              </c:extLst>
            </c:dLbl>
            <c:dLbl>
              <c:idx val="4"/>
              <c:layout>
                <c:manualLayout>
                  <c:x val="5.1650798552141768E-3"/>
                  <c:y val="3.7869840133619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6A-4492-996A-3B5747B21FC0}"/>
                </c:ext>
              </c:extLst>
            </c:dLbl>
            <c:dLbl>
              <c:idx val="5"/>
              <c:layout>
                <c:manualLayout>
                  <c:x val="0"/>
                  <c:y val="7.575161059413027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B6A-4492-996A-3B5747B21FC0}"/>
                </c:ext>
              </c:extLst>
            </c:dLbl>
            <c:dLbl>
              <c:idx val="6"/>
              <c:layout>
                <c:manualLayout>
                  <c:x val="1.7429193899782135E-3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6A-4492-996A-3B5747B21FC0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6A-4492-996A-3B5747B21FC0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6A-4492-996A-3B5747B21FC0}"/>
                </c:ext>
              </c:extLst>
            </c:dLbl>
            <c:dLbl>
              <c:idx val="9"/>
              <c:layout>
                <c:manualLayout>
                  <c:x val="3.4858387799564269E-3"/>
                  <c:y val="-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B6A-4492-996A-3B5747B21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'5・東部・富士'!$B$54:$B$63</c:f>
              <c:strCache>
                <c:ptCount val="10"/>
                <c:pt idx="0">
                  <c:v>紙・パルプ</c:v>
                </c:pt>
                <c:pt idx="1">
                  <c:v>飲料</c:v>
                </c:pt>
                <c:pt idx="2">
                  <c:v>鉄鋼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合成樹脂</c:v>
                </c:pt>
                <c:pt idx="6">
                  <c:v>その他の製造工業品</c:v>
                </c:pt>
                <c:pt idx="7">
                  <c:v>その他の化学工業品</c:v>
                </c:pt>
                <c:pt idx="8">
                  <c:v>化学肥料</c:v>
                </c:pt>
                <c:pt idx="9">
                  <c:v>電気機械</c:v>
                </c:pt>
              </c:strCache>
            </c:strRef>
          </c:cat>
          <c:val>
            <c:numRef>
              <c:f>'5・東部・富士'!$D$54:$D$63</c:f>
              <c:numCache>
                <c:formatCode>#,##0_);[Red]\(#,##0\)</c:formatCode>
                <c:ptCount val="10"/>
                <c:pt idx="0">
                  <c:v>59321</c:v>
                </c:pt>
                <c:pt idx="1">
                  <c:v>12131</c:v>
                </c:pt>
                <c:pt idx="2">
                  <c:v>8335</c:v>
                </c:pt>
                <c:pt idx="3">
                  <c:v>4351</c:v>
                </c:pt>
                <c:pt idx="4">
                  <c:v>5056</c:v>
                </c:pt>
                <c:pt idx="5">
                  <c:v>3701</c:v>
                </c:pt>
                <c:pt idx="6">
                  <c:v>1648</c:v>
                </c:pt>
                <c:pt idx="7">
                  <c:v>12917</c:v>
                </c:pt>
                <c:pt idx="8">
                  <c:v>1736</c:v>
                </c:pt>
                <c:pt idx="9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B6A-4492-996A-3B5747B21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清水支部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</a:t>
            </a:r>
            <a:r>
              <a:rPr lang="ja-JP" sz="1100"/>
              <a:t>入庫高上位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3.488372093023255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5460992907801335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A5-46E0-B69D-AA3E912FF8F8}"/>
                </c:ext>
              </c:extLst>
            </c:dLbl>
            <c:dLbl>
              <c:idx val="1"/>
              <c:layout>
                <c:manualLayout>
                  <c:x val="-1.0638297872340425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A5-46E0-B69D-AA3E912FF8F8}"/>
                </c:ext>
              </c:extLst>
            </c:dLbl>
            <c:dLbl>
              <c:idx val="2"/>
              <c:layout>
                <c:manualLayout>
                  <c:x val="-1.2411347517730497E-2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A5-46E0-B69D-AA3E912FF8F8}"/>
                </c:ext>
              </c:extLst>
            </c:dLbl>
            <c:dLbl>
              <c:idx val="3"/>
              <c:layout>
                <c:manualLayout>
                  <c:x val="-7.0921985815602835E-3"/>
                  <c:y val="1.5503570774583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A5-46E0-B69D-AA3E912FF8F8}"/>
                </c:ext>
              </c:extLst>
            </c:dLbl>
            <c:dLbl>
              <c:idx val="4"/>
              <c:layout>
                <c:manualLayout>
                  <c:x val="-7.0921985815602835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A5-46E0-B69D-AA3E912FF8F8}"/>
                </c:ext>
              </c:extLst>
            </c:dLbl>
            <c:dLbl>
              <c:idx val="5"/>
              <c:layout>
                <c:manualLayout>
                  <c:x val="-1.2411347517730497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A5-46E0-B69D-AA3E912FF8F8}"/>
                </c:ext>
              </c:extLst>
            </c:dLbl>
            <c:dLbl>
              <c:idx val="6"/>
              <c:layout>
                <c:manualLayout>
                  <c:x val="-5.3191489361702126E-3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1A5-46E0-B69D-AA3E912FF8F8}"/>
                </c:ext>
              </c:extLst>
            </c:dLbl>
            <c:dLbl>
              <c:idx val="7"/>
              <c:layout>
                <c:manualLayout>
                  <c:x val="-8.8652482269503553E-3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1A5-46E0-B69D-AA3E912FF8F8}"/>
                </c:ext>
              </c:extLst>
            </c:dLbl>
            <c:dLbl>
              <c:idx val="8"/>
              <c:layout>
                <c:manualLayout>
                  <c:x val="-1.0638297872340425E-2"/>
                  <c:y val="-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1A5-46E0-B69D-AA3E912FF8F8}"/>
                </c:ext>
              </c:extLst>
            </c:dLbl>
            <c:dLbl>
              <c:idx val="9"/>
              <c:layout>
                <c:manualLayout>
                  <c:x val="-7.0921985815604136E-3"/>
                  <c:y val="3.87535860343031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缶詰・びん詰</c:v>
                </c:pt>
                <c:pt idx="7">
                  <c:v>鉄鋼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'6・清水・静岡'!$C$21:$C$30</c:f>
              <c:numCache>
                <c:formatCode>#,##0_);[Red]\(#,##0\)</c:formatCode>
                <c:ptCount val="10"/>
                <c:pt idx="0">
                  <c:v>25287</c:v>
                </c:pt>
                <c:pt idx="1">
                  <c:v>19473</c:v>
                </c:pt>
                <c:pt idx="2">
                  <c:v>16466</c:v>
                </c:pt>
                <c:pt idx="3">
                  <c:v>15140</c:v>
                </c:pt>
                <c:pt idx="4">
                  <c:v>14473</c:v>
                </c:pt>
                <c:pt idx="5">
                  <c:v>12509</c:v>
                </c:pt>
                <c:pt idx="6">
                  <c:v>11671</c:v>
                </c:pt>
                <c:pt idx="7">
                  <c:v>11177</c:v>
                </c:pt>
                <c:pt idx="8">
                  <c:v>8995</c:v>
                </c:pt>
                <c:pt idx="9">
                  <c:v>7373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1A5-46E0-B69D-AA3E912FF8F8}"/>
            </c:ext>
          </c:extLst>
        </c:ser>
        <c:ser>
          <c:idx val="1"/>
          <c:order val="1"/>
          <c:tx>
            <c:strRef>
              <c:f>'6・清水・静岡'!$D$20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7.751632790087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1A5-46E0-B69D-AA3E912FF8F8}"/>
                </c:ext>
              </c:extLst>
            </c:dLbl>
            <c:dLbl>
              <c:idx val="1"/>
              <c:layout>
                <c:manualLayout>
                  <c:x val="3.5460992907801418E-3"/>
                  <c:y val="-1.93798449612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1A5-46E0-B69D-AA3E912FF8F8}"/>
                </c:ext>
              </c:extLst>
            </c:dLbl>
            <c:dLbl>
              <c:idx val="2"/>
              <c:layout>
                <c:manualLayout>
                  <c:x val="-3.250553465877445E-17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1A5-46E0-B69D-AA3E912FF8F8}"/>
                </c:ext>
              </c:extLst>
            </c:dLbl>
            <c:dLbl>
              <c:idx val="3"/>
              <c:layout>
                <c:manualLayout>
                  <c:x val="5.3191489361702126E-3"/>
                  <c:y val="3.8756637978392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1A5-46E0-B69D-AA3E912FF8F8}"/>
                </c:ext>
              </c:extLst>
            </c:dLbl>
            <c:dLbl>
              <c:idx val="4"/>
              <c:layout>
                <c:manualLayout>
                  <c:x val="3.5460992907800767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1A5-46E0-B69D-AA3E912FF8F8}"/>
                </c:ext>
              </c:extLst>
            </c:dLbl>
            <c:dLbl>
              <c:idx val="5"/>
              <c:layout>
                <c:manualLayout>
                  <c:x val="3.5460992907800767E-3"/>
                  <c:y val="-3.55293053247069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1A5-46E0-B69D-AA3E912FF8F8}"/>
                </c:ext>
              </c:extLst>
            </c:dLbl>
            <c:dLbl>
              <c:idx val="6"/>
              <c:layout>
                <c:manualLayout>
                  <c:x val="3.5460992907801418E-3"/>
                  <c:y val="-2.325611914789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1A5-46E0-B69D-AA3E912FF8F8}"/>
                </c:ext>
              </c:extLst>
            </c:dLbl>
            <c:dLbl>
              <c:idx val="7"/>
              <c:layout>
                <c:manualLayout>
                  <c:x val="-1.300221386350978E-16"/>
                  <c:y val="1.55038759689922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1A5-46E0-B69D-AA3E912FF8F8}"/>
                </c:ext>
              </c:extLst>
            </c:dLbl>
            <c:dLbl>
              <c:idx val="8"/>
              <c:layout>
                <c:manualLayout>
                  <c:x val="5.3191489361700825E-3"/>
                  <c:y val="-3.87596899224813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1A5-46E0-B69D-AA3E912FF8F8}"/>
                </c:ext>
              </c:extLst>
            </c:dLbl>
            <c:dLbl>
              <c:idx val="9"/>
              <c:layout>
                <c:manualLayout>
                  <c:x val="8.8652482269502252E-3"/>
                  <c:y val="-6.103888177479187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1A5-46E0-B69D-AA3E912FF8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'6・清水・静岡'!$B$21:$B$30</c:f>
              <c:strCache>
                <c:ptCount val="10"/>
                <c:pt idx="0">
                  <c:v>雑穀</c:v>
                </c:pt>
                <c:pt idx="1">
                  <c:v>その他の機械</c:v>
                </c:pt>
                <c:pt idx="2">
                  <c:v>飲料</c:v>
                </c:pt>
                <c:pt idx="3">
                  <c:v>雑品</c:v>
                </c:pt>
                <c:pt idx="4">
                  <c:v>その他の食料工業品</c:v>
                </c:pt>
                <c:pt idx="5">
                  <c:v>麦</c:v>
                </c:pt>
                <c:pt idx="6">
                  <c:v>缶詰・びん詰</c:v>
                </c:pt>
                <c:pt idx="7">
                  <c:v>鉄鋼</c:v>
                </c:pt>
                <c:pt idx="8">
                  <c:v>電気機械</c:v>
                </c:pt>
                <c:pt idx="9">
                  <c:v>木材</c:v>
                </c:pt>
              </c:strCache>
            </c:strRef>
          </c:cat>
          <c:val>
            <c:numRef>
              <c:f>'6・清水・静岡'!$D$21:$D$30</c:f>
              <c:numCache>
                <c:formatCode>#,##0_);[Red]\(#,##0\)</c:formatCode>
                <c:ptCount val="10"/>
                <c:pt idx="0">
                  <c:v>21304</c:v>
                </c:pt>
                <c:pt idx="1">
                  <c:v>19108</c:v>
                </c:pt>
                <c:pt idx="2">
                  <c:v>20246</c:v>
                </c:pt>
                <c:pt idx="3">
                  <c:v>12996</c:v>
                </c:pt>
                <c:pt idx="4">
                  <c:v>16959</c:v>
                </c:pt>
                <c:pt idx="5">
                  <c:v>14972</c:v>
                </c:pt>
                <c:pt idx="6">
                  <c:v>13964</c:v>
                </c:pt>
                <c:pt idx="7">
                  <c:v>10290</c:v>
                </c:pt>
                <c:pt idx="8">
                  <c:v>7039</c:v>
                </c:pt>
                <c:pt idx="9">
                  <c:v>4893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01A5-46E0-B69D-AA3E912FF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26333"/>
          <c:y val="3.92156862745098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5B-4658-BAD8-605A737109B8}"/>
                </c:ext>
              </c:extLst>
            </c:dLbl>
            <c:dLbl>
              <c:idx val="1"/>
              <c:layout>
                <c:manualLayout>
                  <c:x val="-8.888888888888888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5B-4658-BAD8-605A737109B8}"/>
                </c:ext>
              </c:extLst>
            </c:dLbl>
            <c:dLbl>
              <c:idx val="2"/>
              <c:layout>
                <c:manualLayout>
                  <c:x val="-7.1111111111111435E-3"/>
                  <c:y val="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5B-4658-BAD8-605A737109B8}"/>
                </c:ext>
              </c:extLst>
            </c:dLbl>
            <c:dLbl>
              <c:idx val="3"/>
              <c:layout>
                <c:manualLayout>
                  <c:x val="-1.6E-2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5B-4658-BAD8-605A737109B8}"/>
                </c:ext>
              </c:extLst>
            </c:dLbl>
            <c:dLbl>
              <c:idx val="4"/>
              <c:layout>
                <c:manualLayout>
                  <c:x val="-7.1111111111111115E-3"/>
                  <c:y val="1.0695187165775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5B-4658-BAD8-605A737109B8}"/>
                </c:ext>
              </c:extLst>
            </c:dLbl>
            <c:dLbl>
              <c:idx val="5"/>
              <c:layout>
                <c:manualLayout>
                  <c:x val="-1.066666666666668E-2"/>
                  <c:y val="-3.56506238859182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5B-4658-BAD8-605A737109B8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5B-4658-BAD8-605A737109B8}"/>
                </c:ext>
              </c:extLst>
            </c:dLbl>
            <c:dLbl>
              <c:idx val="7"/>
              <c:layout>
                <c:manualLayout>
                  <c:x val="-5.333333333333539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5B-4658-BAD8-605A737109B8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5B-4658-BAD8-605A737109B8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動植物性飼・肥料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'6・清水・静岡'!$C$54:$C$63</c:f>
              <c:numCache>
                <c:formatCode>#,##0_);[Red]\(#,##0\)</c:formatCode>
                <c:ptCount val="10"/>
                <c:pt idx="0">
                  <c:v>31812</c:v>
                </c:pt>
                <c:pt idx="1">
                  <c:v>12655</c:v>
                </c:pt>
                <c:pt idx="2">
                  <c:v>6383</c:v>
                </c:pt>
                <c:pt idx="3">
                  <c:v>6090</c:v>
                </c:pt>
                <c:pt idx="4">
                  <c:v>4802</c:v>
                </c:pt>
                <c:pt idx="5">
                  <c:v>1692</c:v>
                </c:pt>
                <c:pt idx="6">
                  <c:v>1321</c:v>
                </c:pt>
                <c:pt idx="7">
                  <c:v>1320</c:v>
                </c:pt>
                <c:pt idx="8">
                  <c:v>997</c:v>
                </c:pt>
                <c:pt idx="9">
                  <c:v>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95B-4658-BAD8-605A737109B8}"/>
            </c:ext>
          </c:extLst>
        </c:ser>
        <c:ser>
          <c:idx val="1"/>
          <c:order val="1"/>
          <c:tx>
            <c:strRef>
              <c:f>'6・清水・静岡'!$D$53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7.1109711286089236E-3"/>
                  <c:y val="3.564500961443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5B-4658-BAD8-605A737109B8}"/>
                </c:ext>
              </c:extLst>
            </c:dLbl>
            <c:dLbl>
              <c:idx val="1"/>
              <c:layout>
                <c:manualLayout>
                  <c:x val="7.1111111111111115E-3"/>
                  <c:y val="7.1301247771835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5B-4658-BAD8-605A737109B8}"/>
                </c:ext>
              </c:extLst>
            </c:dLbl>
            <c:dLbl>
              <c:idx val="2"/>
              <c:layout>
                <c:manualLayout>
                  <c:x val="8.888888888888823E-3"/>
                  <c:y val="-7.130124777183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5B-4658-BAD8-605A737109B8}"/>
                </c:ext>
              </c:extLst>
            </c:dLbl>
            <c:dLbl>
              <c:idx val="3"/>
              <c:layout>
                <c:manualLayout>
                  <c:x val="3.5555555555554902E-3"/>
                  <c:y val="1.42602495543672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5B-4658-BAD8-605A737109B8}"/>
                </c:ext>
              </c:extLst>
            </c:dLbl>
            <c:dLbl>
              <c:idx val="4"/>
              <c:layout>
                <c:manualLayout>
                  <c:x val="8.8887489063867661E-3"/>
                  <c:y val="-6.535872209464808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5B-4658-BAD8-605A737109B8}"/>
                </c:ext>
              </c:extLst>
            </c:dLbl>
            <c:dLbl>
              <c:idx val="5"/>
              <c:layout>
                <c:manualLayout>
                  <c:x val="5.3333333333333332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5B-4658-BAD8-605A737109B8}"/>
                </c:ext>
              </c:extLst>
            </c:dLbl>
            <c:dLbl>
              <c:idx val="6"/>
              <c:layout>
                <c:manualLayout>
                  <c:x val="3.5555555555555557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5B-4658-BAD8-605A737109B8}"/>
                </c:ext>
              </c:extLst>
            </c:dLbl>
            <c:dLbl>
              <c:idx val="7"/>
              <c:layout>
                <c:manualLayout>
                  <c:x val="3.5555555555555557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5B-4658-BAD8-605A737109B8}"/>
                </c:ext>
              </c:extLst>
            </c:dLbl>
            <c:dLbl>
              <c:idx val="8"/>
              <c:layout>
                <c:manualLayout>
                  <c:x val="0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5B-4658-BAD8-605A737109B8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5B-4658-BAD8-605A73710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その他の製造工業品</c:v>
                </c:pt>
                <c:pt idx="3">
                  <c:v>飲料</c:v>
                </c:pt>
                <c:pt idx="4">
                  <c:v>その他の食料工業品</c:v>
                </c:pt>
                <c:pt idx="5">
                  <c:v>動植物性飼・肥料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合成樹脂</c:v>
                </c:pt>
                <c:pt idx="9">
                  <c:v>非鉄金属</c:v>
                </c:pt>
              </c:strCache>
            </c:strRef>
          </c:cat>
          <c:val>
            <c:numRef>
              <c:f>'6・清水・静岡'!$D$54:$D$63</c:f>
              <c:numCache>
                <c:formatCode>#,##0_);[Red]\(#,##0\)</c:formatCode>
                <c:ptCount val="10"/>
                <c:pt idx="0">
                  <c:v>34597</c:v>
                </c:pt>
                <c:pt idx="1">
                  <c:v>14887</c:v>
                </c:pt>
                <c:pt idx="2">
                  <c:v>6368</c:v>
                </c:pt>
                <c:pt idx="3">
                  <c:v>11911</c:v>
                </c:pt>
                <c:pt idx="4">
                  <c:v>5713</c:v>
                </c:pt>
                <c:pt idx="5">
                  <c:v>1878</c:v>
                </c:pt>
                <c:pt idx="6">
                  <c:v>1397</c:v>
                </c:pt>
                <c:pt idx="7">
                  <c:v>929</c:v>
                </c:pt>
                <c:pt idx="8">
                  <c:v>1903</c:v>
                </c:pt>
                <c:pt idx="9">
                  <c:v>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195B-4658-BAD8-605A73710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5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3.508793684254035E-3"/>
                  <c:y val="-1.9817014398624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EF-43D2-81FC-57F5CBBF9D70}"/>
                </c:ext>
              </c:extLst>
            </c:dLbl>
            <c:dLbl>
              <c:idx val="1"/>
              <c:layout>
                <c:manualLayout>
                  <c:x val="-5.2494816100743637E-3"/>
                  <c:y val="-2.842356569835619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EF-43D2-81FC-57F5CBBF9D70}"/>
                </c:ext>
              </c:extLst>
            </c:dLbl>
            <c:dLbl>
              <c:idx val="2"/>
              <c:layout>
                <c:manualLayout>
                  <c:x val="-8.7581375162750653E-3"/>
                  <c:y val="8.20261874045398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EF-43D2-81FC-57F5CBBF9D70}"/>
                </c:ext>
              </c:extLst>
            </c:dLbl>
            <c:dLbl>
              <c:idx val="3"/>
              <c:layout>
                <c:manualLayout>
                  <c:x val="-1.0521696598948754E-2"/>
                  <c:y val="5.904177232083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EF-43D2-81FC-57F5CBBF9D70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EF-43D2-81FC-57F5CBBF9D70}"/>
                </c:ext>
              </c:extLst>
            </c:dLbl>
            <c:dLbl>
              <c:idx val="5"/>
              <c:layout>
                <c:manualLayout>
                  <c:x val="-8.7673686458484678E-3"/>
                  <c:y val="-8.52440055162603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EF-43D2-81FC-57F5CBBF9D70}"/>
                </c:ext>
              </c:extLst>
            </c:dLbl>
            <c:dLbl>
              <c:idx val="6"/>
              <c:layout>
                <c:manualLayout>
                  <c:x val="-8.767368645848532E-3"/>
                  <c:y val="-5.952518647033527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EF-43D2-81FC-57F5CBBF9D70}"/>
                </c:ext>
              </c:extLst>
            </c:dLbl>
            <c:dLbl>
              <c:idx val="7"/>
              <c:layout>
                <c:manualLayout>
                  <c:x val="-8.7903775807552896E-3"/>
                  <c:y val="-1.65072586265699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EF-43D2-81FC-57F5CBBF9D70}"/>
                </c:ext>
              </c:extLst>
            </c:dLbl>
            <c:dLbl>
              <c:idx val="8"/>
              <c:layout>
                <c:manualLayout>
                  <c:x val="-1.4021259153629418E-2"/>
                  <c:y val="1.453000578317540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EF-43D2-81FC-57F5CBBF9D70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'7・駿遠・西部'!$C$22:$C$31</c:f>
              <c:numCache>
                <c:formatCode>#,##0_);[Red]\(#,##0\)</c:formatCode>
                <c:ptCount val="10"/>
                <c:pt idx="0">
                  <c:v>44409</c:v>
                </c:pt>
                <c:pt idx="1">
                  <c:v>10477</c:v>
                </c:pt>
                <c:pt idx="2">
                  <c:v>9044</c:v>
                </c:pt>
                <c:pt idx="3">
                  <c:v>8586</c:v>
                </c:pt>
                <c:pt idx="4">
                  <c:v>4672</c:v>
                </c:pt>
                <c:pt idx="5">
                  <c:v>3181</c:v>
                </c:pt>
                <c:pt idx="6">
                  <c:v>1600</c:v>
                </c:pt>
                <c:pt idx="7">
                  <c:v>1050</c:v>
                </c:pt>
                <c:pt idx="8">
                  <c:v>996</c:v>
                </c:pt>
                <c:pt idx="9">
                  <c:v>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FEF-43D2-81FC-57F5CBBF9D70}"/>
            </c:ext>
          </c:extLst>
        </c:ser>
        <c:ser>
          <c:idx val="1"/>
          <c:order val="1"/>
          <c:tx>
            <c:strRef>
              <c:f>'7・駿遠・西部'!$D$21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507918793615364E-2"/>
                  <c:y val="-1.50659133709981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FEF-43D2-81FC-57F5CBBF9D70}"/>
                </c:ext>
              </c:extLst>
            </c:dLbl>
            <c:dLbl>
              <c:idx val="1"/>
              <c:layout>
                <c:manualLayout>
                  <c:x val="6.9991251093612979E-3"/>
                  <c:y val="1.50659133709980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FEF-43D2-81FC-57F5CBBF9D70}"/>
                </c:ext>
              </c:extLst>
            </c:dLbl>
            <c:dLbl>
              <c:idx val="2"/>
              <c:layout>
                <c:manualLayout>
                  <c:x val="7.0127651366413846E-3"/>
                  <c:y val="-7.9374823909723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FEF-43D2-81FC-57F5CBBF9D70}"/>
                </c:ext>
              </c:extLst>
            </c:dLbl>
            <c:dLbl>
              <c:idx val="3"/>
              <c:layout>
                <c:manualLayout>
                  <c:x val="1.772790212247027E-3"/>
                  <c:y val="-3.79821166421986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FEF-43D2-81FC-57F5CBBF9D70}"/>
                </c:ext>
              </c:extLst>
            </c:dLbl>
            <c:dLbl>
              <c:idx val="4"/>
              <c:layout>
                <c:manualLayout>
                  <c:x val="5.2538905077810158E-3"/>
                  <c:y val="2.2661743553242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FEF-43D2-81FC-57F5CBBF9D70}"/>
                </c:ext>
              </c:extLst>
            </c:dLbl>
            <c:dLbl>
              <c:idx val="5"/>
              <c:layout>
                <c:manualLayout>
                  <c:x val="3.4995625546807292E-3"/>
                  <c:y val="1.1236264958405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FEF-43D2-81FC-57F5CBBF9D70}"/>
                </c:ext>
              </c:extLst>
            </c:dLbl>
            <c:dLbl>
              <c:idx val="6"/>
              <c:layout>
                <c:manualLayout>
                  <c:x val="6.9945784336011832E-3"/>
                  <c:y val="2.2142740631997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FEF-43D2-81FC-57F5CBBF9D70}"/>
                </c:ext>
              </c:extLst>
            </c:dLbl>
            <c:dLbl>
              <c:idx val="7"/>
              <c:layout>
                <c:manualLayout>
                  <c:x val="1.8462259146740515E-5"/>
                  <c:y val="3.63984162996574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FEF-43D2-81FC-57F5CBBF9D70}"/>
                </c:ext>
              </c:extLst>
            </c:dLbl>
            <c:dLbl>
              <c:idx val="8"/>
              <c:layout>
                <c:manualLayout>
                  <c:x val="1.7682435364869446E-3"/>
                  <c:y val="-9.4903391313373966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FEF-43D2-81FC-57F5CBBF9D70}"/>
                </c:ext>
              </c:extLst>
            </c:dLbl>
            <c:dLbl>
              <c:idx val="9"/>
              <c:layout>
                <c:manualLayout>
                  <c:x val="1.0412211631440934E-2"/>
                  <c:y val="7.46965452847805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FEF-43D2-81FC-57F5CBBF9D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'7・駿遠・西部'!$B$22:$B$31</c:f>
              <c:strCache>
                <c:ptCount val="10"/>
                <c:pt idx="0">
                  <c:v>飲料</c:v>
                </c:pt>
                <c:pt idx="1">
                  <c:v>その他の農作物</c:v>
                </c:pt>
                <c:pt idx="2">
                  <c:v>その他の食料工業品</c:v>
                </c:pt>
                <c:pt idx="3">
                  <c:v>鉄鋼</c:v>
                </c:pt>
                <c:pt idx="4">
                  <c:v>合成樹脂</c:v>
                </c:pt>
                <c:pt idx="5">
                  <c:v>その他の化学工業品</c:v>
                </c:pt>
                <c:pt idx="6">
                  <c:v>石油製品</c:v>
                </c:pt>
                <c:pt idx="7">
                  <c:v>その他の機械</c:v>
                </c:pt>
                <c:pt idx="8">
                  <c:v>電気機械</c:v>
                </c:pt>
                <c:pt idx="9">
                  <c:v>その他の日用品</c:v>
                </c:pt>
              </c:strCache>
            </c:strRef>
          </c:cat>
          <c:val>
            <c:numRef>
              <c:f>'7・駿遠・西部'!$D$22:$D$31</c:f>
              <c:numCache>
                <c:formatCode>#,##0_);[Red]\(#,##0\)</c:formatCode>
                <c:ptCount val="10"/>
                <c:pt idx="0">
                  <c:v>51031</c:v>
                </c:pt>
                <c:pt idx="1">
                  <c:v>10610</c:v>
                </c:pt>
                <c:pt idx="2">
                  <c:v>9565</c:v>
                </c:pt>
                <c:pt idx="3">
                  <c:v>9228</c:v>
                </c:pt>
                <c:pt idx="4">
                  <c:v>5020</c:v>
                </c:pt>
                <c:pt idx="5">
                  <c:v>4656</c:v>
                </c:pt>
                <c:pt idx="6">
                  <c:v>1000</c:v>
                </c:pt>
                <c:pt idx="7">
                  <c:v>1045</c:v>
                </c:pt>
                <c:pt idx="8">
                  <c:v>891</c:v>
                </c:pt>
                <c:pt idx="9">
                  <c:v>1223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EFEF-43D2-81FC-57F5CBBF9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34949578679E-2"/>
              <c:y val="5.13538748832868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600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10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  入庫高上位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7687189700441989"/>
          <c:y val="1.792114695340501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3.494976452940157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3D-4690-B2A9-F43EFE9F0619}"/>
                </c:ext>
              </c:extLst>
            </c:dLbl>
            <c:dLbl>
              <c:idx val="1"/>
              <c:layout>
                <c:manualLayout>
                  <c:x val="-1.0484929358820427E-2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3D-4690-B2A9-F43EFE9F0619}"/>
                </c:ext>
              </c:extLst>
            </c:dLbl>
            <c:dLbl>
              <c:idx val="2"/>
              <c:layout>
                <c:manualLayout>
                  <c:x val="-1.0484929358820427E-2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3D-4690-B2A9-F43EFE9F0619}"/>
                </c:ext>
              </c:extLst>
            </c:dLbl>
            <c:dLbl>
              <c:idx val="3"/>
              <c:layout>
                <c:manualLayout>
                  <c:x val="-5.2424646794102768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3D-4690-B2A9-F43EFE9F0619}"/>
                </c:ext>
              </c:extLst>
            </c:dLbl>
            <c:dLbl>
              <c:idx val="4"/>
              <c:layout>
                <c:manualLayout>
                  <c:x val="-6.9900905033784952E-3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3D-4690-B2A9-F43EFE9F0619}"/>
                </c:ext>
              </c:extLst>
            </c:dLbl>
            <c:dLbl>
              <c:idx val="5"/>
              <c:layout>
                <c:manualLayout>
                  <c:x val="-8.7374411323504191E-3"/>
                  <c:y val="3.58422939068100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3D-4690-B2A9-F43EFE9F0619}"/>
                </c:ext>
              </c:extLst>
            </c:dLbl>
            <c:dLbl>
              <c:idx val="6"/>
              <c:layout>
                <c:manualLayout>
                  <c:x val="-3.4949764529402703E-3"/>
                  <c:y val="-1.43371997855108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3D-4690-B2A9-F43EFE9F0619}"/>
                </c:ext>
              </c:extLst>
            </c:dLbl>
            <c:dLbl>
              <c:idx val="7"/>
              <c:layout>
                <c:manualLayout>
                  <c:x val="-8.7374411323503549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3D-4690-B2A9-F43EFE9F0619}"/>
                </c:ext>
              </c:extLst>
            </c:dLbl>
            <c:dLbl>
              <c:idx val="8"/>
              <c:layout>
                <c:manualLayout>
                  <c:x val="-1.0484929358820554E-2"/>
                  <c:y val="-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3D-4690-B2A9-F43EFE9F0619}"/>
                </c:ext>
              </c:extLst>
            </c:dLbl>
            <c:dLbl>
              <c:idx val="9"/>
              <c:layout>
                <c:manualLayout>
                  <c:x val="-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'7・駿遠・西部'!$C$55:$C$64</c:f>
              <c:numCache>
                <c:formatCode>#,##0_);[Red]\(#,##0\)</c:formatCode>
                <c:ptCount val="10"/>
                <c:pt idx="0">
                  <c:v>343811</c:v>
                </c:pt>
                <c:pt idx="1">
                  <c:v>85785</c:v>
                </c:pt>
                <c:pt idx="2">
                  <c:v>25896</c:v>
                </c:pt>
                <c:pt idx="3">
                  <c:v>24666</c:v>
                </c:pt>
                <c:pt idx="4">
                  <c:v>16135</c:v>
                </c:pt>
                <c:pt idx="5">
                  <c:v>13026</c:v>
                </c:pt>
                <c:pt idx="6">
                  <c:v>12419</c:v>
                </c:pt>
                <c:pt idx="7">
                  <c:v>10211</c:v>
                </c:pt>
                <c:pt idx="8">
                  <c:v>10135</c:v>
                </c:pt>
                <c:pt idx="9">
                  <c:v>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73D-4690-B2A9-F43EFE9F0619}"/>
            </c:ext>
          </c:extLst>
        </c:ser>
        <c:ser>
          <c:idx val="1"/>
          <c:order val="1"/>
          <c:tx>
            <c:strRef>
              <c:f>'7・駿遠・西部'!$D$54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-3.58422939068106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3D-4690-B2A9-F43EFE9F0619}"/>
                </c:ext>
              </c:extLst>
            </c:dLbl>
            <c:dLbl>
              <c:idx val="1"/>
              <c:layout>
                <c:manualLayout>
                  <c:x val="1.2232417585290497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73D-4690-B2A9-F43EFE9F0619}"/>
                </c:ext>
              </c:extLst>
            </c:dLbl>
            <c:dLbl>
              <c:idx val="2"/>
              <c:layout>
                <c:manualLayout>
                  <c:x val="1.7474882264700709E-3"/>
                  <c:y val="-1.075297039482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73D-4690-B2A9-F43EFE9F0619}"/>
                </c:ext>
              </c:extLst>
            </c:dLbl>
            <c:dLbl>
              <c:idx val="3"/>
              <c:layout>
                <c:manualLayout>
                  <c:x val="8.7374411323503549E-3"/>
                  <c:y val="-3.58451161346767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73D-4690-B2A9-F43EFE9F0619}"/>
                </c:ext>
              </c:extLst>
            </c:dLbl>
            <c:dLbl>
              <c:idx val="4"/>
              <c:layout>
                <c:manualLayout>
                  <c:x val="6.9899529058802205E-3"/>
                  <c:y val="-7.1690232269353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73D-4690-B2A9-F43EFE9F0619}"/>
                </c:ext>
              </c:extLst>
            </c:dLbl>
            <c:dLbl>
              <c:idx val="5"/>
              <c:layout>
                <c:manualLayout>
                  <c:x val="5.2423270819120654E-3"/>
                  <c:y val="2.15053763440858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C73D-4690-B2A9-F43EFE9F0619}"/>
                </c:ext>
              </c:extLst>
            </c:dLbl>
            <c:dLbl>
              <c:idx val="6"/>
              <c:layout>
                <c:manualLayout>
                  <c:x val="1.7474882264700709E-3"/>
                  <c:y val="1.4336353117150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73D-4690-B2A9-F43EFE9F0619}"/>
                </c:ext>
              </c:extLst>
            </c:dLbl>
            <c:dLbl>
              <c:idx val="7"/>
              <c:layout>
                <c:manualLayout>
                  <c:x val="5.2424646794100851E-3"/>
                  <c:y val="1.07524059492563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C73D-4690-B2A9-F43EFE9F0619}"/>
                </c:ext>
              </c:extLst>
            </c:dLbl>
            <c:dLbl>
              <c:idx val="8"/>
              <c:layout>
                <c:manualLayout>
                  <c:x val="-1.7474882264701991E-3"/>
                  <c:y val="7.16845878136187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C73D-4690-B2A9-F43EFE9F0619}"/>
                </c:ext>
              </c:extLst>
            </c:dLbl>
            <c:dLbl>
              <c:idx val="9"/>
              <c:layout>
                <c:manualLayout>
                  <c:x val="5.2424646794102135E-3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C73D-4690-B2A9-F43EFE9F06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紙・パルプ</c:v>
                </c:pt>
                <c:pt idx="5">
                  <c:v>その他の製造工業品</c:v>
                </c:pt>
                <c:pt idx="6">
                  <c:v>合成樹脂</c:v>
                </c:pt>
                <c:pt idx="7">
                  <c:v>飲料</c:v>
                </c:pt>
                <c:pt idx="8">
                  <c:v>ゴム製品</c:v>
                </c:pt>
                <c:pt idx="9">
                  <c:v>その他の化学工業品</c:v>
                </c:pt>
              </c:strCache>
            </c:strRef>
          </c:cat>
          <c:val>
            <c:numRef>
              <c:f>'7・駿遠・西部'!$D$55:$D$64</c:f>
              <c:numCache>
                <c:formatCode>#,##0_);[Red]\(#,##0\)</c:formatCode>
                <c:ptCount val="10"/>
                <c:pt idx="0">
                  <c:v>324263</c:v>
                </c:pt>
                <c:pt idx="1">
                  <c:v>62848</c:v>
                </c:pt>
                <c:pt idx="2">
                  <c:v>20635</c:v>
                </c:pt>
                <c:pt idx="3">
                  <c:v>18763</c:v>
                </c:pt>
                <c:pt idx="4">
                  <c:v>17730</c:v>
                </c:pt>
                <c:pt idx="5">
                  <c:v>7824</c:v>
                </c:pt>
                <c:pt idx="6">
                  <c:v>10803</c:v>
                </c:pt>
                <c:pt idx="7">
                  <c:v>14050</c:v>
                </c:pt>
                <c:pt idx="8">
                  <c:v>12340</c:v>
                </c:pt>
                <c:pt idx="9">
                  <c:v>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73D-4690-B2A9-F43EFE9F0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ja-JP" altLang="en-US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3.3684005143944873E-2"/>
              <c:y val="4.3010752688172046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  <c:max val="45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4090965901989525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'8・保管高'!$C$52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-3.5699759415581569E-3"/>
                  <c:y val="-1.1544238788333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5F-4466-B507-F5762A6CC426}"/>
                </c:ext>
              </c:extLst>
            </c:dLbl>
            <c:dLbl>
              <c:idx val="1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5F-4466-B507-F5762A6CC426}"/>
                </c:ext>
              </c:extLst>
            </c:dLbl>
            <c:dLbl>
              <c:idx val="2"/>
              <c:layout>
                <c:manualLayout>
                  <c:x val="-7.1396707937149209E-3"/>
                  <c:y val="-3.17460317460317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5F-4466-B507-F5762A6CC426}"/>
                </c:ext>
              </c:extLst>
            </c:dLbl>
            <c:dLbl>
              <c:idx val="3"/>
              <c:layout>
                <c:manualLayout>
                  <c:x val="-8.924588492143691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5F-4466-B507-F5762A6CC426}"/>
                </c:ext>
              </c:extLst>
            </c:dLbl>
            <c:dLbl>
              <c:idx val="4"/>
              <c:layout>
                <c:manualLayout>
                  <c:x val="-1.7849176984288037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5F-4466-B507-F5762A6CC426}"/>
                </c:ext>
              </c:extLst>
            </c:dLbl>
            <c:dLbl>
              <c:idx val="5"/>
              <c:layout>
                <c:manualLayout>
                  <c:x val="-8.924588492143691E-3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E5F-4466-B507-F5762A6CC426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5F-4466-B507-F5762A6CC426}"/>
                </c:ext>
              </c:extLst>
            </c:dLbl>
            <c:dLbl>
              <c:idx val="7"/>
              <c:layout>
                <c:manualLayout>
                  <c:x val="-1.0709506190572562E-2"/>
                  <c:y val="1.4430014430014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5F-4466-B507-F5762A6CC426}"/>
                </c:ext>
              </c:extLst>
            </c:dLbl>
            <c:dLbl>
              <c:idx val="8"/>
              <c:layout>
                <c:manualLayout>
                  <c:x val="-1.070950619057243E-2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E5F-4466-B507-F5762A6CC426}"/>
                </c:ext>
              </c:extLst>
            </c:dLbl>
            <c:dLbl>
              <c:idx val="9"/>
              <c:layout>
                <c:manualLayout>
                  <c:x val="-5.3548936399868789E-3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'8・保管高'!$N$3:$N$12</c:f>
              <c:numCache>
                <c:formatCode>#,##0_ ;[Red]\-#,##0\ </c:formatCode>
                <c:ptCount val="10"/>
                <c:pt idx="0">
                  <c:v>448835</c:v>
                </c:pt>
                <c:pt idx="1">
                  <c:v>137772</c:v>
                </c:pt>
                <c:pt idx="2">
                  <c:v>120666</c:v>
                </c:pt>
                <c:pt idx="3">
                  <c:v>98638</c:v>
                </c:pt>
                <c:pt idx="4">
                  <c:v>76818</c:v>
                </c:pt>
                <c:pt idx="5">
                  <c:v>73696</c:v>
                </c:pt>
                <c:pt idx="6">
                  <c:v>60097</c:v>
                </c:pt>
                <c:pt idx="7">
                  <c:v>55933</c:v>
                </c:pt>
                <c:pt idx="8">
                  <c:v>52323</c:v>
                </c:pt>
                <c:pt idx="9">
                  <c:v>51048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E5F-4466-B507-F5762A6CC426}"/>
            </c:ext>
          </c:extLst>
        </c:ser>
        <c:ser>
          <c:idx val="1"/>
          <c:order val="1"/>
          <c:tx>
            <c:strRef>
              <c:f>'8・保管高'!$Q$1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3.569835396857493E-3"/>
                  <c:y val="5.7715512833623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E5F-4466-B507-F5762A6CC426}"/>
                </c:ext>
              </c:extLst>
            </c:dLbl>
            <c:dLbl>
              <c:idx val="1"/>
              <c:layout>
                <c:manualLayout>
                  <c:x val="3.569694852156813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E5F-4466-B507-F5762A6CC426}"/>
                </c:ext>
              </c:extLst>
            </c:dLbl>
            <c:dLbl>
              <c:idx val="2"/>
              <c:layout>
                <c:manualLayout>
                  <c:x val="0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E5F-4466-B507-F5762A6CC426}"/>
                </c:ext>
              </c:extLst>
            </c:dLbl>
            <c:dLbl>
              <c:idx val="3"/>
              <c:layout>
                <c:manualLayout>
                  <c:x val="7.139670793714888E-3"/>
                  <c:y val="-1.4430468918657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E5F-4466-B507-F5762A6CC426}"/>
                </c:ext>
              </c:extLst>
            </c:dLbl>
            <c:dLbl>
              <c:idx val="4"/>
              <c:layout>
                <c:manualLayout>
                  <c:x val="1.2494423889001169E-2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E5F-4466-B507-F5762A6CC426}"/>
                </c:ext>
              </c:extLst>
            </c:dLbl>
            <c:dLbl>
              <c:idx val="5"/>
              <c:layout>
                <c:manualLayout>
                  <c:x val="5.354753095286215E-3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E5F-4466-B507-F5762A6CC426}"/>
                </c:ext>
              </c:extLst>
            </c:dLbl>
            <c:dLbl>
              <c:idx val="6"/>
              <c:layout>
                <c:manualLayout>
                  <c:x val="3.5698353968574765E-3"/>
                  <c:y val="8.65800865800855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E5F-4466-B507-F5762A6CC426}"/>
                </c:ext>
              </c:extLst>
            </c:dLbl>
            <c:dLbl>
              <c:idx val="7"/>
              <c:layout>
                <c:manualLayout>
                  <c:x val="1.78491769842873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E5F-4466-B507-F5762A6CC426}"/>
                </c:ext>
              </c:extLst>
            </c:dLbl>
            <c:dLbl>
              <c:idx val="8"/>
              <c:layout>
                <c:manualLayout>
                  <c:x val="7.13967079371495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E5F-4466-B507-F5762A6CC426}"/>
                </c:ext>
              </c:extLst>
            </c:dLbl>
            <c:dLbl>
              <c:idx val="9"/>
              <c:layout>
                <c:manualLayout>
                  <c:x val="6.3089110680919396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E5F-4466-B507-F5762A6CC4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'8・保管高'!$M$3:$M$12</c:f>
              <c:strCache>
                <c:ptCount val="10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</c:strCache>
            </c:strRef>
          </c:cat>
          <c:val>
            <c:numRef>
              <c:f>'8・保管高'!$Q$3:$Q$12</c:f>
              <c:numCache>
                <c:formatCode>#,##0_ ;[Red]\-#,##0\ </c:formatCode>
                <c:ptCount val="10"/>
                <c:pt idx="0">
                  <c:v>443880</c:v>
                </c:pt>
                <c:pt idx="1">
                  <c:v>130317</c:v>
                </c:pt>
                <c:pt idx="2">
                  <c:v>122061</c:v>
                </c:pt>
                <c:pt idx="3">
                  <c:v>99402</c:v>
                </c:pt>
                <c:pt idx="4">
                  <c:v>73435</c:v>
                </c:pt>
                <c:pt idx="5">
                  <c:v>66004</c:v>
                </c:pt>
                <c:pt idx="6">
                  <c:v>62743</c:v>
                </c:pt>
                <c:pt idx="7">
                  <c:v>58936</c:v>
                </c:pt>
                <c:pt idx="8">
                  <c:v>47056</c:v>
                </c:pt>
                <c:pt idx="9">
                  <c:v>45838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E5F-4466-B507-F5762A6CC42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  <c:min val="0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  <c:majorUnit val="50000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保管残</a:t>
            </a:r>
            <a:r>
              <a:rPr lang="ja-JP" sz="1000" b="0" baseline="0">
                <a:ea typeface="ＤＨＰ平成明朝体W3" panose="02010601000101010101" pitchFamily="2" charset="-128"/>
              </a:rPr>
              <a:t>高</a:t>
            </a:r>
          </a:p>
        </c:rich>
      </c:tx>
      <c:layout>
        <c:manualLayout>
          <c:xMode val="edge"/>
          <c:yMode val="edge"/>
          <c:x val="0.28039811262908376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1EA-4100-9CCF-91BEE714EFFA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1EA-4100-9CCF-91BEE714EFFA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1EA-4100-9CCF-91BEE714EFFA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1EA-4100-9CCF-91BEE714EFFA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1EA-4100-9CCF-91BEE714EFFA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1EA-4100-9CCF-91BEE714EFFA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A1EA-4100-9CCF-91BEE714EF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A1EA-4100-9CCF-91BEE714EFFA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A1EA-4100-9CCF-91BEE714EFFA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A1EA-4100-9CCF-91BEE714EFFA}"/>
              </c:ext>
            </c:extLst>
          </c:dPt>
          <c:dLbls>
            <c:dLbl>
              <c:idx val="0"/>
              <c:layout>
                <c:manualLayout>
                  <c:x val="-0.16042862163597071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174723886009975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1EA-4100-9CCF-91BEE714EFFA}"/>
                </c:ext>
              </c:extLst>
            </c:dLbl>
            <c:dLbl>
              <c:idx val="1"/>
              <c:layout>
                <c:manualLayout>
                  <c:x val="-9.0296490716438291E-2"/>
                  <c:y val="-7.79658792650918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1EA-4100-9CCF-91BEE714EFFA}"/>
                </c:ext>
              </c:extLst>
            </c:dLbl>
            <c:dLbl>
              <c:idx val="2"/>
              <c:layout>
                <c:manualLayout>
                  <c:x val="-0.19861184018664341"/>
                  <c:y val="-0.1169718750752487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1EA-4100-9CCF-91BEE714EFFA}"/>
                </c:ext>
              </c:extLst>
            </c:dLbl>
            <c:dLbl>
              <c:idx val="3"/>
              <c:layout>
                <c:manualLayout>
                  <c:x val="-4.190950490163158E-3"/>
                  <c:y val="-4.22639601242504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1EA-4100-9CCF-91BEE714EFFA}"/>
                </c:ext>
              </c:extLst>
            </c:dLbl>
            <c:dLbl>
              <c:idx val="4"/>
              <c:layout>
                <c:manualLayout>
                  <c:x val="0.12934936551734452"/>
                  <c:y val="-6.71985841219389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55255699875119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1EA-4100-9CCF-91BEE714EFFA}"/>
                </c:ext>
              </c:extLst>
            </c:dLbl>
            <c:dLbl>
              <c:idx val="5"/>
              <c:layout>
                <c:manualLayout>
                  <c:x val="0.13083787603472644"/>
                  <c:y val="-0.116269113149847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694192072144829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A1EA-4100-9CCF-91BEE714EFFA}"/>
                </c:ext>
              </c:extLst>
            </c:dLbl>
            <c:dLbl>
              <c:idx val="6"/>
              <c:layout>
                <c:manualLayout>
                  <c:x val="8.153681644495266E-4"/>
                  <c:y val="-6.84100267283103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1EA-4100-9CCF-91BEE714EFFA}"/>
                </c:ext>
              </c:extLst>
            </c:dLbl>
            <c:dLbl>
              <c:idx val="7"/>
              <c:layout>
                <c:manualLayout>
                  <c:x val="5.8879392212725548E-2"/>
                  <c:y val="-4.63517060367454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A1EA-4100-9CCF-91BEE714EFFA}"/>
                </c:ext>
              </c:extLst>
            </c:dLbl>
            <c:dLbl>
              <c:idx val="8"/>
              <c:layout>
                <c:manualLayout>
                  <c:x val="1.8993352326685661E-3"/>
                  <c:y val="-2.0550458715596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028026411228509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A1EA-4100-9CCF-91BEE714EFFA}"/>
                </c:ext>
              </c:extLst>
            </c:dLbl>
            <c:dLbl>
              <c:idx val="9"/>
              <c:layout>
                <c:manualLayout>
                  <c:x val="-3.7986555099415953E-2"/>
                  <c:y val="-1.281514122661328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67844404064877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A1EA-4100-9CCF-91BEE714EFFA}"/>
                </c:ext>
              </c:extLst>
            </c:dLbl>
            <c:dLbl>
              <c:idx val="10"/>
              <c:layout>
                <c:manualLayout>
                  <c:x val="0.14446283958094974"/>
                  <c:y val="0.131473669002383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1EA-4100-9CCF-91BEE714E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'8・保管高'!$M$16:$M$26</c:f>
              <c:numCache>
                <c:formatCode>#,##0_ ;[Red]\-#,##0\ </c:formatCode>
                <c:ptCount val="11"/>
                <c:pt idx="0">
                  <c:v>448835</c:v>
                </c:pt>
                <c:pt idx="1">
                  <c:v>137772</c:v>
                </c:pt>
                <c:pt idx="2">
                  <c:v>120666</c:v>
                </c:pt>
                <c:pt idx="3">
                  <c:v>98638</c:v>
                </c:pt>
                <c:pt idx="4">
                  <c:v>76818</c:v>
                </c:pt>
                <c:pt idx="5">
                  <c:v>73696</c:v>
                </c:pt>
                <c:pt idx="6">
                  <c:v>60097</c:v>
                </c:pt>
                <c:pt idx="7">
                  <c:v>55933</c:v>
                </c:pt>
                <c:pt idx="8">
                  <c:v>52323</c:v>
                </c:pt>
                <c:pt idx="9">
                  <c:v>51048</c:v>
                </c:pt>
                <c:pt idx="10">
                  <c:v>311491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1EA-4100-9CCF-91BEE714EFFA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1EA-4100-9CCF-91BEE714EFFA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'8・保管高'!$N$16:$N$26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'8・保管高'!$P$16:$P$26</c:f>
              <c:numCache>
                <c:formatCode>#,##0_ ;[Red]\-#,##0\ </c:formatCode>
                <c:ptCount val="11"/>
                <c:pt idx="0">
                  <c:v>448835</c:v>
                </c:pt>
                <c:pt idx="1">
                  <c:v>137772</c:v>
                </c:pt>
                <c:pt idx="2">
                  <c:v>120666</c:v>
                </c:pt>
                <c:pt idx="3">
                  <c:v>98638</c:v>
                </c:pt>
                <c:pt idx="4">
                  <c:v>76818</c:v>
                </c:pt>
                <c:pt idx="5">
                  <c:v>73696</c:v>
                </c:pt>
                <c:pt idx="6">
                  <c:v>60097</c:v>
                </c:pt>
                <c:pt idx="7">
                  <c:v>55933</c:v>
                </c:pt>
                <c:pt idx="8">
                  <c:v>52323</c:v>
                </c:pt>
                <c:pt idx="9">
                  <c:v>51048</c:v>
                </c:pt>
                <c:pt idx="10">
                  <c:v>311491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A1EA-4100-9CCF-91BEE714EFF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月保管残高</a:t>
            </a:r>
          </a:p>
        </c:rich>
      </c:tx>
      <c:layout>
        <c:manualLayout>
          <c:xMode val="edge"/>
          <c:yMode val="edge"/>
          <c:x val="0.34418545010118012"/>
          <c:y val="6.496515521766674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1D2-4464-8F86-DE864E8959CC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1D2-4464-8F86-DE864E8959CC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91D2-4464-8F86-DE864E8959CC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91D2-4464-8F86-DE864E8959CC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91D2-4464-8F86-DE864E8959CC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91D2-4464-8F86-DE864E8959CC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91D2-4464-8F86-DE864E8959CC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91D2-4464-8F86-DE864E8959CC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91D2-4464-8F86-DE864E8959CC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91D2-4464-8F86-DE864E8959CC}"/>
              </c:ext>
            </c:extLst>
          </c:dPt>
          <c:dLbls>
            <c:dLbl>
              <c:idx val="0"/>
              <c:layout>
                <c:manualLayout>
                  <c:x val="-0.2016498701021151"/>
                  <c:y val="7.34514737381965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D2-4464-8F86-DE864E8959CC}"/>
                </c:ext>
              </c:extLst>
            </c:dLbl>
            <c:dLbl>
              <c:idx val="1"/>
              <c:layout>
                <c:manualLayout>
                  <c:x val="-8.6725571517300801E-2"/>
                  <c:y val="-8.576450357498416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1D2-4464-8F86-DE864E8959CC}"/>
                </c:ext>
              </c:extLst>
            </c:dLbl>
            <c:dLbl>
              <c:idx val="2"/>
              <c:layout>
                <c:manualLayout>
                  <c:x val="-0.14555842733398797"/>
                  <c:y val="-0.12406781910881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1D2-4464-8F86-DE864E8959CC}"/>
                </c:ext>
              </c:extLst>
            </c:dLbl>
            <c:dLbl>
              <c:idx val="3"/>
              <c:layout>
                <c:manualLayout>
                  <c:x val="1.4587833009423378E-2"/>
                  <c:y val="-6.64671916010499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91D2-4464-8F86-DE864E8959CC}"/>
                </c:ext>
              </c:extLst>
            </c:dLbl>
            <c:dLbl>
              <c:idx val="4"/>
              <c:layout>
                <c:manualLayout>
                  <c:x val="9.8484502414297445E-2"/>
                  <c:y val="-1.99767098078257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68070498821231"/>
                      <c:h val="0.18257483331824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91D2-4464-8F86-DE864E8959CC}"/>
                </c:ext>
              </c:extLst>
            </c:dLbl>
            <c:dLbl>
              <c:idx val="5"/>
              <c:layout>
                <c:manualLayout>
                  <c:x val="0.17852737873414679"/>
                  <c:y val="-0.1405339849760159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695504664970313"/>
                      <c:h val="0.144567170482999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91D2-4464-8F86-DE864E8959CC}"/>
                </c:ext>
              </c:extLst>
            </c:dLbl>
            <c:dLbl>
              <c:idx val="6"/>
              <c:layout>
                <c:manualLayout>
                  <c:x val="3.9328938844476503E-2"/>
                  <c:y val="-5.79727878842730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91D2-4464-8F86-DE864E8959CC}"/>
                </c:ext>
              </c:extLst>
            </c:dLbl>
            <c:dLbl>
              <c:idx val="7"/>
              <c:layout>
                <c:manualLayout>
                  <c:x val="5.1166409542318658E-2"/>
                  <c:y val="-3.918773946360164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91D2-4464-8F86-DE864E8959CC}"/>
                </c:ext>
              </c:extLst>
            </c:dLbl>
            <c:dLbl>
              <c:idx val="8"/>
              <c:layout>
                <c:manualLayout>
                  <c:x val="3.2742147689554066E-2"/>
                  <c:y val="-1.78174797115877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4269933815517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91D2-4464-8F86-DE864E8959CC}"/>
                </c:ext>
              </c:extLst>
            </c:dLbl>
            <c:dLbl>
              <c:idx val="9"/>
              <c:layout>
                <c:manualLayout>
                  <c:x val="5.9372616590865054E-2"/>
                  <c:y val="6.719039430416025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91D2-4464-8F86-DE864E8959CC}"/>
                </c:ext>
              </c:extLst>
            </c:dLbl>
            <c:dLbl>
              <c:idx val="10"/>
              <c:layout>
                <c:manualLayout>
                  <c:x val="0.16879512198379781"/>
                  <c:y val="0.138342293420219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D2-4464-8F86-DE864E8959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'8・保管高'!$N$28:$N$38</c:f>
              <c:strCache>
                <c:ptCount val="11"/>
                <c:pt idx="0">
                  <c:v>その他の機械</c:v>
                </c:pt>
                <c:pt idx="1">
                  <c:v>紙・パルプ</c:v>
                </c:pt>
                <c:pt idx="2">
                  <c:v>その他の日用品</c:v>
                </c:pt>
                <c:pt idx="3">
                  <c:v>飲料</c:v>
                </c:pt>
                <c:pt idx="4">
                  <c:v>雑品</c:v>
                </c:pt>
                <c:pt idx="5">
                  <c:v>缶詰・びん詰</c:v>
                </c:pt>
                <c:pt idx="6">
                  <c:v>電気機械</c:v>
                </c:pt>
                <c:pt idx="7">
                  <c:v>その他の食料工業品</c:v>
                </c:pt>
                <c:pt idx="8">
                  <c:v>雑穀</c:v>
                </c:pt>
                <c:pt idx="9">
                  <c:v>鉄鋼</c:v>
                </c:pt>
                <c:pt idx="10">
                  <c:v>その他</c:v>
                </c:pt>
              </c:strCache>
            </c:strRef>
          </c:cat>
          <c:val>
            <c:numRef>
              <c:f>'8・保管高'!$P$28:$P$38</c:f>
              <c:numCache>
                <c:formatCode>#,##0_ ;[Red]\-#,##0\ </c:formatCode>
                <c:ptCount val="11"/>
                <c:pt idx="0">
                  <c:v>443880</c:v>
                </c:pt>
                <c:pt idx="1">
                  <c:v>130317</c:v>
                </c:pt>
                <c:pt idx="2">
                  <c:v>122061</c:v>
                </c:pt>
                <c:pt idx="3">
                  <c:v>99402</c:v>
                </c:pt>
                <c:pt idx="4">
                  <c:v>73435</c:v>
                </c:pt>
                <c:pt idx="5">
                  <c:v>66004</c:v>
                </c:pt>
                <c:pt idx="6">
                  <c:v>62743</c:v>
                </c:pt>
                <c:pt idx="7">
                  <c:v>58936</c:v>
                </c:pt>
                <c:pt idx="8">
                  <c:v>47056</c:v>
                </c:pt>
                <c:pt idx="9">
                  <c:v>45838</c:v>
                </c:pt>
                <c:pt idx="10" formatCode="#,##0_);[Red]\(#,##0\)">
                  <c:v>329146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1D2-4464-8F86-DE864E8959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sz="1100"/>
              <a:t>東部支部</a:t>
            </a:r>
            <a:r>
              <a:rPr lang="en-US" altLang="ja-JP" sz="1100"/>
              <a:t>         </a:t>
            </a:r>
            <a:r>
              <a:rPr lang="ja-JP" altLang="en-US" sz="1100"/>
              <a:t>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</a:t>
            </a:r>
            <a:r>
              <a:rPr lang="ja-JP" sz="1100"/>
              <a:t>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9650043744531929"/>
          <c:y val="2.979515828677839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070228819308933E-2"/>
          <c:y val="0.10205780143403848"/>
          <c:w val="0.93592977118069165"/>
          <c:h val="0.628437660376251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2311150401239091E-3"/>
                  <c:y val="-3.5698456663382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1D0-43EC-B9D8-079BE9FA5B69}"/>
                </c:ext>
              </c:extLst>
            </c:dLbl>
            <c:dLbl>
              <c:idx val="1"/>
              <c:layout>
                <c:manualLayout>
                  <c:x val="-1.0507870589283388E-2"/>
                  <c:y val="1.1049508451882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1D0-43EC-B9D8-079BE9FA5B69}"/>
                </c:ext>
              </c:extLst>
            </c:dLbl>
            <c:dLbl>
              <c:idx val="2"/>
              <c:layout>
                <c:manualLayout>
                  <c:x val="-8.6760825915038024E-3"/>
                  <c:y val="-3.6934452107939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1D0-43EC-B9D8-079BE9FA5B69}"/>
                </c:ext>
              </c:extLst>
            </c:dLbl>
            <c:dLbl>
              <c:idx val="3"/>
              <c:layout>
                <c:manualLayout>
                  <c:x val="-1.7772386806740542E-3"/>
                  <c:y val="-7.3249452381312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1D0-43EC-B9D8-079BE9FA5B69}"/>
                </c:ext>
              </c:extLst>
            </c:dLbl>
            <c:dLbl>
              <c:idx val="4"/>
              <c:layout>
                <c:manualLayout>
                  <c:x val="-8.7488607005064313E-3"/>
                  <c:y val="-3.56955484388062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1D0-43EC-B9D8-079BE9FA5B69}"/>
                </c:ext>
              </c:extLst>
            </c:dLbl>
            <c:dLbl>
              <c:idx val="5"/>
              <c:layout>
                <c:manualLayout>
                  <c:x val="-1.0489504738800601E-2"/>
                  <c:y val="-9.277236395616258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1D0-43EC-B9D8-079BE9FA5B69}"/>
                </c:ext>
              </c:extLst>
            </c:dLbl>
            <c:dLbl>
              <c:idx val="6"/>
              <c:layout>
                <c:manualLayout>
                  <c:x val="-1.0471275946903504E-2"/>
                  <c:y val="7.47966278554402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1D0-43EC-B9D8-079BE9FA5B69}"/>
                </c:ext>
              </c:extLst>
            </c:dLbl>
            <c:dLbl>
              <c:idx val="7"/>
              <c:layout>
                <c:manualLayout>
                  <c:x val="-1.2221102910439196E-2"/>
                  <c:y val="3.84816275820665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1D0-43EC-B9D8-079BE9FA5B69}"/>
                </c:ext>
              </c:extLst>
            </c:dLbl>
            <c:dLbl>
              <c:idx val="8"/>
              <c:layout>
                <c:manualLayout>
                  <c:x val="-6.9991707955566881E-3"/>
                  <c:y val="-1.4649890476262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1D0-43EC-B9D8-079BE9FA5B69}"/>
                </c:ext>
              </c:extLst>
            </c:dLbl>
            <c:dLbl>
              <c:idx val="9"/>
              <c:layout>
                <c:manualLayout>
                  <c:x val="-6.9991707955565606E-3"/>
                  <c:y val="3.817335577707043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'9・東部・富士'!$C$22:$C$31</c:f>
              <c:numCache>
                <c:formatCode>#,##0_);[Red]\(#,##0\)</c:formatCode>
                <c:ptCount val="10"/>
                <c:pt idx="0">
                  <c:v>21340</c:v>
                </c:pt>
                <c:pt idx="1">
                  <c:v>15688</c:v>
                </c:pt>
                <c:pt idx="2">
                  <c:v>12268</c:v>
                </c:pt>
                <c:pt idx="3">
                  <c:v>6902</c:v>
                </c:pt>
                <c:pt idx="4">
                  <c:v>6466</c:v>
                </c:pt>
                <c:pt idx="5">
                  <c:v>5432</c:v>
                </c:pt>
                <c:pt idx="6">
                  <c:v>5426</c:v>
                </c:pt>
                <c:pt idx="7">
                  <c:v>4535</c:v>
                </c:pt>
                <c:pt idx="8">
                  <c:v>3251</c:v>
                </c:pt>
                <c:pt idx="9">
                  <c:v>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1D0-43EC-B9D8-079BE9FA5B69}"/>
            </c:ext>
          </c:extLst>
        </c:ser>
        <c:ser>
          <c:idx val="1"/>
          <c:order val="1"/>
          <c:tx>
            <c:strRef>
              <c:f>'9・東部・富士'!$D$21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0398086662143717E-2"/>
                  <c:y val="3.693154388336357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1D0-43EC-B9D8-079BE9FA5B69}"/>
                </c:ext>
              </c:extLst>
            </c:dLbl>
            <c:dLbl>
              <c:idx val="1"/>
              <c:layout>
                <c:manualLayout>
                  <c:x val="1.6309971697402055E-3"/>
                  <c:y val="-7.44912642750203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1D0-43EC-B9D8-079BE9FA5B69}"/>
                </c:ext>
              </c:extLst>
            </c:dLbl>
            <c:dLbl>
              <c:idx val="2"/>
              <c:layout>
                <c:manualLayout>
                  <c:x val="5.2493438320209973E-3"/>
                  <c:y val="-3.082718049960763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1D0-43EC-B9D8-079BE9FA5B69}"/>
                </c:ext>
              </c:extLst>
            </c:dLbl>
            <c:dLbl>
              <c:idx val="3"/>
              <c:layout>
                <c:manualLayout>
                  <c:x val="8.6483967571938623E-3"/>
                  <c:y val="1.104950845188219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1D0-43EC-B9D8-079BE9FA5B69}"/>
                </c:ext>
              </c:extLst>
            </c:dLbl>
            <c:dLbl>
              <c:idx val="4"/>
              <c:layout>
                <c:manualLayout>
                  <c:x val="3.3806870746900123E-3"/>
                  <c:y val="1.474266284021858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1D0-43EC-B9D8-079BE9FA5B69}"/>
                </c:ext>
              </c:extLst>
            </c:dLbl>
            <c:dLbl>
              <c:idx val="5"/>
              <c:layout>
                <c:manualLayout>
                  <c:x val="3.4903339432440397E-3"/>
                  <c:y val="1.85597075954682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1D0-43EC-B9D8-079BE9FA5B69}"/>
                </c:ext>
              </c:extLst>
            </c:dLbl>
            <c:dLbl>
              <c:idx val="6"/>
              <c:layout>
                <c:manualLayout>
                  <c:x val="1.0453047155006407E-2"/>
                  <c:y val="3.0536358041997093E-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1D0-43EC-B9D8-079BE9FA5B69}"/>
                </c:ext>
              </c:extLst>
            </c:dLbl>
            <c:dLbl>
              <c:idx val="7"/>
              <c:layout>
                <c:manualLayout>
                  <c:x val="1.7498269635355633E-3"/>
                  <c:y val="-3.78621757475016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1D0-43EC-B9D8-079BE9FA5B69}"/>
                </c:ext>
              </c:extLst>
            </c:dLbl>
            <c:dLbl>
              <c:idx val="8"/>
              <c:layout>
                <c:manualLayout>
                  <c:x val="3.499516868485434E-3"/>
                  <c:y val="1.1080044809924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1D0-43EC-B9D8-079BE9FA5B69}"/>
                </c:ext>
              </c:extLst>
            </c:dLbl>
            <c:dLbl>
              <c:idx val="9"/>
              <c:layout>
                <c:manualLayout>
                  <c:x val="6.935164436038057E-3"/>
                  <c:y val="2.222232562576268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D0-43EC-B9D8-079BE9FA5B6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'9・東部・富士'!$B$22:$B$31</c:f>
              <c:strCache>
                <c:ptCount val="10"/>
                <c:pt idx="0">
                  <c:v>飲料</c:v>
                </c:pt>
                <c:pt idx="1">
                  <c:v>ゴム製品</c:v>
                </c:pt>
                <c:pt idx="2">
                  <c:v>紙・パルプ</c:v>
                </c:pt>
                <c:pt idx="3">
                  <c:v>雑品</c:v>
                </c:pt>
                <c:pt idx="4">
                  <c:v>非鉄金属</c:v>
                </c:pt>
                <c:pt idx="5">
                  <c:v>化学繊維糸</c:v>
                </c:pt>
                <c:pt idx="6">
                  <c:v>その他の日用品</c:v>
                </c:pt>
                <c:pt idx="7">
                  <c:v>その他の化学工業品</c:v>
                </c:pt>
                <c:pt idx="8">
                  <c:v>金属製品</c:v>
                </c:pt>
                <c:pt idx="9">
                  <c:v>その他の食料工業品</c:v>
                </c:pt>
              </c:strCache>
            </c:strRef>
          </c:cat>
          <c:val>
            <c:numRef>
              <c:f>'9・東部・富士'!$D$22:$D$31</c:f>
              <c:numCache>
                <c:formatCode>#,##0_);[Red]\(#,##0\)</c:formatCode>
                <c:ptCount val="10"/>
                <c:pt idx="0">
                  <c:v>14996</c:v>
                </c:pt>
                <c:pt idx="1">
                  <c:v>15706</c:v>
                </c:pt>
                <c:pt idx="2">
                  <c:v>10641</c:v>
                </c:pt>
                <c:pt idx="3">
                  <c:v>5640</c:v>
                </c:pt>
                <c:pt idx="4">
                  <c:v>6815</c:v>
                </c:pt>
                <c:pt idx="5">
                  <c:v>4981</c:v>
                </c:pt>
                <c:pt idx="6">
                  <c:v>4427</c:v>
                </c:pt>
                <c:pt idx="7">
                  <c:v>5751</c:v>
                </c:pt>
                <c:pt idx="8">
                  <c:v>3347</c:v>
                </c:pt>
                <c:pt idx="9">
                  <c:v>2549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D0-43EC-B9D8-079BE9FA5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605168"/>
        <c:axId val="183604776"/>
      </c:barChart>
      <c:catAx>
        <c:axId val="183605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sz="90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152182748809926E-2"/>
              <c:y val="9.3109869646183768E-3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4776"/>
        <c:crosses val="autoZero"/>
        <c:auto val="1"/>
        <c:lblAlgn val="ctr"/>
        <c:lblOffset val="100"/>
        <c:noMultiLvlLbl val="0"/>
      </c:catAx>
      <c:valAx>
        <c:axId val="183604776"/>
        <c:scaling>
          <c:orientation val="minMax"/>
          <c:max val="3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51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64144788690002"/>
          <c:y val="0.14084576020176248"/>
          <c:w val="9.9433399806747383E-2"/>
          <c:h val="0.13469581665420313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en-US" altLang="ja-JP" sz="1200" baseline="0"/>
              <a:t>2,486,409</a:t>
            </a:r>
            <a:r>
              <a:rPr lang="ja-JP" altLang="en-US" sz="1200" baseline="0"/>
              <a:t>㎡</a:t>
            </a:r>
          </a:p>
        </c:rich>
      </c:tx>
      <c:layout>
        <c:manualLayout>
          <c:xMode val="edge"/>
          <c:yMode val="edge"/>
          <c:x val="0.43608216637590957"/>
          <c:y val="0.457158088503730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8500632447359741"/>
          <c:y val="1.4474209955791018E-2"/>
          <c:w val="0.63490326365577665"/>
          <c:h val="0.95307156599219989"/>
        </c:manualLayout>
      </c:layout>
      <c:doughnutChart>
        <c:varyColors val="1"/>
        <c:ser>
          <c:idx val="0"/>
          <c:order val="0"/>
          <c:tx>
            <c:strRef>
              <c:f>'2・使用状況 '!$J$8</c:f>
              <c:strCache>
                <c:ptCount val="1"/>
                <c:pt idx="0">
                  <c:v>2,486,409</c:v>
                </c:pt>
              </c:strCache>
            </c:strRef>
          </c:tx>
          <c:spPr>
            <a:gradFill>
              <a:gsLst>
                <a:gs pos="0">
                  <a:schemeClr val="tx2">
                    <a:lumMod val="20000"/>
                    <a:lumOff val="80000"/>
                  </a:schemeClr>
                </a:gs>
                <a:gs pos="53000">
                  <a:srgbClr val="D4DEFF"/>
                </a:gs>
                <a:gs pos="83000">
                  <a:srgbClr val="D4DEFF"/>
                </a:gs>
                <a:gs pos="100000">
                  <a:srgbClr val="96AB94"/>
                </a:gs>
              </a:gsLst>
              <a:lin ang="5400000" scaled="0"/>
            </a:gradFill>
            <a:ln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DC0E-4F80-B1FB-A15EBF7F97B1}"/>
              </c:ext>
            </c:extLst>
          </c:dPt>
          <c:dPt>
            <c:idx val="1"/>
            <c:bubble3D val="0"/>
            <c:spPr>
              <a:solidFill>
                <a:srgbClr val="E2BCE6">
                  <a:alpha val="71000"/>
                </a:srgb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DC0E-4F80-B1FB-A15EBF7F97B1}"/>
              </c:ext>
            </c:extLst>
          </c:dPt>
          <c:dPt>
            <c:idx val="2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DC0E-4F80-B1FB-A15EBF7F97B1}"/>
              </c:ext>
            </c:extLst>
          </c:dPt>
          <c:dPt>
            <c:idx val="3"/>
            <c:bubble3D val="0"/>
            <c:spPr>
              <a:solidFill>
                <a:srgbClr val="E7F280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DC0E-4F80-B1FB-A15EBF7F97B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DC0E-4F80-B1FB-A15EBF7F97B1}"/>
              </c:ext>
            </c:extLst>
          </c:dPt>
          <c:dLbls>
            <c:dLbl>
              <c:idx val="3"/>
              <c:layout>
                <c:manualLayout>
                  <c:x val="6.4103576121970459E-3"/>
                  <c:y val="5.2619298451681312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0E-4F80-B1FB-A15EBF7F97B1}"/>
                </c:ext>
              </c:extLst>
            </c:dLbl>
            <c:dLbl>
              <c:idx val="4"/>
              <c:layout>
                <c:manualLayout>
                  <c:x val="-1.5968063872255488E-2"/>
                  <c:y val="2.3038162171428418E-2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0E-4F80-B1FB-A15EBF7F97B1}"/>
                </c:ext>
              </c:extLst>
            </c:dLbl>
            <c:dLbl>
              <c:idx val="5"/>
              <c:layout>
                <c:manualLayout>
                  <c:x val="-2.7374108874408012E-2"/>
                  <c:y val="-3.4349668982484616E-4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0E-4F80-B1FB-A15EBF7F97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'2・使用状況 '!$K$2:$K$7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'!$L$2:$L$7</c:f>
              <c:numCache>
                <c:formatCode>#,##0_);[Red]\(#,##0\)</c:formatCode>
                <c:ptCount val="6"/>
                <c:pt idx="0">
                  <c:v>191638</c:v>
                </c:pt>
                <c:pt idx="1">
                  <c:v>386386</c:v>
                </c:pt>
                <c:pt idx="2">
                  <c:v>515344</c:v>
                </c:pt>
                <c:pt idx="3">
                  <c:v>244810</c:v>
                </c:pt>
                <c:pt idx="4">
                  <c:v>283562</c:v>
                </c:pt>
                <c:pt idx="5">
                  <c:v>864669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0E-4F80-B1FB-A15EBF7F97B1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28"/>
      </c:doughnut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ja-JP" sz="1100"/>
              <a:t>富士支部</a:t>
            </a:r>
            <a:r>
              <a:rPr lang="en-US" altLang="ja-JP" sz="1100"/>
              <a:t>          </a:t>
            </a:r>
            <a:r>
              <a:rPr lang="ja-JP" altLang="en-US" sz="1100"/>
              <a:t>令和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sz="1100"/>
              <a:t>月</a:t>
            </a:r>
            <a:r>
              <a:rPr lang="ja-JP" altLang="en-US" sz="1100"/>
              <a:t>保管残高上</a:t>
            </a:r>
            <a:r>
              <a:rPr lang="ja-JP" sz="1100"/>
              <a:t>位</a:t>
            </a:r>
            <a:r>
              <a:rPr lang="en-US" sz="1100"/>
              <a:t>10</a:t>
            </a:r>
            <a:r>
              <a:rPr lang="ja-JP" sz="1100"/>
              <a:t>品目　　　　　　　</a:t>
            </a:r>
            <a:r>
              <a:rPr lang="ja-JP" altLang="en-US" sz="1100"/>
              <a:t>　　　</a:t>
            </a:r>
            <a:r>
              <a:rPr lang="ja-JP" sz="1100"/>
              <a:t>　静岡県倉庫協会</a:t>
            </a:r>
          </a:p>
        </c:rich>
      </c:tx>
      <c:layout>
        <c:manualLayout>
          <c:xMode val="edge"/>
          <c:yMode val="edge"/>
          <c:x val="0.26438659873398179"/>
          <c:y val="2.27272727272727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3820288655244889E-2"/>
          <c:y val="0.13031257456454307"/>
          <c:w val="0.93617971134475564"/>
          <c:h val="0.5955890598901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'9・東部・富士'!$C$53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-8.7145969498910684E-3"/>
                  <c:y val="-3.78787878787882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B-4A31-8711-1C0BE3BDD689}"/>
                </c:ext>
              </c:extLst>
            </c:dLbl>
            <c:dLbl>
              <c:idx val="1"/>
              <c:layout>
                <c:manualLayout>
                  <c:x val="-1.3943355119825708E-2"/>
                  <c:y val="-5.965163445478406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FB-4A31-8711-1C0BE3BDD689}"/>
                </c:ext>
              </c:extLst>
            </c:dLbl>
            <c:dLbl>
              <c:idx val="2"/>
              <c:layout>
                <c:manualLayout>
                  <c:x val="-5.2287581699346089E-3"/>
                  <c:y val="1.14062872822715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FB-4A31-8711-1C0BE3BDD689}"/>
                </c:ext>
              </c:extLst>
            </c:dLbl>
            <c:dLbl>
              <c:idx val="3"/>
              <c:layout>
                <c:manualLayout>
                  <c:x val="-5.2287581699346402E-3"/>
                  <c:y val="1.5151216893342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FB-4A31-8711-1C0BE3BDD689}"/>
                </c:ext>
              </c:extLst>
            </c:dLbl>
            <c:dLbl>
              <c:idx val="4"/>
              <c:layout>
                <c:manualLayout>
                  <c:x val="-1.3943355119825772E-2"/>
                  <c:y val="2.27272727272726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5FB-4A31-8711-1C0BE3BDD689}"/>
                </c:ext>
              </c:extLst>
            </c:dLbl>
            <c:dLbl>
              <c:idx val="5"/>
              <c:layout>
                <c:manualLayout>
                  <c:x val="-1.045751633986928E-2"/>
                  <c:y val="1.13636363636362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5FB-4A31-8711-1C0BE3BDD689}"/>
                </c:ext>
              </c:extLst>
            </c:dLbl>
            <c:dLbl>
              <c:idx val="6"/>
              <c:layout>
                <c:manualLayout>
                  <c:x val="-1.045751633986928E-2"/>
                  <c:y val="1.515151515151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5FB-4A31-8711-1C0BE3BDD689}"/>
                </c:ext>
              </c:extLst>
            </c:dLbl>
            <c:dLbl>
              <c:idx val="7"/>
              <c:layout>
                <c:manualLayout>
                  <c:x val="-1.2200435729847494E-2"/>
                  <c:y val="1.8939095681221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FB-4A31-8711-1C0BE3BDD689}"/>
                </c:ext>
              </c:extLst>
            </c:dLbl>
            <c:dLbl>
              <c:idx val="8"/>
              <c:layout>
                <c:manualLayout>
                  <c:x val="-6.9716775599133552E-3"/>
                  <c:y val="1.51515151515151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FB-4A31-8711-1C0BE3BDD689}"/>
                </c:ext>
              </c:extLst>
            </c:dLbl>
            <c:dLbl>
              <c:idx val="9"/>
              <c:layout>
                <c:manualLayout>
                  <c:x val="-6.9716775599135156E-3"/>
                  <c:y val="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'9・東部・富士'!$C$54:$C$63</c:f>
              <c:numCache>
                <c:formatCode>#,##0_);[Red]\(#,##0\)</c:formatCode>
                <c:ptCount val="10"/>
                <c:pt idx="0">
                  <c:v>83674</c:v>
                </c:pt>
                <c:pt idx="1">
                  <c:v>14882</c:v>
                </c:pt>
                <c:pt idx="2">
                  <c:v>11763</c:v>
                </c:pt>
                <c:pt idx="3">
                  <c:v>9081</c:v>
                </c:pt>
                <c:pt idx="4">
                  <c:v>8261</c:v>
                </c:pt>
                <c:pt idx="5">
                  <c:v>8172</c:v>
                </c:pt>
                <c:pt idx="6">
                  <c:v>7978</c:v>
                </c:pt>
                <c:pt idx="7">
                  <c:v>5863</c:v>
                </c:pt>
                <c:pt idx="8">
                  <c:v>5362</c:v>
                </c:pt>
                <c:pt idx="9">
                  <c:v>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5FB-4A31-8711-1C0BE3BDD689}"/>
            </c:ext>
          </c:extLst>
        </c:ser>
        <c:ser>
          <c:idx val="1"/>
          <c:order val="1"/>
          <c:tx>
            <c:strRef>
              <c:f>'9・東部・富士'!$D$53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6.9624826308476145E-3"/>
                  <c:y val="3.78728227153423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FB-4A31-8711-1C0BE3BDD689}"/>
                </c:ext>
              </c:extLst>
            </c:dLbl>
            <c:dLbl>
              <c:idx val="1"/>
              <c:layout>
                <c:manualLayout>
                  <c:x val="3.4767810886384299E-3"/>
                  <c:y val="1.89393939393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5FB-4A31-8711-1C0BE3BDD689}"/>
                </c:ext>
              </c:extLst>
            </c:dLbl>
            <c:dLbl>
              <c:idx val="2"/>
              <c:layout>
                <c:manualLayout>
                  <c:x val="6.9716775599128538E-3"/>
                  <c:y val="-3.78817704605106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5FB-4A31-8711-1C0BE3BDD689}"/>
                </c:ext>
              </c:extLst>
            </c:dLbl>
            <c:dLbl>
              <c:idx val="3"/>
              <c:layout>
                <c:manualLayout>
                  <c:x val="1.7338616986601527E-3"/>
                  <c:y val="-3.78817704605099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5FB-4A31-8711-1C0BE3BDD689}"/>
                </c:ext>
              </c:extLst>
            </c:dLbl>
            <c:dLbl>
              <c:idx val="4"/>
              <c:layout>
                <c:manualLayout>
                  <c:x val="-5.2924364846551686E-3"/>
                  <c:y val="-8.9477451689120453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5FB-4A31-8711-1C0BE3BDD689}"/>
                </c:ext>
              </c:extLst>
            </c:dLbl>
            <c:dLbl>
              <c:idx val="5"/>
              <c:layout>
                <c:manualLayout>
                  <c:x val="-1.7429193899782774E-3"/>
                  <c:y val="3.78728227153430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5FB-4A31-8711-1C0BE3BDD689}"/>
                </c:ext>
              </c:extLst>
            </c:dLbl>
            <c:dLbl>
              <c:idx val="6"/>
              <c:layout>
                <c:manualLayout>
                  <c:x val="1.7429193899782135E-3"/>
                  <c:y val="3.7878787878787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5FB-4A31-8711-1C0BE3BDD689}"/>
                </c:ext>
              </c:extLst>
            </c:dLbl>
            <c:dLbl>
              <c:idx val="7"/>
              <c:layout>
                <c:manualLayout>
                  <c:x val="-1.2781261209620071E-16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5FB-4A31-8711-1C0BE3BDD689}"/>
                </c:ext>
              </c:extLst>
            </c:dLbl>
            <c:dLbl>
              <c:idx val="8"/>
              <c:layout>
                <c:manualLayout>
                  <c:x val="3.48583877995659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5FB-4A31-8711-1C0BE3BDD689}"/>
                </c:ext>
              </c:extLst>
            </c:dLbl>
            <c:dLbl>
              <c:idx val="9"/>
              <c:layout>
                <c:manualLayout>
                  <c:x val="3.4858387799564443E-3"/>
                  <c:y val="-1.1363636363636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5FB-4A31-8711-1C0BE3BDD6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'9・東部・富士'!$B$54:$B$63</c:f>
              <c:strCache>
                <c:ptCount val="10"/>
                <c:pt idx="0">
                  <c:v>紙・パルプ</c:v>
                </c:pt>
                <c:pt idx="1">
                  <c:v>鉄鋼</c:v>
                </c:pt>
                <c:pt idx="2">
                  <c:v>飲料</c:v>
                </c:pt>
                <c:pt idx="3">
                  <c:v>化学肥料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その他の製造工業品</c:v>
                </c:pt>
                <c:pt idx="8">
                  <c:v>合成樹脂</c:v>
                </c:pt>
                <c:pt idx="9">
                  <c:v>その他の日用品</c:v>
                </c:pt>
              </c:strCache>
            </c:strRef>
          </c:cat>
          <c:val>
            <c:numRef>
              <c:f>'9・東部・富士'!$D$54:$D$63</c:f>
              <c:numCache>
                <c:formatCode>#,##0_);[Red]\(#,##0\)</c:formatCode>
                <c:ptCount val="10"/>
                <c:pt idx="0">
                  <c:v>80667</c:v>
                </c:pt>
                <c:pt idx="1">
                  <c:v>13983</c:v>
                </c:pt>
                <c:pt idx="2">
                  <c:v>13207</c:v>
                </c:pt>
                <c:pt idx="3">
                  <c:v>6879</c:v>
                </c:pt>
                <c:pt idx="4">
                  <c:v>8661</c:v>
                </c:pt>
                <c:pt idx="5">
                  <c:v>5304</c:v>
                </c:pt>
                <c:pt idx="6">
                  <c:v>8570</c:v>
                </c:pt>
                <c:pt idx="7">
                  <c:v>3230</c:v>
                </c:pt>
                <c:pt idx="8">
                  <c:v>5760</c:v>
                </c:pt>
                <c:pt idx="9">
                  <c:v>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FB-4A31-8711-1C0BE3BDD6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4048"/>
        <c:axId val="234764440"/>
      </c:barChart>
      <c:catAx>
        <c:axId val="2347640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2631776978900471E-2"/>
              <c:y val="3.030303030303031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440"/>
        <c:crosses val="autoZero"/>
        <c:auto val="1"/>
        <c:lblAlgn val="ctr"/>
        <c:lblOffset val="100"/>
        <c:noMultiLvlLbl val="0"/>
      </c:catAx>
      <c:valAx>
        <c:axId val="234764440"/>
        <c:scaling>
          <c:orientation val="minMax"/>
          <c:max val="1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3476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8188210231539099"/>
          <c:y val="0.13301926747794923"/>
          <c:w val="9.9045506697590296E-2"/>
          <c:h val="0.1369917680744452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en-US" altLang="ja-JP" sz="1100"/>
              <a:t>  </a:t>
            </a:r>
          </a:p>
          <a:p>
            <a:pPr>
              <a:defRPr sz="1100"/>
            </a:pPr>
            <a:r>
              <a:rPr lang="ja-JP" altLang="en-US" sz="1100"/>
              <a:t>清水支部　　　　令和</a:t>
            </a:r>
            <a:r>
              <a:rPr lang="ja-JP" altLang="en-US" sz="1100" baseline="0"/>
              <a:t> </a:t>
            </a:r>
            <a:r>
              <a:rPr lang="en-US" altLang="ja-JP" sz="1100" baseline="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</a:t>
            </a:r>
            <a:r>
              <a:rPr lang="ja-JP" sz="1100"/>
              <a:t>高上位</a:t>
            </a:r>
            <a:r>
              <a:rPr lang="en-US" sz="1100"/>
              <a:t>10</a:t>
            </a:r>
            <a:r>
              <a:rPr lang="ja-JP" sz="1100"/>
              <a:t>品目　　　　　　　　　　　静岡県倉庫協会</a:t>
            </a:r>
          </a:p>
        </c:rich>
      </c:tx>
      <c:layout>
        <c:manualLayout>
          <c:xMode val="edge"/>
          <c:yMode val="edge"/>
          <c:x val="0.27919319260624337"/>
          <c:y val="7.751937984496123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263025632434274E-2"/>
          <c:y val="0.13334309955443682"/>
          <c:w val="0.93473697436756553"/>
          <c:h val="0.586184154306292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'10・清水・静岡'!$C$20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092198581560275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DA-4CB6-A90B-E7EA97B1C40C}"/>
                </c:ext>
              </c:extLst>
            </c:dLbl>
            <c:dLbl>
              <c:idx val="1"/>
              <c:layout>
                <c:manualLayout>
                  <c:x val="-1.0638297872340425E-2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DA-4CB6-A90B-E7EA97B1C40C}"/>
                </c:ext>
              </c:extLst>
            </c:dLbl>
            <c:dLbl>
              <c:idx val="2"/>
              <c:layout>
                <c:manualLayout>
                  <c:x val="-5.3191489361702126E-3"/>
                  <c:y val="1.55035707745833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DA-4CB6-A90B-E7EA97B1C40C}"/>
                </c:ext>
              </c:extLst>
            </c:dLbl>
            <c:dLbl>
              <c:idx val="3"/>
              <c:layout>
                <c:manualLayout>
                  <c:x val="-8.8652482269503553E-3"/>
                  <c:y val="3.87566379783915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DA-4CB6-A90B-E7EA97B1C40C}"/>
                </c:ext>
              </c:extLst>
            </c:dLbl>
            <c:dLbl>
              <c:idx val="4"/>
              <c:layout>
                <c:manualLayout>
                  <c:x val="-1.4184397163120633E-2"/>
                  <c:y val="1.1627906976744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DA-4CB6-A90B-E7EA97B1C40C}"/>
                </c:ext>
              </c:extLst>
            </c:dLbl>
            <c:dLbl>
              <c:idx val="5"/>
              <c:layout>
                <c:manualLayout>
                  <c:x val="-1.5957446808510769E-2"/>
                  <c:y val="3.8759689922480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DA-4CB6-A90B-E7EA97B1C40C}"/>
                </c:ext>
              </c:extLst>
            </c:dLbl>
            <c:dLbl>
              <c:idx val="6"/>
              <c:layout>
                <c:manualLayout>
                  <c:x val="-1.0638297872340555E-2"/>
                  <c:y val="2.32558139534883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DA-4CB6-A90B-E7EA97B1C40C}"/>
                </c:ext>
              </c:extLst>
            </c:dLbl>
            <c:dLbl>
              <c:idx val="7"/>
              <c:layout>
                <c:manualLayout>
                  <c:x val="-1.4184397163120567E-2"/>
                  <c:y val="7.75193798449612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A-4CB6-A90B-E7EA97B1C40C}"/>
                </c:ext>
              </c:extLst>
            </c:dLbl>
            <c:dLbl>
              <c:idx val="8"/>
              <c:layout>
                <c:manualLayout>
                  <c:x val="-8.8652482269504854E-3"/>
                  <c:y val="-7.105861064941390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DA-4CB6-A90B-E7EA97B1C40C}"/>
                </c:ext>
              </c:extLst>
            </c:dLbl>
            <c:dLbl>
              <c:idx val="9"/>
              <c:layout>
                <c:manualLayout>
                  <c:x val="-1.5957446808510637E-2"/>
                  <c:y val="1.55032655801745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'10・清水・静岡'!$C$21:$C$30</c:f>
              <c:numCache>
                <c:formatCode>#,##0_);[Red]\(#,##0\)</c:formatCode>
                <c:ptCount val="10"/>
                <c:pt idx="0">
                  <c:v>72292</c:v>
                </c:pt>
                <c:pt idx="1">
                  <c:v>52094</c:v>
                </c:pt>
                <c:pt idx="2">
                  <c:v>37617</c:v>
                </c:pt>
                <c:pt idx="3">
                  <c:v>24985</c:v>
                </c:pt>
                <c:pt idx="4">
                  <c:v>23159</c:v>
                </c:pt>
                <c:pt idx="5">
                  <c:v>18161</c:v>
                </c:pt>
                <c:pt idx="6">
                  <c:v>17900</c:v>
                </c:pt>
                <c:pt idx="7">
                  <c:v>14539</c:v>
                </c:pt>
                <c:pt idx="8">
                  <c:v>13877</c:v>
                </c:pt>
                <c:pt idx="9">
                  <c:v>13726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DA-4CB6-A90B-E7EA97B1C40C}"/>
            </c:ext>
          </c:extLst>
        </c:ser>
        <c:ser>
          <c:idx val="1"/>
          <c:order val="1"/>
          <c:tx>
            <c:strRef>
              <c:f>'10・清水・静岡'!$D$20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8.8652482269503379E-3"/>
                  <c:y val="-7.752243178904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DA-4CB6-A90B-E7EA97B1C40C}"/>
                </c:ext>
              </c:extLst>
            </c:dLbl>
            <c:dLbl>
              <c:idx val="1"/>
              <c:layout>
                <c:manualLayout>
                  <c:x val="1.7730496453900709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DA-4CB6-A90B-E7EA97B1C40C}"/>
                </c:ext>
              </c:extLst>
            </c:dLbl>
            <c:dLbl>
              <c:idx val="2"/>
              <c:layout>
                <c:manualLayout>
                  <c:x val="5.319148936170245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DA-4CB6-A90B-E7EA97B1C40C}"/>
                </c:ext>
              </c:extLst>
            </c:dLbl>
            <c:dLbl>
              <c:idx val="3"/>
              <c:layout>
                <c:manualLayout>
                  <c:x val="5.3191489361702126E-3"/>
                  <c:y val="1.16276017823353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DA-4CB6-A90B-E7EA97B1C40C}"/>
                </c:ext>
              </c:extLst>
            </c:dLbl>
            <c:dLbl>
              <c:idx val="4"/>
              <c:layout>
                <c:manualLayout>
                  <c:x val="7.0921985815602185E-3"/>
                  <c:y val="-7.75224317890503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DA-4CB6-A90B-E7EA97B1C40C}"/>
                </c:ext>
              </c:extLst>
            </c:dLbl>
            <c:dLbl>
              <c:idx val="5"/>
              <c:layout>
                <c:manualLayout>
                  <c:x val="5.3191489361702126E-3"/>
                  <c:y val="1.1627906976744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DA-4CB6-A90B-E7EA97B1C40C}"/>
                </c:ext>
              </c:extLst>
            </c:dLbl>
            <c:dLbl>
              <c:idx val="6"/>
              <c:layout>
                <c:manualLayout>
                  <c:x val="5.3191489361702126E-3"/>
                  <c:y val="-3.0519440890948871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7DA-4CB6-A90B-E7EA97B1C40C}"/>
                </c:ext>
              </c:extLst>
            </c:dLbl>
            <c:dLbl>
              <c:idx val="7"/>
              <c:layout>
                <c:manualLayout>
                  <c:x val="3.5460992907800117E-3"/>
                  <c:y val="3.87596899224799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7DA-4CB6-A90B-E7EA97B1C40C}"/>
                </c:ext>
              </c:extLst>
            </c:dLbl>
            <c:dLbl>
              <c:idx val="8"/>
              <c:layout>
                <c:manualLayout>
                  <c:x val="3.5460992907801418E-3"/>
                  <c:y val="1.55038759689921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7DA-4CB6-A90B-E7EA97B1C40C}"/>
                </c:ext>
              </c:extLst>
            </c:dLbl>
            <c:dLbl>
              <c:idx val="9"/>
              <c:layout>
                <c:manualLayout>
                  <c:x val="5.3191489361700825E-3"/>
                  <c:y val="1.9379234572422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7DA-4CB6-A90B-E7EA97B1C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'10・清水・静岡'!$B$21:$B$30</c:f>
              <c:strCache>
                <c:ptCount val="10"/>
                <c:pt idx="0">
                  <c:v>缶詰・びん詰</c:v>
                </c:pt>
                <c:pt idx="1">
                  <c:v>雑穀</c:v>
                </c:pt>
                <c:pt idx="2">
                  <c:v>その他の機械</c:v>
                </c:pt>
                <c:pt idx="3">
                  <c:v>麦</c:v>
                </c:pt>
                <c:pt idx="4">
                  <c:v>その他の食料工業品</c:v>
                </c:pt>
                <c:pt idx="5">
                  <c:v>鉄鋼</c:v>
                </c:pt>
                <c:pt idx="6">
                  <c:v>雑品</c:v>
                </c:pt>
                <c:pt idx="7">
                  <c:v>その他の製造工業品</c:v>
                </c:pt>
                <c:pt idx="8">
                  <c:v>飲料</c:v>
                </c:pt>
                <c:pt idx="9">
                  <c:v>紙・パルプ</c:v>
                </c:pt>
              </c:strCache>
            </c:strRef>
          </c:cat>
          <c:val>
            <c:numRef>
              <c:f>'10・清水・静岡'!$D$21:$D$30</c:f>
              <c:numCache>
                <c:formatCode>#,##0_);[Red]\(#,##0\)</c:formatCode>
                <c:ptCount val="10"/>
                <c:pt idx="0">
                  <c:v>63815</c:v>
                </c:pt>
                <c:pt idx="1">
                  <c:v>47054</c:v>
                </c:pt>
                <c:pt idx="2">
                  <c:v>32694</c:v>
                </c:pt>
                <c:pt idx="3">
                  <c:v>41334</c:v>
                </c:pt>
                <c:pt idx="4">
                  <c:v>25835</c:v>
                </c:pt>
                <c:pt idx="5">
                  <c:v>15053</c:v>
                </c:pt>
                <c:pt idx="6">
                  <c:v>18079</c:v>
                </c:pt>
                <c:pt idx="7">
                  <c:v>10487</c:v>
                </c:pt>
                <c:pt idx="8">
                  <c:v>15719</c:v>
                </c:pt>
                <c:pt idx="9">
                  <c:v>9928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A-4CB6-A90B-E7EA97B1C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3"/>
        <c:axId val="234765224"/>
        <c:axId val="234765616"/>
      </c:barChart>
      <c:catAx>
        <c:axId val="234765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aseline="0"/>
                </a:pPr>
                <a:r>
                  <a:rPr lang="ja-JP" sz="800" baseline="0"/>
                  <a:t>単位：トン</a:t>
                </a:r>
              </a:p>
            </c:rich>
          </c:tx>
          <c:layout>
            <c:manualLayout>
              <c:xMode val="edge"/>
              <c:yMode val="edge"/>
              <c:x val="1.6224521136987319E-2"/>
              <c:y val="4.26356589147288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616"/>
        <c:crosses val="autoZero"/>
        <c:auto val="1"/>
        <c:lblAlgn val="ctr"/>
        <c:lblOffset val="100"/>
        <c:noMultiLvlLbl val="0"/>
      </c:catAx>
      <c:valAx>
        <c:axId val="234765616"/>
        <c:scaling>
          <c:orientation val="minMax"/>
          <c:max val="125000"/>
          <c:min val="5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5224"/>
        <c:crosses val="autoZero"/>
        <c:crossBetween val="between"/>
        <c:majorUnit val="20000"/>
      </c:valAx>
      <c:spPr>
        <a:noFill/>
      </c:spPr>
    </c:plotArea>
    <c:legend>
      <c:legendPos val="r"/>
      <c:layout>
        <c:manualLayout>
          <c:xMode val="edge"/>
          <c:yMode val="edge"/>
          <c:x val="0.8774388507287656"/>
          <c:y val="0.13223676982238144"/>
          <c:w val="0.10128455352656029"/>
          <c:h val="0.1401776231459438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静岡支部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　　　　　</a:t>
            </a:r>
            <a:endParaRPr lang="ja-JP" sz="1100"/>
          </a:p>
        </c:rich>
      </c:tx>
      <c:layout>
        <c:manualLayout>
          <c:xMode val="edge"/>
          <c:yMode val="edge"/>
          <c:x val="0.31300885389330296"/>
          <c:y val="3.208556149732645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5437060367454072E-2"/>
          <c:y val="0.12264712900192302"/>
          <c:w val="0.93456293963254256"/>
          <c:h val="0.619377938720226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'10・清水・静岡'!$C$53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7.111111111111119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57-473C-A992-72908F228CD6}"/>
                </c:ext>
              </c:extLst>
            </c:dLbl>
            <c:dLbl>
              <c:idx val="1"/>
              <c:layout>
                <c:manualLayout>
                  <c:x val="-1.2444444444444444E-2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57-473C-A992-72908F228CD6}"/>
                </c:ext>
              </c:extLst>
            </c:dLbl>
            <c:dLbl>
              <c:idx val="2"/>
              <c:layout>
                <c:manualLayout>
                  <c:x val="-3.555555555555588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57-473C-A992-72908F228CD6}"/>
                </c:ext>
              </c:extLst>
            </c:dLbl>
            <c:dLbl>
              <c:idx val="3"/>
              <c:layout>
                <c:manualLayout>
                  <c:x val="-3.5555555555555557E-3"/>
                  <c:y val="1.7825311942959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57-473C-A992-72908F228CD6}"/>
                </c:ext>
              </c:extLst>
            </c:dLbl>
            <c:dLbl>
              <c:idx val="4"/>
              <c:layout>
                <c:manualLayout>
                  <c:x val="-1.0666666666666666E-2"/>
                  <c:y val="-1.30717444189296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57-473C-A992-72908F228CD6}"/>
                </c:ext>
              </c:extLst>
            </c:dLbl>
            <c:dLbl>
              <c:idx val="5"/>
              <c:layout>
                <c:manualLayout>
                  <c:x val="-7.1111111111111115E-3"/>
                  <c:y val="7.1301247771834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557-473C-A992-72908F228CD6}"/>
                </c:ext>
              </c:extLst>
            </c:dLbl>
            <c:dLbl>
              <c:idx val="6"/>
              <c:layout>
                <c:manualLayout>
                  <c:x val="-5.333333333334013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557-473C-A992-72908F228CD6}"/>
                </c:ext>
              </c:extLst>
            </c:dLbl>
            <c:dLbl>
              <c:idx val="7"/>
              <c:layout>
                <c:manualLayout>
                  <c:x val="-1.2444444444444444E-2"/>
                  <c:y val="2.1390374331550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557-473C-A992-72908F228CD6}"/>
                </c:ext>
              </c:extLst>
            </c:dLbl>
            <c:dLbl>
              <c:idx val="8"/>
              <c:layout>
                <c:manualLayout>
                  <c:x val="-8.8888888888891248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557-473C-A992-72908F228CD6}"/>
                </c:ext>
              </c:extLst>
            </c:dLbl>
            <c:dLbl>
              <c:idx val="9"/>
              <c:layout>
                <c:manualLayout>
                  <c:x val="-7.1112510936135707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'10・清水・静岡'!$C$54:$C$63</c:f>
              <c:numCache>
                <c:formatCode>#,##0_);[Red]\(#,##0\)</c:formatCode>
                <c:ptCount val="10"/>
                <c:pt idx="0">
                  <c:v>14772</c:v>
                </c:pt>
                <c:pt idx="1">
                  <c:v>10846</c:v>
                </c:pt>
                <c:pt idx="2">
                  <c:v>7442</c:v>
                </c:pt>
                <c:pt idx="3">
                  <c:v>6690</c:v>
                </c:pt>
                <c:pt idx="4">
                  <c:v>3190</c:v>
                </c:pt>
                <c:pt idx="5">
                  <c:v>1644</c:v>
                </c:pt>
                <c:pt idx="6">
                  <c:v>1632</c:v>
                </c:pt>
                <c:pt idx="7">
                  <c:v>1388</c:v>
                </c:pt>
                <c:pt idx="8">
                  <c:v>1367</c:v>
                </c:pt>
                <c:pt idx="9">
                  <c:v>1114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557-473C-A992-72908F228CD6}"/>
            </c:ext>
          </c:extLst>
        </c:ser>
        <c:ser>
          <c:idx val="1"/>
          <c:order val="1"/>
          <c:tx>
            <c:strRef>
              <c:f>'10・清水・静岡'!$D$53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7776377952755905E-3"/>
                  <c:y val="1.78247505158111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557-473C-A992-72908F228CD6}"/>
                </c:ext>
              </c:extLst>
            </c:dLbl>
            <c:dLbl>
              <c:idx val="1"/>
              <c:layout>
                <c:manualLayout>
                  <c:x val="0"/>
                  <c:y val="7.130124777183568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557-473C-A992-72908F228CD6}"/>
                </c:ext>
              </c:extLst>
            </c:dLbl>
            <c:dLbl>
              <c:idx val="2"/>
              <c:layout>
                <c:manualLayout>
                  <c:x val="8.888888888888823E-3"/>
                  <c:y val="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557-473C-A992-72908F228CD6}"/>
                </c:ext>
              </c:extLst>
            </c:dLbl>
            <c:dLbl>
              <c:idx val="3"/>
              <c:layout>
                <c:manualLayout>
                  <c:x val="1.7777777777777779E-3"/>
                  <c:y val="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557-473C-A992-72908F228CD6}"/>
                </c:ext>
              </c:extLst>
            </c:dLbl>
            <c:dLbl>
              <c:idx val="4"/>
              <c:layout>
                <c:manualLayout>
                  <c:x val="7.1109711286089236E-3"/>
                  <c:y val="3.56506238859180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557-473C-A992-72908F228CD6}"/>
                </c:ext>
              </c:extLst>
            </c:dLbl>
            <c:dLbl>
              <c:idx val="5"/>
              <c:layout>
                <c:manualLayout>
                  <c:x val="8.888888888888823E-3"/>
                  <c:y val="1.0695187165775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557-473C-A992-72908F228CD6}"/>
                </c:ext>
              </c:extLst>
            </c:dLbl>
            <c:dLbl>
              <c:idx val="6"/>
              <c:layout>
                <c:manualLayout>
                  <c:x val="8.888888888888758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557-473C-A992-72908F228CD6}"/>
                </c:ext>
              </c:extLst>
            </c:dLbl>
            <c:dLbl>
              <c:idx val="7"/>
              <c:layout>
                <c:manualLayout>
                  <c:x val="1.7777777777776473E-3"/>
                  <c:y val="-7.1301247771836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557-473C-A992-72908F228CD6}"/>
                </c:ext>
              </c:extLst>
            </c:dLbl>
            <c:dLbl>
              <c:idx val="8"/>
              <c:layout>
                <c:manualLayout>
                  <c:x val="1.7777777777776473E-3"/>
                  <c:y val="-1.0695187165775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557-473C-A992-72908F228CD6}"/>
                </c:ext>
              </c:extLst>
            </c:dLbl>
            <c:dLbl>
              <c:idx val="9"/>
              <c:layout>
                <c:manualLayout>
                  <c:x val="3.5555555555555692E-3"/>
                  <c:y val="7.13012477718361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9557-473C-A992-72908F228CD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'10・清水・静岡'!$B$54:$B$63</c:f>
              <c:strCache>
                <c:ptCount val="10"/>
                <c:pt idx="0">
                  <c:v>電気機械</c:v>
                </c:pt>
                <c:pt idx="1">
                  <c:v>紙・パルプ</c:v>
                </c:pt>
                <c:pt idx="2">
                  <c:v>飲料</c:v>
                </c:pt>
                <c:pt idx="3">
                  <c:v>その他の食料工業品</c:v>
                </c:pt>
                <c:pt idx="4">
                  <c:v>その他の化学工業品</c:v>
                </c:pt>
                <c:pt idx="5">
                  <c:v>動植物性飼・肥料</c:v>
                </c:pt>
                <c:pt idx="6">
                  <c:v>雑品</c:v>
                </c:pt>
                <c:pt idx="7">
                  <c:v>その他の日用品</c:v>
                </c:pt>
                <c:pt idx="8">
                  <c:v>その他の機械</c:v>
                </c:pt>
                <c:pt idx="9">
                  <c:v>その他の製造工業品</c:v>
                </c:pt>
              </c:strCache>
            </c:strRef>
          </c:cat>
          <c:val>
            <c:numRef>
              <c:f>'10・清水・静岡'!$D$54:$D$63</c:f>
              <c:numCache>
                <c:formatCode>#,##0_);[Red]\(#,##0\)</c:formatCode>
                <c:ptCount val="10"/>
                <c:pt idx="0">
                  <c:v>16509</c:v>
                </c:pt>
                <c:pt idx="1">
                  <c:v>14313</c:v>
                </c:pt>
                <c:pt idx="2">
                  <c:v>10002</c:v>
                </c:pt>
                <c:pt idx="3">
                  <c:v>8400</c:v>
                </c:pt>
                <c:pt idx="4">
                  <c:v>1437</c:v>
                </c:pt>
                <c:pt idx="5">
                  <c:v>1479</c:v>
                </c:pt>
                <c:pt idx="6">
                  <c:v>1471</c:v>
                </c:pt>
                <c:pt idx="7">
                  <c:v>945</c:v>
                </c:pt>
                <c:pt idx="8">
                  <c:v>837</c:v>
                </c:pt>
                <c:pt idx="9">
                  <c:v>1251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557-473C-A992-72908F228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6400"/>
        <c:axId val="234766792"/>
      </c:barChart>
      <c:catAx>
        <c:axId val="234766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3823342082242852E-2"/>
              <c:y val="5.1693404634581122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792"/>
        <c:crosses val="autoZero"/>
        <c:auto val="1"/>
        <c:lblAlgn val="ctr"/>
        <c:lblOffset val="100"/>
        <c:noMultiLvlLbl val="0"/>
      </c:catAx>
      <c:valAx>
        <c:axId val="23476679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6400"/>
        <c:crosses val="autoZero"/>
        <c:crossBetween val="between"/>
        <c:majorUnit val="2000"/>
        <c:minorUnit val="1000"/>
      </c:valAx>
      <c:spPr>
        <a:noFill/>
      </c:spPr>
    </c:plotArea>
    <c:legend>
      <c:legendPos val="r"/>
      <c:layout>
        <c:manualLayout>
          <c:xMode val="edge"/>
          <c:yMode val="edge"/>
          <c:x val="0.89844535433070871"/>
          <c:y val="0.12965093267084932"/>
          <c:w val="0.10155464566929152"/>
          <c:h val="0.12893342877594846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0"/>
    </mc:Choice>
    <mc:Fallback>
      <c:style val="30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駿遠支部 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静岡県倉庫協会</a:t>
            </a:r>
          </a:p>
        </c:rich>
      </c:tx>
      <c:layout>
        <c:manualLayout>
          <c:xMode val="edge"/>
          <c:yMode val="edge"/>
          <c:x val="0.28638596491228069"/>
          <c:y val="2.61437908496732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576046415250721E-2"/>
          <c:y val="0.12848746847820494"/>
          <c:w val="0.93542395358474961"/>
          <c:h val="0.601253078659314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'11・駿遠・西部'!$C$21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rgbClr val="EEECE1">
                  <a:lumMod val="50000"/>
                </a:srgbClr>
              </a:solidFill>
            </a:ln>
          </c:spPr>
          <c:invertIfNegative val="0"/>
          <c:dLbls>
            <c:dLbl>
              <c:idx val="0"/>
              <c:layout>
                <c:manualLayout>
                  <c:x val="-1.0507918793615364E-2"/>
                  <c:y val="-1.32811364681109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C-4E18-BBEA-F2DD9E9B5C26}"/>
                </c:ext>
              </c:extLst>
            </c:dLbl>
            <c:dLbl>
              <c:idx val="1"/>
              <c:layout>
                <c:manualLayout>
                  <c:x val="-8.7490441647549953E-3"/>
                  <c:y val="4.69060011566350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AC-4E18-BBEA-F2DD9E9B5C26}"/>
                </c:ext>
              </c:extLst>
            </c:dLbl>
            <c:dLbl>
              <c:idx val="2"/>
              <c:layout>
                <c:manualLayout>
                  <c:x val="-1.0507918793615397E-2"/>
                  <c:y val="1.57355754259531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AC-4E18-BBEA-F2DD9E9B5C26}"/>
                </c:ext>
              </c:extLst>
            </c:dLbl>
            <c:dLbl>
              <c:idx val="3"/>
              <c:layout>
                <c:manualLayout>
                  <c:x val="-3.5225714895874235E-3"/>
                  <c:y val="2.137698889333679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AC-4E18-BBEA-F2DD9E9B5C26}"/>
                </c:ext>
              </c:extLst>
            </c:dLbl>
            <c:dLbl>
              <c:idx val="4"/>
              <c:layout>
                <c:manualLayout>
                  <c:x val="-1.0530927728522124E-2"/>
                  <c:y val="6.0975428918842777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AC-4E18-BBEA-F2DD9E9B5C26}"/>
                </c:ext>
              </c:extLst>
            </c:dLbl>
            <c:dLbl>
              <c:idx val="5"/>
              <c:layout>
                <c:manualLayout>
                  <c:x val="-1.5766493755209797E-2"/>
                  <c:y val="1.03079911621216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AC-4E18-BBEA-F2DD9E9B5C26}"/>
                </c:ext>
              </c:extLst>
            </c:dLbl>
            <c:dLbl>
              <c:idx val="6"/>
              <c:layout>
                <c:manualLayout>
                  <c:x val="-1.4016712477869529E-2"/>
                  <c:y val="5.346916381215059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AC-4E18-BBEA-F2DD9E9B5C26}"/>
                </c:ext>
              </c:extLst>
            </c:dLbl>
            <c:dLbl>
              <c:idx val="7"/>
              <c:layout>
                <c:manualLayout>
                  <c:x val="-1.5789502690116492E-2"/>
                  <c:y val="2.325133087177662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AC-4E18-BBEA-F2DD9E9B5C26}"/>
                </c:ext>
              </c:extLst>
            </c:dLbl>
            <c:dLbl>
              <c:idx val="8"/>
              <c:layout>
                <c:manualLayout>
                  <c:x val="-1.0521696598948754E-2"/>
                  <c:y val="-1.18353426160712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0AC-4E18-BBEA-F2DD9E9B5C26}"/>
                </c:ext>
              </c:extLst>
            </c:dLbl>
            <c:dLbl>
              <c:idx val="9"/>
              <c:layout>
                <c:manualLayout>
                  <c:x val="-3.5087719298246903E-3"/>
                  <c:y val="-9.4223516178124794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'11・駿遠・西部'!$C$22:$C$31</c:f>
              <c:numCache>
                <c:formatCode>#,##0_);[Red]\(#,##0\)</c:formatCode>
                <c:ptCount val="10"/>
                <c:pt idx="0">
                  <c:v>32422</c:v>
                </c:pt>
                <c:pt idx="1">
                  <c:v>17212</c:v>
                </c:pt>
                <c:pt idx="2">
                  <c:v>13082</c:v>
                </c:pt>
                <c:pt idx="3">
                  <c:v>8419</c:v>
                </c:pt>
                <c:pt idx="4">
                  <c:v>6508</c:v>
                </c:pt>
                <c:pt idx="5">
                  <c:v>4731</c:v>
                </c:pt>
                <c:pt idx="6">
                  <c:v>3437</c:v>
                </c:pt>
                <c:pt idx="7">
                  <c:v>3252</c:v>
                </c:pt>
                <c:pt idx="8">
                  <c:v>2920</c:v>
                </c:pt>
                <c:pt idx="9">
                  <c:v>2212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AC-4E18-BBEA-F2DD9E9B5C26}"/>
            </c:ext>
          </c:extLst>
        </c:ser>
        <c:ser>
          <c:idx val="1"/>
          <c:order val="1"/>
          <c:tx>
            <c:strRef>
              <c:f>'11・駿遠・西部'!$D$21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2585749615943677E-3"/>
                  <c:y val="1.8832391713747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AC-4E18-BBEA-F2DD9E9B5C26}"/>
                </c:ext>
              </c:extLst>
            </c:dLbl>
            <c:dLbl>
              <c:idx val="1"/>
              <c:layout>
                <c:manualLayout>
                  <c:x val="6.9991251093612979E-3"/>
                  <c:y val="7.53295668549905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0AC-4E18-BBEA-F2DD9E9B5C26}"/>
                </c:ext>
              </c:extLst>
            </c:dLbl>
            <c:dLbl>
              <c:idx val="2"/>
              <c:layout>
                <c:manualLayout>
                  <c:x val="1.7634213046203871E-3"/>
                  <c:y val="-1.547043907647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AC-4E18-BBEA-F2DD9E9B5C26}"/>
                </c:ext>
              </c:extLst>
            </c:dLbl>
            <c:dLbl>
              <c:idx val="3"/>
              <c:layout>
                <c:manualLayout>
                  <c:x val="5.2723527669276916E-3"/>
                  <c:y val="2.2567136735026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0AC-4E18-BBEA-F2DD9E9B5C26}"/>
                </c:ext>
              </c:extLst>
            </c:dLbl>
            <c:dLbl>
              <c:idx val="4"/>
              <c:layout>
                <c:manualLayout>
                  <c:x val="5.2538905077810158E-3"/>
                  <c:y val="1.13623085249936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AC-4E18-BBEA-F2DD9E9B5C26}"/>
                </c:ext>
              </c:extLst>
            </c:dLbl>
            <c:dLbl>
              <c:idx val="5"/>
              <c:layout>
                <c:manualLayout>
                  <c:x val="3.4995625546807292E-3"/>
                  <c:y val="7.46978661565602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0AC-4E18-BBEA-F2DD9E9B5C26}"/>
                </c:ext>
              </c:extLst>
            </c:dLbl>
            <c:dLbl>
              <c:idx val="6"/>
              <c:layout>
                <c:manualLayout>
                  <c:x val="1.7452346015803142E-3"/>
                  <c:y val="1.83762622892477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AC-4E18-BBEA-F2DD9E9B5C26}"/>
                </c:ext>
              </c:extLst>
            </c:dLbl>
            <c:dLbl>
              <c:idx val="7"/>
              <c:layout>
                <c:manualLayout>
                  <c:x val="3.5180248138274054E-3"/>
                  <c:y val="1.8705755000963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AC-4E18-BBEA-F2DD9E9B5C26}"/>
                </c:ext>
              </c:extLst>
            </c:dLbl>
            <c:dLbl>
              <c:idx val="8"/>
              <c:layout>
                <c:manualLayout>
                  <c:x val="1.7682435364869446E-3"/>
                  <c:y val="7.43805329418568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AC-4E18-BBEA-F2DD9E9B5C26}"/>
                </c:ext>
              </c:extLst>
            </c:dLbl>
            <c:dLbl>
              <c:idx val="9"/>
              <c:layout>
                <c:manualLayout>
                  <c:x val="3.425575740040369E-3"/>
                  <c:y val="1.5002743301155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0AC-4E18-BBEA-F2DD9E9B5C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'11・駿遠・西部'!$B$22:$B$31</c:f>
              <c:strCache>
                <c:ptCount val="10"/>
                <c:pt idx="0">
                  <c:v>飲料</c:v>
                </c:pt>
                <c:pt idx="1">
                  <c:v>鉄鋼</c:v>
                </c:pt>
                <c:pt idx="2">
                  <c:v>その他の農作物</c:v>
                </c:pt>
                <c:pt idx="3">
                  <c:v>その他の食料工業品</c:v>
                </c:pt>
                <c:pt idx="4">
                  <c:v>合成樹脂</c:v>
                </c:pt>
                <c:pt idx="5">
                  <c:v>石油製品</c:v>
                </c:pt>
                <c:pt idx="6">
                  <c:v>その他の化学工業品</c:v>
                </c:pt>
                <c:pt idx="7">
                  <c:v>その他の機械</c:v>
                </c:pt>
                <c:pt idx="8">
                  <c:v>化学肥料</c:v>
                </c:pt>
                <c:pt idx="9">
                  <c:v>紙・パルプ</c:v>
                </c:pt>
              </c:strCache>
            </c:strRef>
          </c:cat>
          <c:val>
            <c:numRef>
              <c:f>'11・駿遠・西部'!$D$22:$D$31</c:f>
              <c:numCache>
                <c:formatCode>#,##0_);[Red]\(#,##0\)</c:formatCode>
                <c:ptCount val="10"/>
                <c:pt idx="0">
                  <c:v>32214</c:v>
                </c:pt>
                <c:pt idx="1">
                  <c:v>15628</c:v>
                </c:pt>
                <c:pt idx="2">
                  <c:v>12214</c:v>
                </c:pt>
                <c:pt idx="3">
                  <c:v>8324</c:v>
                </c:pt>
                <c:pt idx="4">
                  <c:v>7222</c:v>
                </c:pt>
                <c:pt idx="5">
                  <c:v>1342</c:v>
                </c:pt>
                <c:pt idx="6">
                  <c:v>6022</c:v>
                </c:pt>
                <c:pt idx="7">
                  <c:v>3198</c:v>
                </c:pt>
                <c:pt idx="8">
                  <c:v>2447</c:v>
                </c:pt>
                <c:pt idx="9">
                  <c:v>1393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A0AC-4E18-BBEA-F2DD9E9B5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4767576"/>
        <c:axId val="183308176"/>
      </c:barChart>
      <c:catAx>
        <c:axId val="234767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2.0773072657256426E-2"/>
              <c:y val="3.25216127645061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176"/>
        <c:crosses val="autoZero"/>
        <c:auto val="1"/>
        <c:lblAlgn val="ctr"/>
        <c:lblOffset val="100"/>
        <c:noMultiLvlLbl val="0"/>
      </c:catAx>
      <c:valAx>
        <c:axId val="183308176"/>
        <c:scaling>
          <c:orientation val="minMax"/>
          <c:max val="4000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234767576"/>
        <c:crosses val="autoZero"/>
        <c:crossBetween val="between"/>
        <c:majorUnit val="5000"/>
      </c:valAx>
      <c:spPr>
        <a:noFill/>
      </c:spPr>
    </c:plotArea>
    <c:legend>
      <c:legendPos val="r"/>
      <c:layout>
        <c:manualLayout>
          <c:xMode val="edge"/>
          <c:yMode val="edge"/>
          <c:x val="0.88399212598419996"/>
          <c:y val="0.1323699243476919"/>
          <c:w val="0.1002184003315375"/>
          <c:h val="0.13507311586051737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西部支部        令和 </a:t>
            </a:r>
            <a:r>
              <a:rPr lang="en-US" altLang="ja-JP" sz="1100"/>
              <a:t>7</a:t>
            </a:r>
            <a:r>
              <a:rPr lang="ja-JP" altLang="en-US" sz="1100"/>
              <a:t>年</a:t>
            </a:r>
            <a:r>
              <a:rPr lang="en-US" altLang="ja-JP" sz="1100"/>
              <a:t>5</a:t>
            </a:r>
            <a:r>
              <a:rPr lang="ja-JP" altLang="en-US" sz="1100"/>
              <a:t>月保管残高上位</a:t>
            </a:r>
            <a:r>
              <a:rPr lang="en-US" altLang="ja-JP" sz="1100"/>
              <a:t>10</a:t>
            </a:r>
            <a:r>
              <a:rPr lang="ja-JP" altLang="en-US" sz="1100"/>
              <a:t>品目　　　　　　　　　　　　　静岡県倉庫協会</a:t>
            </a:r>
          </a:p>
        </c:rich>
      </c:tx>
      <c:layout>
        <c:manualLayout>
          <c:xMode val="edge"/>
          <c:yMode val="edge"/>
          <c:x val="0.25065957360736885"/>
          <c:y val="2.508960573476702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3059593201252576E-2"/>
          <c:y val="0.12293906810035835"/>
          <c:w val="0.92694040679881851"/>
          <c:h val="0.617699037620440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'11・駿遠・西部'!$C$54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3">
                  <a:lumMod val="7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0484929358820443E-2"/>
                  <c:y val="1.0752405949256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B-4247-8BAF-4DFEF2E517E9}"/>
                </c:ext>
              </c:extLst>
            </c:dLbl>
            <c:dLbl>
              <c:idx val="1"/>
              <c:layout>
                <c:manualLayout>
                  <c:x val="-1.2232417585290497E-2"/>
                  <c:y val="-1.4337482008297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FB-4247-8BAF-4DFEF2E517E9}"/>
                </c:ext>
              </c:extLst>
            </c:dLbl>
            <c:dLbl>
              <c:idx val="2"/>
              <c:layout>
                <c:manualLayout>
                  <c:x val="-1.7474882264700741E-2"/>
                  <c:y val="7.16845878136200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FB-4247-8BAF-4DFEF2E517E9}"/>
                </c:ext>
              </c:extLst>
            </c:dLbl>
            <c:dLbl>
              <c:idx val="3"/>
              <c:layout>
                <c:manualLayout>
                  <c:x val="-8.7374411323503549E-3"/>
                  <c:y val="1.075268817204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FB-4247-8BAF-4DFEF2E517E9}"/>
                </c:ext>
              </c:extLst>
            </c:dLbl>
            <c:dLbl>
              <c:idx val="4"/>
              <c:layout>
                <c:manualLayout>
                  <c:x val="-1.3980043409258779E-2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EFB-4247-8BAF-4DFEF2E517E9}"/>
                </c:ext>
              </c:extLst>
            </c:dLbl>
            <c:dLbl>
              <c:idx val="5"/>
              <c:layout>
                <c:manualLayout>
                  <c:x val="-6.9899529058802838E-3"/>
                  <c:y val="3.584229390680872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FB-4247-8BAF-4DFEF2E517E9}"/>
                </c:ext>
              </c:extLst>
            </c:dLbl>
            <c:dLbl>
              <c:idx val="6"/>
              <c:layout>
                <c:manualLayout>
                  <c:x val="-8.7374411323503549E-3"/>
                  <c:y val="3.583947167894335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FB-4247-8BAF-4DFEF2E517E9}"/>
                </c:ext>
              </c:extLst>
            </c:dLbl>
            <c:dLbl>
              <c:idx val="7"/>
              <c:layout>
                <c:manualLayout>
                  <c:x val="-8.7374411323503549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FB-4247-8BAF-4DFEF2E517E9}"/>
                </c:ext>
              </c:extLst>
            </c:dLbl>
            <c:dLbl>
              <c:idx val="8"/>
              <c:layout>
                <c:manualLayout>
                  <c:x val="-1.2232417585290497E-2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FB-4247-8BAF-4DFEF2E517E9}"/>
                </c:ext>
              </c:extLst>
            </c:dLbl>
            <c:dLbl>
              <c:idx val="9"/>
              <c:layout>
                <c:manualLayout>
                  <c:x val="-8.7374411323503549E-3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'11・駿遠・西部'!$C$55:$C$64</c:f>
              <c:numCache>
                <c:formatCode>#,##0_);[Red]\(#,##0\)</c:formatCode>
                <c:ptCount val="10"/>
                <c:pt idx="0">
                  <c:v>404317</c:v>
                </c:pt>
                <c:pt idx="1">
                  <c:v>102414</c:v>
                </c:pt>
                <c:pt idx="2">
                  <c:v>41403</c:v>
                </c:pt>
                <c:pt idx="3">
                  <c:v>22552</c:v>
                </c:pt>
                <c:pt idx="4">
                  <c:v>19943</c:v>
                </c:pt>
                <c:pt idx="5">
                  <c:v>19505</c:v>
                </c:pt>
                <c:pt idx="6">
                  <c:v>19361</c:v>
                </c:pt>
                <c:pt idx="7">
                  <c:v>15287</c:v>
                </c:pt>
                <c:pt idx="8">
                  <c:v>15046</c:v>
                </c:pt>
                <c:pt idx="9">
                  <c:v>11794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FB-4247-8BAF-4DFEF2E517E9}"/>
            </c:ext>
          </c:extLst>
        </c:ser>
        <c:ser>
          <c:idx val="1"/>
          <c:order val="1"/>
          <c:tx>
            <c:strRef>
              <c:f>'11・駿遠・西部'!$D$54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5727394038230622E-2"/>
                  <c:y val="1.4336917562723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FB-4247-8BAF-4DFEF2E517E9}"/>
                </c:ext>
              </c:extLst>
            </c:dLbl>
            <c:dLbl>
              <c:idx val="1"/>
              <c:layout>
                <c:manualLayout>
                  <c:x val="0"/>
                  <c:y val="1.0752688172043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EFB-4247-8BAF-4DFEF2E517E9}"/>
                </c:ext>
              </c:extLst>
            </c:dLbl>
            <c:dLbl>
              <c:idx val="2"/>
              <c:layout>
                <c:manualLayout>
                  <c:x val="6.9899529058802838E-3"/>
                  <c:y val="1.7920864730618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EFB-4247-8BAF-4DFEF2E517E9}"/>
                </c:ext>
              </c:extLst>
            </c:dLbl>
            <c:dLbl>
              <c:idx val="3"/>
              <c:layout>
                <c:manualLayout>
                  <c:x val="1.2232417585290497E-2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FB-4247-8BAF-4DFEF2E517E9}"/>
                </c:ext>
              </c:extLst>
            </c:dLbl>
            <c:dLbl>
              <c:idx val="4"/>
              <c:layout>
                <c:manualLayout>
                  <c:x val="8.7374411323502908E-3"/>
                  <c:y val="-3.5847938362543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EFB-4247-8BAF-4DFEF2E517E9}"/>
                </c:ext>
              </c:extLst>
            </c:dLbl>
            <c:dLbl>
              <c:idx val="5"/>
              <c:layout>
                <c:manualLayout>
                  <c:x val="5.2423270819120654E-3"/>
                  <c:y val="1.7921146953405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EFB-4247-8BAF-4DFEF2E517E9}"/>
                </c:ext>
              </c:extLst>
            </c:dLbl>
            <c:dLbl>
              <c:idx val="6"/>
              <c:layout>
                <c:manualLayout>
                  <c:x val="8.7374411323502266E-3"/>
                  <c:y val="1.07521237264696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EFB-4247-8BAF-4DFEF2E517E9}"/>
                </c:ext>
              </c:extLst>
            </c:dLbl>
            <c:dLbl>
              <c:idx val="7"/>
              <c:layout>
                <c:manualLayout>
                  <c:x val="5.2424646794100851E-3"/>
                  <c:y val="-7.168741004148674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EFB-4247-8BAF-4DFEF2E517E9}"/>
                </c:ext>
              </c:extLst>
            </c:dLbl>
            <c:dLbl>
              <c:idx val="8"/>
              <c:layout>
                <c:manualLayout>
                  <c:x val="-1.747488226470070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EFB-4247-8BAF-4DFEF2E517E9}"/>
                </c:ext>
              </c:extLst>
            </c:dLbl>
            <c:dLbl>
              <c:idx val="9"/>
              <c:layout>
                <c:manualLayout>
                  <c:x val="3.4949764529401419E-3"/>
                  <c:y val="-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EFB-4247-8BAF-4DFEF2E517E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'11・駿遠・西部'!$B$55:$B$64</c:f>
              <c:strCache>
                <c:ptCount val="10"/>
                <c:pt idx="0">
                  <c:v>その他の機械</c:v>
                </c:pt>
                <c:pt idx="1">
                  <c:v>その他の日用品</c:v>
                </c:pt>
                <c:pt idx="2">
                  <c:v>雑品</c:v>
                </c:pt>
                <c:pt idx="3">
                  <c:v>電気機械</c:v>
                </c:pt>
                <c:pt idx="4">
                  <c:v>その他の製造工業品</c:v>
                </c:pt>
                <c:pt idx="5">
                  <c:v>合成樹脂</c:v>
                </c:pt>
                <c:pt idx="6">
                  <c:v>その他の化学工業品</c:v>
                </c:pt>
                <c:pt idx="7">
                  <c:v>ゴム製品</c:v>
                </c:pt>
                <c:pt idx="8">
                  <c:v>紙・パルプ</c:v>
                </c:pt>
                <c:pt idx="9">
                  <c:v>飲料</c:v>
                </c:pt>
              </c:strCache>
            </c:strRef>
          </c:cat>
          <c:val>
            <c:numRef>
              <c:f>'11・駿遠・西部'!$D$55:$D$64</c:f>
              <c:numCache>
                <c:formatCode>#,##0_);[Red]\(#,##0\)</c:formatCode>
                <c:ptCount val="10"/>
                <c:pt idx="0">
                  <c:v>404237</c:v>
                </c:pt>
                <c:pt idx="1">
                  <c:v>102650</c:v>
                </c:pt>
                <c:pt idx="2">
                  <c:v>41596</c:v>
                </c:pt>
                <c:pt idx="3">
                  <c:v>21498</c:v>
                </c:pt>
                <c:pt idx="4">
                  <c:v>20979</c:v>
                </c:pt>
                <c:pt idx="5">
                  <c:v>19877</c:v>
                </c:pt>
                <c:pt idx="6">
                  <c:v>13507</c:v>
                </c:pt>
                <c:pt idx="7">
                  <c:v>16782</c:v>
                </c:pt>
                <c:pt idx="8">
                  <c:v>13375</c:v>
                </c:pt>
                <c:pt idx="9">
                  <c:v>13264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5EFB-4247-8BAF-4DFEF2E51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08960"/>
        <c:axId val="183309352"/>
      </c:barChart>
      <c:catAx>
        <c:axId val="1833089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単位：トン</a:t>
                </a:r>
              </a:p>
            </c:rich>
          </c:tx>
          <c:layout>
            <c:manualLayout>
              <c:xMode val="edge"/>
              <c:yMode val="edge"/>
              <c:x val="4.9411399182175492E-2"/>
              <c:y val="5.3763440860215533E-2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9352"/>
        <c:crosses val="autoZero"/>
        <c:auto val="1"/>
        <c:lblAlgn val="ctr"/>
        <c:lblOffset val="100"/>
        <c:noMultiLvlLbl val="0"/>
      </c:catAx>
      <c:valAx>
        <c:axId val="183309352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30896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.88619572363490062"/>
          <c:y val="0.12407557926228259"/>
          <c:w val="9.9824370553384667E-2"/>
          <c:h val="0.12962661925322272"/>
        </c:manualLayout>
      </c:layout>
      <c:overlay val="0"/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月末保管残高　　　　　　　　　　　　　　　　　静岡県倉庫協会</a:t>
            </a:r>
          </a:p>
        </c:rich>
      </c:tx>
      <c:layout>
        <c:manualLayout>
          <c:xMode val="edge"/>
          <c:yMode val="edge"/>
          <c:x val="0.4370375554907488"/>
          <c:y val="3.10344827586206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79067417856975E-2"/>
          <c:y val="0.14137931034482759"/>
          <c:w val="0.93209988920221987"/>
          <c:h val="0.76206896551724057"/>
        </c:manualLayout>
      </c:layout>
      <c:lineChart>
        <c:grouping val="standard"/>
        <c:varyColors val="0"/>
        <c:ser>
          <c:idx val="0"/>
          <c:order val="0"/>
          <c:tx>
            <c:strRef>
              <c:f>'12・東部推移 '!$A$42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'!$B$42:$M$42</c:f>
              <c:numCache>
                <c:formatCode>#,##0.0;[Red]\-#,##0.0</c:formatCode>
                <c:ptCount val="12"/>
                <c:pt idx="0">
                  <c:v>96.4</c:v>
                </c:pt>
                <c:pt idx="1">
                  <c:v>97.8</c:v>
                </c:pt>
                <c:pt idx="2">
                  <c:v>95.2</c:v>
                </c:pt>
                <c:pt idx="3">
                  <c:v>99.2</c:v>
                </c:pt>
                <c:pt idx="4">
                  <c:v>97.6</c:v>
                </c:pt>
                <c:pt idx="5">
                  <c:v>99</c:v>
                </c:pt>
                <c:pt idx="6">
                  <c:v>101.3</c:v>
                </c:pt>
                <c:pt idx="7">
                  <c:v>107</c:v>
                </c:pt>
                <c:pt idx="8">
                  <c:v>105.1</c:v>
                </c:pt>
                <c:pt idx="9">
                  <c:v>105.3</c:v>
                </c:pt>
                <c:pt idx="10">
                  <c:v>100.4</c:v>
                </c:pt>
                <c:pt idx="11">
                  <c:v>100.3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6-47AD-9809-4B4AC27F880F}"/>
            </c:ext>
          </c:extLst>
        </c:ser>
        <c:ser>
          <c:idx val="1"/>
          <c:order val="1"/>
          <c:tx>
            <c:strRef>
              <c:f>'12・東部推移 '!$A$43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'!$B$43:$M$43</c:f>
              <c:numCache>
                <c:formatCode>#,##0.0;[Red]\-#,##0.0</c:formatCode>
                <c:ptCount val="12"/>
                <c:pt idx="0">
                  <c:v>105.8</c:v>
                </c:pt>
                <c:pt idx="1">
                  <c:v>103.9</c:v>
                </c:pt>
                <c:pt idx="2">
                  <c:v>96.7</c:v>
                </c:pt>
                <c:pt idx="3">
                  <c:v>93.3</c:v>
                </c:pt>
                <c:pt idx="4">
                  <c:v>100.2</c:v>
                </c:pt>
                <c:pt idx="5">
                  <c:v>97.8</c:v>
                </c:pt>
                <c:pt idx="6">
                  <c:v>101.8</c:v>
                </c:pt>
                <c:pt idx="7">
                  <c:v>102.7</c:v>
                </c:pt>
                <c:pt idx="8">
                  <c:v>99.6</c:v>
                </c:pt>
                <c:pt idx="9">
                  <c:v>98.3</c:v>
                </c:pt>
                <c:pt idx="10">
                  <c:v>92.6</c:v>
                </c:pt>
                <c:pt idx="11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6-47AD-9809-4B4AC27F880F}"/>
            </c:ext>
          </c:extLst>
        </c:ser>
        <c:ser>
          <c:idx val="2"/>
          <c:order val="2"/>
          <c:tx>
            <c:strRef>
              <c:f>'12・東部推移 '!$A$44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'!$B$44:$M$44</c:f>
              <c:numCache>
                <c:formatCode>#,##0.0;[Red]\-#,##0.0</c:formatCode>
                <c:ptCount val="12"/>
                <c:pt idx="0">
                  <c:v>92.4</c:v>
                </c:pt>
                <c:pt idx="1">
                  <c:v>95.3</c:v>
                </c:pt>
                <c:pt idx="2">
                  <c:v>92.5</c:v>
                </c:pt>
                <c:pt idx="3">
                  <c:v>93.4</c:v>
                </c:pt>
                <c:pt idx="4">
                  <c:v>95.2</c:v>
                </c:pt>
                <c:pt idx="5">
                  <c:v>99.5</c:v>
                </c:pt>
                <c:pt idx="6">
                  <c:v>101.2</c:v>
                </c:pt>
                <c:pt idx="7">
                  <c:v>108.1</c:v>
                </c:pt>
                <c:pt idx="8">
                  <c:v>97.5</c:v>
                </c:pt>
                <c:pt idx="9">
                  <c:v>99.6</c:v>
                </c:pt>
                <c:pt idx="10">
                  <c:v>98.6</c:v>
                </c:pt>
                <c:pt idx="11">
                  <c:v>102.6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6-47AD-9809-4B4AC27F880F}"/>
            </c:ext>
          </c:extLst>
        </c:ser>
        <c:ser>
          <c:idx val="3"/>
          <c:order val="3"/>
          <c:tx>
            <c:strRef>
              <c:f>'12・東部推移 '!$A$45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'!$B$45:$M$45</c:f>
              <c:numCache>
                <c:formatCode>#,##0.0;[Red]\-#,##0.0</c:formatCode>
                <c:ptCount val="12"/>
                <c:pt idx="0">
                  <c:v>83.4</c:v>
                </c:pt>
                <c:pt idx="1">
                  <c:v>86.1</c:v>
                </c:pt>
                <c:pt idx="2">
                  <c:v>84.2</c:v>
                </c:pt>
                <c:pt idx="3">
                  <c:v>84.1</c:v>
                </c:pt>
                <c:pt idx="4">
                  <c:v>85.6</c:v>
                </c:pt>
                <c:pt idx="5">
                  <c:v>85.8</c:v>
                </c:pt>
                <c:pt idx="6">
                  <c:v>84.5</c:v>
                </c:pt>
                <c:pt idx="7">
                  <c:v>86.5</c:v>
                </c:pt>
                <c:pt idx="8">
                  <c:v>87.3</c:v>
                </c:pt>
                <c:pt idx="9">
                  <c:v>89.5</c:v>
                </c:pt>
                <c:pt idx="10">
                  <c:v>93.4</c:v>
                </c:pt>
                <c:pt idx="11">
                  <c:v>94.4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46-47AD-9809-4B4AC27F880F}"/>
            </c:ext>
          </c:extLst>
        </c:ser>
        <c:ser>
          <c:idx val="4"/>
          <c:order val="4"/>
          <c:tx>
            <c:strRef>
              <c:f>'12・東部推移 '!$A$46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3.2518583325232615E-2"/>
                  <c:y val="5.7505656620508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92-417B-9373-206055904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'!$B$41:$M$41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'!$B$46:$M$46</c:f>
              <c:numCache>
                <c:formatCode>#,##0.0;[Red]\-#,##0.0</c:formatCode>
                <c:ptCount val="12"/>
                <c:pt idx="0">
                  <c:v>96.7</c:v>
                </c:pt>
                <c:pt idx="1">
                  <c:v>96.6</c:v>
                </c:pt>
                <c:pt idx="2">
                  <c:v>93.7</c:v>
                </c:pt>
                <c:pt idx="3">
                  <c:v>94</c:v>
                </c:pt>
                <c:pt idx="4">
                  <c:v>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46-47AD-9809-4B4AC27F8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349368"/>
        <c:axId val="236349760"/>
      </c:lineChart>
      <c:catAx>
        <c:axId val="236349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349760"/>
        <c:scaling>
          <c:orientation val="minMax"/>
          <c:max val="110"/>
          <c:min val="7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1728395061728392E-3"/>
              <c:y val="2.413793103448274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6349368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r"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入庫高の推移　　　　　　　　　　　　　　　　　　　静岡県倉庫協会
　　　　　　　　</a:t>
            </a:r>
          </a:p>
        </c:rich>
      </c:tx>
      <c:layout>
        <c:manualLayout>
          <c:xMode val="edge"/>
          <c:yMode val="edge"/>
          <c:x val="0.40667490729300887"/>
          <c:y val="1.89393939393939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276631984660803E-2"/>
          <c:y val="0.12878827646544191"/>
          <c:w val="0.9320148331273177"/>
          <c:h val="0.753790667135268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'!$B$17:$M$17</c:f>
              <c:numCache>
                <c:formatCode>General</c:formatCode>
                <c:ptCount val="12"/>
                <c:pt idx="0">
                  <c:v>73.8</c:v>
                </c:pt>
                <c:pt idx="1">
                  <c:v>75.2</c:v>
                </c:pt>
                <c:pt idx="2">
                  <c:v>80.7</c:v>
                </c:pt>
                <c:pt idx="3">
                  <c:v>84</c:v>
                </c:pt>
                <c:pt idx="4">
                  <c:v>76.400000000000006</c:v>
                </c:pt>
                <c:pt idx="5">
                  <c:v>85.7</c:v>
                </c:pt>
                <c:pt idx="6" formatCode="0.0_ ">
                  <c:v>93.5</c:v>
                </c:pt>
                <c:pt idx="7">
                  <c:v>83.6</c:v>
                </c:pt>
                <c:pt idx="8">
                  <c:v>90.4</c:v>
                </c:pt>
                <c:pt idx="9">
                  <c:v>78.8</c:v>
                </c:pt>
                <c:pt idx="10">
                  <c:v>76.900000000000006</c:v>
                </c:pt>
                <c:pt idx="11">
                  <c:v>79.7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BF-4F08-86DC-B18DF3083BEB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'!$B$18:$M$18</c:f>
              <c:numCache>
                <c:formatCode>General</c:formatCode>
                <c:ptCount val="12"/>
                <c:pt idx="0">
                  <c:v>73</c:v>
                </c:pt>
                <c:pt idx="1">
                  <c:v>75.900000000000006</c:v>
                </c:pt>
                <c:pt idx="2">
                  <c:v>71.5</c:v>
                </c:pt>
                <c:pt idx="3">
                  <c:v>77.5</c:v>
                </c:pt>
                <c:pt idx="4">
                  <c:v>69.5</c:v>
                </c:pt>
                <c:pt idx="5">
                  <c:v>72.900000000000006</c:v>
                </c:pt>
                <c:pt idx="6" formatCode="0.0_ ">
                  <c:v>77.8</c:v>
                </c:pt>
                <c:pt idx="7">
                  <c:v>69.599999999999994</c:v>
                </c:pt>
                <c:pt idx="8">
                  <c:v>69.099999999999994</c:v>
                </c:pt>
                <c:pt idx="9">
                  <c:v>65.3</c:v>
                </c:pt>
                <c:pt idx="10">
                  <c:v>61.2</c:v>
                </c:pt>
                <c:pt idx="11">
                  <c:v>67.400000000000006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BF-4F08-86DC-B18DF3083BEB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'!$B$19:$M$19</c:f>
              <c:numCache>
                <c:formatCode>General</c:formatCode>
                <c:ptCount val="12"/>
                <c:pt idx="0">
                  <c:v>54.8</c:v>
                </c:pt>
                <c:pt idx="1">
                  <c:v>61.9</c:v>
                </c:pt>
                <c:pt idx="2">
                  <c:v>55.5</c:v>
                </c:pt>
                <c:pt idx="3">
                  <c:v>67.3</c:v>
                </c:pt>
                <c:pt idx="4">
                  <c:v>60.7</c:v>
                </c:pt>
                <c:pt idx="5">
                  <c:v>76</c:v>
                </c:pt>
                <c:pt idx="6" formatCode="0.0_ ">
                  <c:v>70.3</c:v>
                </c:pt>
                <c:pt idx="7">
                  <c:v>68</c:v>
                </c:pt>
                <c:pt idx="8">
                  <c:v>72</c:v>
                </c:pt>
                <c:pt idx="9">
                  <c:v>68.7</c:v>
                </c:pt>
                <c:pt idx="10">
                  <c:v>70</c:v>
                </c:pt>
                <c:pt idx="11">
                  <c:v>74.3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BF-4F08-86DC-B18DF3083BEB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'!$B$20:$M$20</c:f>
              <c:numCache>
                <c:formatCode>General</c:formatCode>
                <c:ptCount val="12"/>
                <c:pt idx="0">
                  <c:v>54.3</c:v>
                </c:pt>
                <c:pt idx="1">
                  <c:v>60.6</c:v>
                </c:pt>
                <c:pt idx="2">
                  <c:v>56.3</c:v>
                </c:pt>
                <c:pt idx="3">
                  <c:v>59.1</c:v>
                </c:pt>
                <c:pt idx="4">
                  <c:v>59.3</c:v>
                </c:pt>
                <c:pt idx="5">
                  <c:v>55.6</c:v>
                </c:pt>
                <c:pt idx="6" formatCode="0.0_ ">
                  <c:v>62.1</c:v>
                </c:pt>
                <c:pt idx="7">
                  <c:v>60</c:v>
                </c:pt>
                <c:pt idx="8">
                  <c:v>57.7</c:v>
                </c:pt>
                <c:pt idx="9">
                  <c:v>60.2</c:v>
                </c:pt>
                <c:pt idx="10">
                  <c:v>55.8</c:v>
                </c:pt>
                <c:pt idx="11">
                  <c:v>56.9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BF-4F08-86DC-B18DF3083BEB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'!$B$16:$M$16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'!$B$21:$M$21</c:f>
              <c:numCache>
                <c:formatCode>General</c:formatCode>
                <c:ptCount val="12"/>
                <c:pt idx="0">
                  <c:v>56.7</c:v>
                </c:pt>
                <c:pt idx="1">
                  <c:v>58.5</c:v>
                </c:pt>
                <c:pt idx="2">
                  <c:v>61.8</c:v>
                </c:pt>
                <c:pt idx="3">
                  <c:v>60</c:v>
                </c:pt>
                <c:pt idx="4">
                  <c:v>56.8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BF-4F08-86DC-B18DF308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6832"/>
        <c:axId val="237257224"/>
      </c:lineChart>
      <c:catAx>
        <c:axId val="2372568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8.6526576019778246E-3"/>
              <c:y val="1.893939393939393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7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257224"/>
        <c:scaling>
          <c:orientation val="minMax"/>
          <c:max val="100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683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2">
              <a:lumMod val="60000"/>
              <a:lumOff val="40000"/>
            </a:schemeClr>
          </a:solidFill>
          <a:prstDash val="sysDot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東部支部　回転率の推移　　　　　　　　　　　　　　　　静岡県倉庫協会
</a:t>
            </a:r>
          </a:p>
        </c:rich>
      </c:tx>
      <c:layout>
        <c:manualLayout>
          <c:xMode val="edge"/>
          <c:yMode val="edge"/>
          <c:x val="0.45992627616991688"/>
          <c:y val="1.71232876712328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513662210226534E-2"/>
          <c:y val="0.10273972602739725"/>
          <c:w val="0.91861954197866558"/>
          <c:h val="0.7910972132806266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'!$B$66:$M$66</c:f>
              <c:numCache>
                <c:formatCode>General</c:formatCode>
                <c:ptCount val="12"/>
                <c:pt idx="0">
                  <c:v>76.2</c:v>
                </c:pt>
                <c:pt idx="1">
                  <c:v>76.7</c:v>
                </c:pt>
                <c:pt idx="2">
                  <c:v>85</c:v>
                </c:pt>
                <c:pt idx="3">
                  <c:v>84.4</c:v>
                </c:pt>
                <c:pt idx="4">
                  <c:v>78.400000000000006</c:v>
                </c:pt>
                <c:pt idx="5">
                  <c:v>86.5</c:v>
                </c:pt>
                <c:pt idx="6">
                  <c:v>92.3</c:v>
                </c:pt>
                <c:pt idx="7">
                  <c:v>77.5</c:v>
                </c:pt>
                <c:pt idx="8">
                  <c:v>86.1</c:v>
                </c:pt>
                <c:pt idx="9">
                  <c:v>74.8</c:v>
                </c:pt>
                <c:pt idx="10">
                  <c:v>77.099999999999994</c:v>
                </c:pt>
                <c:pt idx="11">
                  <c:v>79.400000000000006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B-4E08-A781-2807F27617E0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'!$B$67:$M$67</c:f>
              <c:numCache>
                <c:formatCode>General</c:formatCode>
                <c:ptCount val="12"/>
                <c:pt idx="0">
                  <c:v>68.099999999999994</c:v>
                </c:pt>
                <c:pt idx="1">
                  <c:v>73.3</c:v>
                </c:pt>
                <c:pt idx="2">
                  <c:v>74.900000000000006</c:v>
                </c:pt>
                <c:pt idx="3">
                  <c:v>83.4</c:v>
                </c:pt>
                <c:pt idx="4">
                  <c:v>68.3</c:v>
                </c:pt>
                <c:pt idx="5">
                  <c:v>74.900000000000006</c:v>
                </c:pt>
                <c:pt idx="6">
                  <c:v>76</c:v>
                </c:pt>
                <c:pt idx="7">
                  <c:v>67.599999999999994</c:v>
                </c:pt>
                <c:pt idx="8">
                  <c:v>69.8</c:v>
                </c:pt>
                <c:pt idx="9">
                  <c:v>66.599999999999994</c:v>
                </c:pt>
                <c:pt idx="10">
                  <c:v>67.099999999999994</c:v>
                </c:pt>
                <c:pt idx="11">
                  <c:v>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B-4E08-A781-2807F27617E0}"/>
            </c:ext>
          </c:extLst>
        </c:ser>
        <c:ser>
          <c:idx val="2"/>
          <c:order val="2"/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'!$B$68:$M$68</c:f>
              <c:numCache>
                <c:formatCode>General</c:formatCode>
                <c:ptCount val="12"/>
                <c:pt idx="0">
                  <c:v>58.5</c:v>
                </c:pt>
                <c:pt idx="1">
                  <c:v>64.400000000000006</c:v>
                </c:pt>
                <c:pt idx="2">
                  <c:v>60.6</c:v>
                </c:pt>
                <c:pt idx="3">
                  <c:v>71.900000000000006</c:v>
                </c:pt>
                <c:pt idx="4">
                  <c:v>63.4</c:v>
                </c:pt>
                <c:pt idx="5">
                  <c:v>75.900000000000006</c:v>
                </c:pt>
                <c:pt idx="6">
                  <c:v>69.2</c:v>
                </c:pt>
                <c:pt idx="7">
                  <c:v>61.7</c:v>
                </c:pt>
                <c:pt idx="8">
                  <c:v>75.099999999999994</c:v>
                </c:pt>
                <c:pt idx="9">
                  <c:v>68.7</c:v>
                </c:pt>
                <c:pt idx="10">
                  <c:v>71.2</c:v>
                </c:pt>
                <c:pt idx="11">
                  <c:v>71.8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BB-4E08-A781-2807F27617E0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'!$B$69:$M$69</c:f>
              <c:numCache>
                <c:formatCode>General</c:formatCode>
                <c:ptCount val="12"/>
                <c:pt idx="0">
                  <c:v>68.7</c:v>
                </c:pt>
                <c:pt idx="1">
                  <c:v>69.900000000000006</c:v>
                </c:pt>
                <c:pt idx="2">
                  <c:v>67.2</c:v>
                </c:pt>
                <c:pt idx="3">
                  <c:v>70.3</c:v>
                </c:pt>
                <c:pt idx="4">
                  <c:v>69</c:v>
                </c:pt>
                <c:pt idx="5">
                  <c:v>64.8</c:v>
                </c:pt>
                <c:pt idx="6">
                  <c:v>73.7</c:v>
                </c:pt>
                <c:pt idx="7">
                  <c:v>68.900000000000006</c:v>
                </c:pt>
                <c:pt idx="8">
                  <c:v>65.900000000000006</c:v>
                </c:pt>
                <c:pt idx="9">
                  <c:v>66.8</c:v>
                </c:pt>
                <c:pt idx="10">
                  <c:v>58.9</c:v>
                </c:pt>
                <c:pt idx="11">
                  <c:v>60.1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BB-4E08-A781-2807F27617E0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mbria Math" panose="02040503050406030204" pitchFamily="18" charset="0"/>
                    <a:ea typeface="Cambria Math" panose="02040503050406030204" pitchFamily="18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'12・東部推移 '!$B$65:$M$65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'12・東部推移 '!$B$70:$M$70</c:f>
              <c:numCache>
                <c:formatCode>General</c:formatCode>
                <c:ptCount val="12"/>
                <c:pt idx="0">
                  <c:v>58.1</c:v>
                </c:pt>
                <c:pt idx="1">
                  <c:v>60.6</c:v>
                </c:pt>
                <c:pt idx="2">
                  <c:v>66.400000000000006</c:v>
                </c:pt>
                <c:pt idx="3">
                  <c:v>63.8</c:v>
                </c:pt>
                <c:pt idx="4">
                  <c:v>58.7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1BB-4E08-A781-2807F27617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258008"/>
        <c:axId val="237352704"/>
      </c:lineChart>
      <c:catAx>
        <c:axId val="2372580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3.2059186189889052E-2"/>
              <c:y val="1.71232876712328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2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2704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258008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2447971347331581"/>
          <c:y val="2.2950819672131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77144593740555E-2"/>
          <c:y val="0.11475409836065574"/>
          <c:w val="0.92578242719323123"/>
          <c:h val="0.78360655737704921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'13・富士推移'!$A$19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'13・富士推移'!$B$19:$M$19</c:f>
              <c:numCache>
                <c:formatCode>#,##0.0;[Red]\-#,##0.0</c:formatCode>
                <c:ptCount val="12"/>
                <c:pt idx="0">
                  <c:v>9.4</c:v>
                </c:pt>
                <c:pt idx="1">
                  <c:v>10.3</c:v>
                </c:pt>
                <c:pt idx="2">
                  <c:v>13.4</c:v>
                </c:pt>
                <c:pt idx="3">
                  <c:v>13.5</c:v>
                </c:pt>
                <c:pt idx="4">
                  <c:v>11.3</c:v>
                </c:pt>
                <c:pt idx="5">
                  <c:v>12.2</c:v>
                </c:pt>
                <c:pt idx="6">
                  <c:v>10.9</c:v>
                </c:pt>
                <c:pt idx="7">
                  <c:v>11.2</c:v>
                </c:pt>
                <c:pt idx="8">
                  <c:v>12.1</c:v>
                </c:pt>
                <c:pt idx="9">
                  <c:v>10.7</c:v>
                </c:pt>
                <c:pt idx="10">
                  <c:v>11.3</c:v>
                </c:pt>
                <c:pt idx="11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D-4123-9ECE-1C06C16241C8}"/>
            </c:ext>
          </c:extLst>
        </c:ser>
        <c:ser>
          <c:idx val="1"/>
          <c:order val="1"/>
          <c:tx>
            <c:strRef>
              <c:f>'13・富士推移'!$A$20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'13・富士推移'!$B$20:$M$20</c:f>
              <c:numCache>
                <c:formatCode>#,##0.0;[Red]\-#,##0.0</c:formatCode>
                <c:ptCount val="12"/>
                <c:pt idx="0">
                  <c:v>11.1</c:v>
                </c:pt>
                <c:pt idx="1">
                  <c:v>11.5</c:v>
                </c:pt>
                <c:pt idx="2">
                  <c:v>12.1</c:v>
                </c:pt>
                <c:pt idx="3">
                  <c:v>12.3</c:v>
                </c:pt>
                <c:pt idx="4">
                  <c:v>10.6</c:v>
                </c:pt>
                <c:pt idx="5">
                  <c:v>11.7</c:v>
                </c:pt>
                <c:pt idx="6">
                  <c:v>10.9</c:v>
                </c:pt>
                <c:pt idx="7">
                  <c:v>12.4</c:v>
                </c:pt>
                <c:pt idx="8">
                  <c:v>11.6</c:v>
                </c:pt>
                <c:pt idx="9">
                  <c:v>11.3</c:v>
                </c:pt>
                <c:pt idx="10">
                  <c:v>12.4</c:v>
                </c:pt>
                <c:pt idx="11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7D-4123-9ECE-1C06C16241C8}"/>
            </c:ext>
          </c:extLst>
        </c:ser>
        <c:ser>
          <c:idx val="2"/>
          <c:order val="2"/>
          <c:tx>
            <c:strRef>
              <c:f>'13・富士推移'!$A$21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'13・富士推移'!$B$21:$M$21</c:f>
              <c:numCache>
                <c:formatCode>#,##0.0;[Red]\-#,##0.0</c:formatCode>
                <c:ptCount val="12"/>
                <c:pt idx="0">
                  <c:v>11.5</c:v>
                </c:pt>
                <c:pt idx="1">
                  <c:v>11.2</c:v>
                </c:pt>
                <c:pt idx="2">
                  <c:v>11.8</c:v>
                </c:pt>
                <c:pt idx="3">
                  <c:v>12.5</c:v>
                </c:pt>
                <c:pt idx="4">
                  <c:v>9.6999999999999993</c:v>
                </c:pt>
                <c:pt idx="5">
                  <c:v>12.4</c:v>
                </c:pt>
                <c:pt idx="6">
                  <c:v>11.3</c:v>
                </c:pt>
                <c:pt idx="7">
                  <c:v>9.8000000000000007</c:v>
                </c:pt>
                <c:pt idx="8">
                  <c:v>10.5</c:v>
                </c:pt>
                <c:pt idx="9">
                  <c:v>10.6</c:v>
                </c:pt>
                <c:pt idx="10">
                  <c:v>11</c:v>
                </c:pt>
                <c:pt idx="1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7D-4123-9ECE-1C06C16241C8}"/>
            </c:ext>
          </c:extLst>
        </c:ser>
        <c:ser>
          <c:idx val="3"/>
          <c:order val="3"/>
          <c:tx>
            <c:strRef>
              <c:f>'13・富士推移'!$A$22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'13・富士推移'!$B$22:$M$22</c:f>
              <c:numCache>
                <c:formatCode>#,##0.0;[Red]\-#,##0.0</c:formatCode>
                <c:ptCount val="12"/>
                <c:pt idx="0">
                  <c:v>9.3000000000000007</c:v>
                </c:pt>
                <c:pt idx="1">
                  <c:v>12</c:v>
                </c:pt>
                <c:pt idx="2">
                  <c:v>11.7</c:v>
                </c:pt>
                <c:pt idx="3">
                  <c:v>11.6</c:v>
                </c:pt>
                <c:pt idx="4">
                  <c:v>11.5</c:v>
                </c:pt>
                <c:pt idx="5">
                  <c:v>12.4</c:v>
                </c:pt>
                <c:pt idx="6">
                  <c:v>13.3</c:v>
                </c:pt>
                <c:pt idx="7">
                  <c:v>11.1</c:v>
                </c:pt>
                <c:pt idx="8">
                  <c:v>11.4</c:v>
                </c:pt>
                <c:pt idx="9">
                  <c:v>12.1</c:v>
                </c:pt>
                <c:pt idx="10">
                  <c:v>11.3</c:v>
                </c:pt>
                <c:pt idx="11">
                  <c:v>11.9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7D-4123-9ECE-1C06C16241C8}"/>
            </c:ext>
          </c:extLst>
        </c:ser>
        <c:ser>
          <c:idx val="4"/>
          <c:order val="4"/>
          <c:tx>
            <c:strRef>
              <c:f>'13・富士推移'!$A$23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'13・富士推移'!$B$18:$M$18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'13・富士推移'!$B$23:$M$23</c:f>
              <c:numCache>
                <c:formatCode>#,##0.0;[Red]\-#,##0.0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13.2</c:v>
                </c:pt>
                <c:pt idx="3">
                  <c:v>13</c:v>
                </c:pt>
                <c:pt idx="4">
                  <c:v>11.7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7D-4123-9ECE-1C06C16241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3488"/>
        <c:axId val="237353880"/>
      </c:lineChart>
      <c:catAx>
        <c:axId val="23735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3880"/>
        <c:scaling>
          <c:orientation val="minMax"/>
          <c:max val="18"/>
          <c:min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639344262295082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3488"/>
        <c:crosses val="autoZero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月末保管残高の推移　　　　　　　　　　　　　静岡県倉庫協会</a:t>
            </a:r>
          </a:p>
        </c:rich>
      </c:tx>
      <c:layout>
        <c:manualLayout>
          <c:xMode val="edge"/>
          <c:yMode val="edge"/>
          <c:x val="0.42187554680667338"/>
          <c:y val="3.62318840579710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291739516880713E-2"/>
          <c:y val="0.11594243922115327"/>
          <c:w val="0.90755323734695059"/>
          <c:h val="0.77174186106590248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'13・富士推移'!$A$43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'13・富士推移'!$B$43:$M$43</c:f>
              <c:numCache>
                <c:formatCode>#,##0.0;[Red]\-#,##0.0</c:formatCode>
                <c:ptCount val="12"/>
                <c:pt idx="0">
                  <c:v>18.8</c:v>
                </c:pt>
                <c:pt idx="1">
                  <c:v>18.100000000000001</c:v>
                </c:pt>
                <c:pt idx="2">
                  <c:v>19.5</c:v>
                </c:pt>
                <c:pt idx="3">
                  <c:v>19.100000000000001</c:v>
                </c:pt>
                <c:pt idx="4">
                  <c:v>19.2</c:v>
                </c:pt>
                <c:pt idx="5">
                  <c:v>18.7</c:v>
                </c:pt>
                <c:pt idx="6">
                  <c:v>18.2</c:v>
                </c:pt>
                <c:pt idx="7">
                  <c:v>19</c:v>
                </c:pt>
                <c:pt idx="8">
                  <c:v>18.7</c:v>
                </c:pt>
                <c:pt idx="9">
                  <c:v>18.399999999999999</c:v>
                </c:pt>
                <c:pt idx="10">
                  <c:v>18.7</c:v>
                </c:pt>
                <c:pt idx="11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2D-44B3-A435-CB9624CD21EC}"/>
            </c:ext>
          </c:extLst>
        </c:ser>
        <c:ser>
          <c:idx val="1"/>
          <c:order val="1"/>
          <c:tx>
            <c:strRef>
              <c:f>'13・富士推移'!$A$44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'13・富士推移'!$B$44:$M$44</c:f>
              <c:numCache>
                <c:formatCode>#,##0.0;[Red]\-#,##0.0</c:formatCode>
                <c:ptCount val="12"/>
                <c:pt idx="0">
                  <c:v>19.8</c:v>
                </c:pt>
                <c:pt idx="1">
                  <c:v>20.3</c:v>
                </c:pt>
                <c:pt idx="2">
                  <c:v>19.8</c:v>
                </c:pt>
                <c:pt idx="3">
                  <c:v>19.100000000000001</c:v>
                </c:pt>
                <c:pt idx="4">
                  <c:v>18.600000000000001</c:v>
                </c:pt>
                <c:pt idx="5">
                  <c:v>18.600000000000001</c:v>
                </c:pt>
                <c:pt idx="6">
                  <c:v>17.899999999999999</c:v>
                </c:pt>
                <c:pt idx="7">
                  <c:v>18.2</c:v>
                </c:pt>
                <c:pt idx="8">
                  <c:v>18.2</c:v>
                </c:pt>
                <c:pt idx="9">
                  <c:v>18.100000000000001</c:v>
                </c:pt>
                <c:pt idx="10">
                  <c:v>18.100000000000001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2D-44B3-A435-CB9624CD21EC}"/>
            </c:ext>
          </c:extLst>
        </c:ser>
        <c:ser>
          <c:idx val="2"/>
          <c:order val="2"/>
          <c:tx>
            <c:strRef>
              <c:f>'13・富士推移'!$A$45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'13・富士推移'!$B$45:$M$45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19.3</c:v>
                </c:pt>
                <c:pt idx="2">
                  <c:v>19</c:v>
                </c:pt>
                <c:pt idx="3">
                  <c:v>19.100000000000001</c:v>
                </c:pt>
                <c:pt idx="4">
                  <c:v>18.8</c:v>
                </c:pt>
                <c:pt idx="5">
                  <c:v>19.100000000000001</c:v>
                </c:pt>
                <c:pt idx="6">
                  <c:v>19.100000000000001</c:v>
                </c:pt>
                <c:pt idx="7">
                  <c:v>18.3</c:v>
                </c:pt>
                <c:pt idx="8">
                  <c:v>18.2</c:v>
                </c:pt>
                <c:pt idx="9">
                  <c:v>17.5</c:v>
                </c:pt>
                <c:pt idx="10">
                  <c:v>16.8</c:v>
                </c:pt>
                <c:pt idx="11">
                  <c:v>17.100000000000001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2D-44B3-A435-CB9624CD21EC}"/>
            </c:ext>
          </c:extLst>
        </c:ser>
        <c:ser>
          <c:idx val="3"/>
          <c:order val="3"/>
          <c:tx>
            <c:strRef>
              <c:f>'13・富士推移'!$A$46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'13・富士推移'!$B$46:$M$46</c:f>
              <c:numCache>
                <c:formatCode>#,##0.0;[Red]\-#,##0.0</c:formatCode>
                <c:ptCount val="12"/>
                <c:pt idx="0">
                  <c:v>17.2</c:v>
                </c:pt>
                <c:pt idx="1">
                  <c:v>16.8</c:v>
                </c:pt>
                <c:pt idx="2">
                  <c:v>17</c:v>
                </c:pt>
                <c:pt idx="3">
                  <c:v>16.600000000000001</c:v>
                </c:pt>
                <c:pt idx="4">
                  <c:v>16.3</c:v>
                </c:pt>
                <c:pt idx="5">
                  <c:v>17.7</c:v>
                </c:pt>
                <c:pt idx="6">
                  <c:v>16.8</c:v>
                </c:pt>
                <c:pt idx="7">
                  <c:v>17.2</c:v>
                </c:pt>
                <c:pt idx="8">
                  <c:v>16.899999999999999</c:v>
                </c:pt>
                <c:pt idx="9">
                  <c:v>16.7</c:v>
                </c:pt>
                <c:pt idx="10">
                  <c:v>16.8</c:v>
                </c:pt>
                <c:pt idx="11">
                  <c:v>16.7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2D-44B3-A435-CB9624CD21EC}"/>
            </c:ext>
          </c:extLst>
        </c:ser>
        <c:ser>
          <c:idx val="4"/>
          <c:order val="4"/>
          <c:tx>
            <c:strRef>
              <c:f>'13・富士推移'!$A$47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9.8351377952755909E-3"/>
                  <c:y val="2.7294685990338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22D-44B3-A435-CB9624CD21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>
                    <a:latin typeface="Calibri" panose="020F0502020204030204" pitchFamily="34" charset="0"/>
                    <a:ea typeface="ＤＦ平成ゴシック体W5" panose="02010609000101010101" pitchFamily="1" charset="-128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'13・富士推移'!$B$42:$M$42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'13・富士推移'!$B$47:$M$47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16.7</c:v>
                </c:pt>
                <c:pt idx="2">
                  <c:v>16.899999999999999</c:v>
                </c:pt>
                <c:pt idx="3">
                  <c:v>16.399999999999999</c:v>
                </c:pt>
                <c:pt idx="4">
                  <c:v>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2D-44B3-A435-CB9624CD21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4664"/>
        <c:axId val="237355056"/>
      </c:lineChart>
      <c:catAx>
        <c:axId val="2373546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5056"/>
        <c:scaling>
          <c:orientation val="minMax"/>
          <c:max val="30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1.81159420289855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4664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200" baseline="0"/>
            </a:pPr>
            <a:r>
              <a:rPr lang="ja-JP" altLang="en-US" sz="1200" baseline="0"/>
              <a:t>令和</a:t>
            </a:r>
            <a:r>
              <a:rPr lang="en-US" altLang="ja-JP" sz="1200" baseline="0"/>
              <a:t>7</a:t>
            </a:r>
            <a:r>
              <a:rPr lang="ja-JP" altLang="en-US" sz="1200" baseline="0"/>
              <a:t>年</a:t>
            </a:r>
            <a:r>
              <a:rPr lang="en-US" altLang="ja-JP" sz="1200" baseline="0"/>
              <a:t>5</a:t>
            </a:r>
            <a:r>
              <a:rPr lang="ja-JP" altLang="en-US" sz="1200" baseline="0"/>
              <a:t>月倉庫使用状況（</a:t>
            </a:r>
            <a:r>
              <a:rPr lang="en-US" altLang="ja-JP" sz="1200" baseline="0"/>
              <a:t>1</a:t>
            </a:r>
            <a:r>
              <a:rPr lang="ja-JP" altLang="en-US" sz="1200" baseline="0"/>
              <a:t>～</a:t>
            </a:r>
            <a:r>
              <a:rPr lang="en-US" altLang="ja-JP" sz="1200" baseline="0"/>
              <a:t>3</a:t>
            </a:r>
            <a:r>
              <a:rPr lang="ja-JP" altLang="en-US" sz="1200" baseline="0"/>
              <a:t>類）</a:t>
            </a:r>
          </a:p>
        </c:rich>
      </c:tx>
      <c:layout>
        <c:manualLayout>
          <c:xMode val="edge"/>
          <c:yMode val="edge"/>
          <c:x val="0.30735521083816619"/>
          <c:y val="2.25988650298356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'2・使用状況 '!$L$10</c:f>
              <c:strCache>
                <c:ptCount val="1"/>
                <c:pt idx="0">
                  <c:v>在庫面積</c:v>
                </c:pt>
              </c:strCache>
            </c:strRef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  <a:ln>
              <a:solidFill>
                <a:schemeClr val="bg2">
                  <a:lumMod val="2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1.996007984031936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4B-4125-BC37-537C9114BA7C}"/>
                </c:ext>
              </c:extLst>
            </c:dLbl>
            <c:dLbl>
              <c:idx val="3"/>
              <c:layout>
                <c:manualLayout>
                  <c:x val="9.9800399201596807E-3"/>
                  <c:y val="5.64971625745869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4B-4125-BC37-537C9114BA7C}"/>
                </c:ext>
              </c:extLst>
            </c:dLbl>
            <c:dLbl>
              <c:idx val="4"/>
              <c:layout>
                <c:manualLayout>
                  <c:x val="5.9880239520958087E-3"/>
                  <c:y val="5.649716257458800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4B-4125-BC37-537C9114BA7C}"/>
                </c:ext>
              </c:extLst>
            </c:dLbl>
            <c:dLbl>
              <c:idx val="5"/>
              <c:layout>
                <c:manualLayout>
                  <c:x val="3.9920159680637262E-3"/>
                  <c:y val="-9.8870034505530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4B-4125-BC37-537C9114BA7C}"/>
                </c:ext>
              </c:extLst>
            </c:dLbl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'!$L$11:$L$16</c:f>
              <c:numCache>
                <c:formatCode>#,##0_);[Red]\(#,##0\)</c:formatCode>
                <c:ptCount val="6"/>
                <c:pt idx="0">
                  <c:v>132356</c:v>
                </c:pt>
                <c:pt idx="1">
                  <c:v>255287</c:v>
                </c:pt>
                <c:pt idx="2">
                  <c:v>323929</c:v>
                </c:pt>
                <c:pt idx="3">
                  <c:v>214905</c:v>
                </c:pt>
                <c:pt idx="4">
                  <c:v>168317</c:v>
                </c:pt>
                <c:pt idx="5">
                  <c:v>589342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4B-4125-BC37-537C9114BA7C}"/>
            </c:ext>
          </c:extLst>
        </c:ser>
        <c:ser>
          <c:idx val="1"/>
          <c:order val="1"/>
          <c:tx>
            <c:strRef>
              <c:f>'2・使用状況 '!$M$10</c:f>
              <c:strCache>
                <c:ptCount val="1"/>
                <c:pt idx="0">
                  <c:v>空面積</c:v>
                </c:pt>
              </c:strCache>
            </c:strRef>
          </c:tx>
          <c:spPr>
            <a:solidFill>
              <a:srgbClr val="4F81BD">
                <a:lumMod val="20000"/>
                <a:lumOff val="80000"/>
              </a:srgbClr>
            </a:solidFill>
            <a:ln>
              <a:solidFill>
                <a:schemeClr val="tx2">
                  <a:lumMod val="60000"/>
                  <a:lumOff val="40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9.9800399201596807E-3"/>
                  <c:y val="2.82485812872934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4B-4125-BC37-537C9114BA7C}"/>
                </c:ext>
              </c:extLst>
            </c:dLbl>
            <c:dLbl>
              <c:idx val="2"/>
              <c:layout>
                <c:manualLayout>
                  <c:x val="1.1976047904191617E-2"/>
                  <c:y val="5.6497162574589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4B-4125-BC37-537C9114BA7C}"/>
                </c:ext>
              </c:extLst>
            </c:dLbl>
            <c:dLbl>
              <c:idx val="4"/>
              <c:layout>
                <c:manualLayout>
                  <c:x val="3.9920159680638719E-3"/>
                  <c:y val="2.824858128729452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4B-4125-BC37-537C9114BA7C}"/>
                </c:ext>
              </c:extLst>
            </c:dLbl>
            <c:dLbl>
              <c:idx val="5"/>
              <c:layout>
                <c:manualLayout>
                  <c:x val="1.3972055888223553E-2"/>
                  <c:y val="8.47457438618835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34B-4125-BC37-537C9114BA7C}"/>
                </c:ext>
              </c:extLst>
            </c:dLbl>
            <c:spPr>
              <a:ln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'!$M$11:$M$16</c:f>
              <c:numCache>
                <c:formatCode>#,##0_);[Red]\(#,##0\)</c:formatCode>
                <c:ptCount val="6"/>
                <c:pt idx="0">
                  <c:v>59282</c:v>
                </c:pt>
                <c:pt idx="1">
                  <c:v>131099</c:v>
                </c:pt>
                <c:pt idx="2">
                  <c:v>191415</c:v>
                </c:pt>
                <c:pt idx="3">
                  <c:v>29905</c:v>
                </c:pt>
                <c:pt idx="4">
                  <c:v>115245</c:v>
                </c:pt>
                <c:pt idx="5">
                  <c:v>275327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34B-4125-BC37-537C9114BA7C}"/>
            </c:ext>
          </c:extLst>
        </c:ser>
        <c:ser>
          <c:idx val="2"/>
          <c:order val="2"/>
          <c:tx>
            <c:strRef>
              <c:f>'2・使用状況 '!$O$10</c:f>
              <c:strCache>
                <c:ptCount val="1"/>
                <c:pt idx="0">
                  <c:v>利用率（%）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1976047904191595E-2"/>
                  <c:y val="-5.8144922339756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34B-4125-BC37-537C9114BA7C}"/>
                </c:ext>
              </c:extLst>
            </c:dLbl>
            <c:dLbl>
              <c:idx val="1"/>
              <c:layout>
                <c:manualLayout>
                  <c:x val="1.4748455844218035E-2"/>
                  <c:y val="-5.27005087636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34B-4125-BC37-537C9114BA7C}"/>
                </c:ext>
              </c:extLst>
            </c:dLbl>
            <c:dLbl>
              <c:idx val="2"/>
              <c:layout>
                <c:manualLayout>
                  <c:x val="1.9527559055119405E-2"/>
                  <c:y val="-6.1990065841437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34B-4125-BC37-537C9114BA7C}"/>
                </c:ext>
              </c:extLst>
            </c:dLbl>
            <c:dLbl>
              <c:idx val="3"/>
              <c:layout>
                <c:manualLayout>
                  <c:x val="1.3333804831282521E-2"/>
                  <c:y val="-6.47466380295748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34B-4125-BC37-537C9114BA7C}"/>
                </c:ext>
              </c:extLst>
            </c:dLbl>
            <c:dLbl>
              <c:idx val="4"/>
              <c:layout>
                <c:manualLayout>
                  <c:x val="1.5968063872255488E-2"/>
                  <c:y val="-6.63841660251421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34B-4125-BC37-537C9114BA7C}"/>
                </c:ext>
              </c:extLst>
            </c:dLbl>
            <c:dLbl>
              <c:idx val="5"/>
              <c:layout>
                <c:manualLayout>
                  <c:x val="2.2737831423770855E-2"/>
                  <c:y val="-5.5555617341603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34B-4125-BC37-537C9114BA7C}"/>
                </c:ext>
              </c:extLst>
            </c:dLbl>
            <c:spPr>
              <a:solidFill>
                <a:srgbClr val="9BBB59">
                  <a:lumMod val="60000"/>
                  <a:lumOff val="40000"/>
                </a:srgbClr>
              </a:solidFill>
              <a:ln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'2・使用状況 '!$K$11:$K$16</c:f>
              <c:strCache>
                <c:ptCount val="6"/>
                <c:pt idx="0">
                  <c:v>東部支部</c:v>
                </c:pt>
                <c:pt idx="1">
                  <c:v>富士支部</c:v>
                </c:pt>
                <c:pt idx="2">
                  <c:v>清水支部</c:v>
                </c:pt>
                <c:pt idx="3">
                  <c:v>静岡支部</c:v>
                </c:pt>
                <c:pt idx="4">
                  <c:v>駿遠支部</c:v>
                </c:pt>
                <c:pt idx="5">
                  <c:v>西部支部</c:v>
                </c:pt>
              </c:strCache>
            </c:strRef>
          </c:cat>
          <c:val>
            <c:numRef>
              <c:f>'2・使用状況 '!$O$11:$O$16</c:f>
              <c:numCache>
                <c:formatCode>0.0%</c:formatCode>
                <c:ptCount val="6"/>
                <c:pt idx="0">
                  <c:v>0.69065634164414158</c:v>
                </c:pt>
                <c:pt idx="1">
                  <c:v>0.66070458039369961</c:v>
                </c:pt>
                <c:pt idx="2">
                  <c:v>0.62856849017355398</c:v>
                </c:pt>
                <c:pt idx="3">
                  <c:v>0.87784404231853275</c:v>
                </c:pt>
                <c:pt idx="4">
                  <c:v>0.59358094526064842</c:v>
                </c:pt>
                <c:pt idx="5">
                  <c:v>0.68158104430712796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34B-4125-BC37-537C9114B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2371872"/>
        <c:axId val="183768376"/>
        <c:axId val="0"/>
      </c:bar3DChart>
      <c:catAx>
        <c:axId val="182371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3768376"/>
        <c:crosses val="autoZero"/>
        <c:auto val="1"/>
        <c:lblAlgn val="ctr"/>
        <c:lblOffset val="100"/>
        <c:noMultiLvlLbl val="0"/>
      </c:catAx>
      <c:valAx>
        <c:axId val="18376837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2371872"/>
        <c:crosses val="autoZero"/>
        <c:crossBetween val="between"/>
      </c:valAx>
    </c:plotArea>
    <c:legend>
      <c:legendPos val="t"/>
      <c:overlay val="0"/>
      <c:txPr>
        <a:bodyPr/>
        <a:lstStyle/>
        <a:p>
          <a:pPr>
            <a:defRPr sz="1000" baseline="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富士支部　回転率の推移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4047000130205658"/>
          <c:y val="4.0677966101694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3080967409436934E-2"/>
          <c:y val="0.13898328089132306"/>
          <c:w val="0.92558805737244598"/>
          <c:h val="0.76610296296173686"/>
        </c:manualLayout>
      </c:layout>
      <c:lineChart>
        <c:grouping val="standard"/>
        <c:varyColors val="0"/>
        <c:ser>
          <c:idx val="0"/>
          <c:order val="0"/>
          <c:tx>
            <c:strRef>
              <c:f>'13・富士推移'!$A$71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'13・富士推移'!$B$71:$M$71</c:f>
              <c:numCache>
                <c:formatCode>General</c:formatCode>
                <c:ptCount val="12"/>
                <c:pt idx="0">
                  <c:v>51.9</c:v>
                </c:pt>
                <c:pt idx="1">
                  <c:v>57.5</c:v>
                </c:pt>
                <c:pt idx="2">
                  <c:v>67.900000000000006</c:v>
                </c:pt>
                <c:pt idx="3">
                  <c:v>70.8</c:v>
                </c:pt>
                <c:pt idx="4">
                  <c:v>59.1</c:v>
                </c:pt>
                <c:pt idx="5">
                  <c:v>65.8</c:v>
                </c:pt>
                <c:pt idx="6">
                  <c:v>60.1</c:v>
                </c:pt>
                <c:pt idx="7">
                  <c:v>57.8</c:v>
                </c:pt>
                <c:pt idx="8">
                  <c:v>64.7</c:v>
                </c:pt>
                <c:pt idx="9">
                  <c:v>58.7</c:v>
                </c:pt>
                <c:pt idx="10">
                  <c:v>59.8</c:v>
                </c:pt>
                <c:pt idx="11">
                  <c:v>58.8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24-469D-B4D4-02F9B4A066B4}"/>
            </c:ext>
          </c:extLst>
        </c:ser>
        <c:ser>
          <c:idx val="1"/>
          <c:order val="1"/>
          <c:tx>
            <c:strRef>
              <c:f>'13・富士推移'!$A$72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'13・富士推移'!$B$72:$M$72</c:f>
              <c:numCache>
                <c:formatCode>General</c:formatCode>
                <c:ptCount val="12"/>
                <c:pt idx="0">
                  <c:v>56</c:v>
                </c:pt>
                <c:pt idx="1">
                  <c:v>56.2</c:v>
                </c:pt>
                <c:pt idx="2">
                  <c:v>61.6</c:v>
                </c:pt>
                <c:pt idx="3">
                  <c:v>64.7</c:v>
                </c:pt>
                <c:pt idx="4">
                  <c:v>57.9</c:v>
                </c:pt>
                <c:pt idx="5">
                  <c:v>62.6</c:v>
                </c:pt>
                <c:pt idx="6">
                  <c:v>61.9</c:v>
                </c:pt>
                <c:pt idx="7">
                  <c:v>67.599999999999994</c:v>
                </c:pt>
                <c:pt idx="8">
                  <c:v>63.8</c:v>
                </c:pt>
                <c:pt idx="9">
                  <c:v>62.6</c:v>
                </c:pt>
                <c:pt idx="10">
                  <c:v>68.7</c:v>
                </c:pt>
                <c:pt idx="11">
                  <c:v>64.3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24-469D-B4D4-02F9B4A066B4}"/>
            </c:ext>
          </c:extLst>
        </c:ser>
        <c:ser>
          <c:idx val="2"/>
          <c:order val="2"/>
          <c:tx>
            <c:strRef>
              <c:f>'13・富士推移'!$A$73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'13・富士推移'!$B$73:$M$73</c:f>
              <c:numCache>
                <c:formatCode>General</c:formatCode>
                <c:ptCount val="12"/>
                <c:pt idx="0">
                  <c:v>58</c:v>
                </c:pt>
                <c:pt idx="1">
                  <c:v>58.6</c:v>
                </c:pt>
                <c:pt idx="2">
                  <c:v>62.1</c:v>
                </c:pt>
                <c:pt idx="3">
                  <c:v>65.5</c:v>
                </c:pt>
                <c:pt idx="4">
                  <c:v>52.1</c:v>
                </c:pt>
                <c:pt idx="5">
                  <c:v>64.7</c:v>
                </c:pt>
                <c:pt idx="6">
                  <c:v>59.1</c:v>
                </c:pt>
                <c:pt idx="7">
                  <c:v>54.4</c:v>
                </c:pt>
                <c:pt idx="8">
                  <c:v>57.8</c:v>
                </c:pt>
                <c:pt idx="9">
                  <c:v>61.1</c:v>
                </c:pt>
                <c:pt idx="10">
                  <c:v>66.400000000000006</c:v>
                </c:pt>
                <c:pt idx="11">
                  <c:v>69.7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24-469D-B4D4-02F9B4A066B4}"/>
            </c:ext>
          </c:extLst>
        </c:ser>
        <c:ser>
          <c:idx val="3"/>
          <c:order val="3"/>
          <c:tx>
            <c:strRef>
              <c:f>'13・富士推移'!$A$74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'13・富士推移'!$B$74:$M$74</c:f>
              <c:numCache>
                <c:formatCode>General</c:formatCode>
                <c:ptCount val="12"/>
                <c:pt idx="0">
                  <c:v>54</c:v>
                </c:pt>
                <c:pt idx="1">
                  <c:v>71.400000000000006</c:v>
                </c:pt>
                <c:pt idx="2">
                  <c:v>68.8</c:v>
                </c:pt>
                <c:pt idx="3">
                  <c:v>70</c:v>
                </c:pt>
                <c:pt idx="4">
                  <c:v>71.099999999999994</c:v>
                </c:pt>
                <c:pt idx="5">
                  <c:v>68.599999999999994</c:v>
                </c:pt>
                <c:pt idx="6">
                  <c:v>80</c:v>
                </c:pt>
                <c:pt idx="7">
                  <c:v>64.3</c:v>
                </c:pt>
                <c:pt idx="8">
                  <c:v>67.8</c:v>
                </c:pt>
                <c:pt idx="9">
                  <c:v>72.900000000000006</c:v>
                </c:pt>
                <c:pt idx="10">
                  <c:v>66.900000000000006</c:v>
                </c:pt>
                <c:pt idx="11">
                  <c:v>71.3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24-469D-B4D4-02F9B4A066B4}"/>
            </c:ext>
          </c:extLst>
        </c:ser>
        <c:ser>
          <c:idx val="4"/>
          <c:order val="4"/>
          <c:tx>
            <c:strRef>
              <c:f>'13・富士推移'!$A$75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6EE1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9147084421235853E-2"/>
                  <c:y val="-4.97175141242937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24-469D-B4D4-02F9B4A066B4}"/>
                </c:ext>
              </c:extLst>
            </c:dLbl>
            <c:dLbl>
              <c:idx val="1"/>
              <c:layout>
                <c:manualLayout>
                  <c:x val="-1.2184508268059198E-2"/>
                  <c:y val="3.16384180790960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824-469D-B4D4-02F9B4A066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'13・富士推移'!$B$70:$M$70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'13・富士推移'!$B$75:$M$75</c:f>
              <c:numCache>
                <c:formatCode>General</c:formatCode>
                <c:ptCount val="12"/>
                <c:pt idx="0">
                  <c:v>60</c:v>
                </c:pt>
                <c:pt idx="1">
                  <c:v>59.9</c:v>
                </c:pt>
                <c:pt idx="2">
                  <c:v>77.400000000000006</c:v>
                </c:pt>
                <c:pt idx="3">
                  <c:v>79.7</c:v>
                </c:pt>
                <c:pt idx="4">
                  <c:v>69.400000000000006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824-469D-B4D4-02F9B4A0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355840"/>
        <c:axId val="237356232"/>
      </c:lineChart>
      <c:catAx>
        <c:axId val="237355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6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356232"/>
        <c:scaling>
          <c:orientation val="minMax"/>
          <c:max val="85"/>
          <c:min val="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0338983050847428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3558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211515662369876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9164515826760782E-2"/>
          <c:y val="0.11971830985915491"/>
          <c:w val="0.93472644439872365"/>
          <c:h val="0.77112676056343465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'14・清水推移'!$B$25:$M$25</c:f>
              <c:numCache>
                <c:formatCode>#,##0.0;[Red]\-#,##0.0</c:formatCode>
                <c:ptCount val="12"/>
                <c:pt idx="0">
                  <c:v>16.7</c:v>
                </c:pt>
                <c:pt idx="1">
                  <c:v>20</c:v>
                </c:pt>
                <c:pt idx="2">
                  <c:v>21.5</c:v>
                </c:pt>
                <c:pt idx="3">
                  <c:v>20.7</c:v>
                </c:pt>
                <c:pt idx="4">
                  <c:v>21.3</c:v>
                </c:pt>
                <c:pt idx="5">
                  <c:v>24.4</c:v>
                </c:pt>
                <c:pt idx="6">
                  <c:v>20.2</c:v>
                </c:pt>
                <c:pt idx="7">
                  <c:v>20.7</c:v>
                </c:pt>
                <c:pt idx="8">
                  <c:v>19.7</c:v>
                </c:pt>
                <c:pt idx="9">
                  <c:v>18.8</c:v>
                </c:pt>
                <c:pt idx="10">
                  <c:v>19</c:v>
                </c:pt>
                <c:pt idx="11">
                  <c:v>21.1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BA-4CDC-8F41-A93E49A44200}"/>
            </c:ext>
          </c:extLst>
        </c:ser>
        <c:ser>
          <c:idx val="1"/>
          <c:order val="1"/>
          <c:tx>
            <c:strRef>
              <c:f>'14・清水推移'!$A$26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'14・清水推移'!$B$26:$M$26</c:f>
              <c:numCache>
                <c:formatCode>#,##0.0;[Red]\-#,##0.0</c:formatCode>
                <c:ptCount val="12"/>
                <c:pt idx="0">
                  <c:v>19.399999999999999</c:v>
                </c:pt>
                <c:pt idx="1">
                  <c:v>17.7</c:v>
                </c:pt>
                <c:pt idx="2">
                  <c:v>21.9</c:v>
                </c:pt>
                <c:pt idx="3">
                  <c:v>20</c:v>
                </c:pt>
                <c:pt idx="4">
                  <c:v>18.100000000000001</c:v>
                </c:pt>
                <c:pt idx="5">
                  <c:v>26.3</c:v>
                </c:pt>
                <c:pt idx="6">
                  <c:v>22.3</c:v>
                </c:pt>
                <c:pt idx="7">
                  <c:v>19.2</c:v>
                </c:pt>
                <c:pt idx="8">
                  <c:v>19.7</c:v>
                </c:pt>
                <c:pt idx="9">
                  <c:v>21.1</c:v>
                </c:pt>
                <c:pt idx="10">
                  <c:v>20.5</c:v>
                </c:pt>
                <c:pt idx="11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BA-4CDC-8F41-A93E49A44200}"/>
            </c:ext>
          </c:extLst>
        </c:ser>
        <c:ser>
          <c:idx val="2"/>
          <c:order val="2"/>
          <c:tx>
            <c:strRef>
              <c:f>'14・清水推移'!$A$27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'14・清水推移'!$B$27:$M$27</c:f>
              <c:numCache>
                <c:formatCode>#,##0.0;[Red]\-#,##0.0</c:formatCode>
                <c:ptCount val="12"/>
                <c:pt idx="0">
                  <c:v>17.100000000000001</c:v>
                </c:pt>
                <c:pt idx="1">
                  <c:v>17.8</c:v>
                </c:pt>
                <c:pt idx="2">
                  <c:v>19</c:v>
                </c:pt>
                <c:pt idx="3">
                  <c:v>21.4</c:v>
                </c:pt>
                <c:pt idx="4">
                  <c:v>19</c:v>
                </c:pt>
                <c:pt idx="5">
                  <c:v>20.100000000000001</c:v>
                </c:pt>
                <c:pt idx="6">
                  <c:v>19.600000000000001</c:v>
                </c:pt>
                <c:pt idx="7">
                  <c:v>16.3</c:v>
                </c:pt>
                <c:pt idx="8">
                  <c:v>15.8</c:v>
                </c:pt>
                <c:pt idx="9">
                  <c:v>19</c:v>
                </c:pt>
                <c:pt idx="10">
                  <c:v>17.399999999999999</c:v>
                </c:pt>
                <c:pt idx="11">
                  <c:v>16.600000000000001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BA-4CDC-8F41-A93E49A44200}"/>
            </c:ext>
          </c:extLst>
        </c:ser>
        <c:ser>
          <c:idx val="3"/>
          <c:order val="3"/>
          <c:tx>
            <c:strRef>
              <c:f>'14・清水推移'!$A$28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'14・清水推移'!$B$28:$M$28</c:f>
              <c:numCache>
                <c:formatCode>#,##0.0;[Red]\-#,##0.0</c:formatCode>
                <c:ptCount val="12"/>
                <c:pt idx="0">
                  <c:v>16.899999999999999</c:v>
                </c:pt>
                <c:pt idx="1">
                  <c:v>16.600000000000001</c:v>
                </c:pt>
                <c:pt idx="2">
                  <c:v>15.8</c:v>
                </c:pt>
                <c:pt idx="3">
                  <c:v>17.8</c:v>
                </c:pt>
                <c:pt idx="4">
                  <c:v>17.399999999999999</c:v>
                </c:pt>
                <c:pt idx="5">
                  <c:v>19.8</c:v>
                </c:pt>
                <c:pt idx="6">
                  <c:v>16.899999999999999</c:v>
                </c:pt>
                <c:pt idx="7">
                  <c:v>13.7</c:v>
                </c:pt>
                <c:pt idx="8">
                  <c:v>14.8</c:v>
                </c:pt>
                <c:pt idx="9">
                  <c:v>18.100000000000001</c:v>
                </c:pt>
                <c:pt idx="10">
                  <c:v>17.3</c:v>
                </c:pt>
                <c:pt idx="11">
                  <c:v>14.3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BA-4CDC-8F41-A93E49A44200}"/>
            </c:ext>
          </c:extLst>
        </c:ser>
        <c:ser>
          <c:idx val="4"/>
          <c:order val="4"/>
          <c:tx>
            <c:strRef>
              <c:f>'14・清水推移'!$A$29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"/>
              <c:layout>
                <c:manualLayout>
                  <c:x val="-3.1209367069667062E-2"/>
                  <c:y val="-4.2253521126760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293-4869-86EA-9B20C95D58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'14・清水推移'!$B$29:$M$29</c:f>
              <c:numCache>
                <c:formatCode>#,##0.0;[Red]\-#,##0.0</c:formatCode>
                <c:ptCount val="12"/>
                <c:pt idx="0">
                  <c:v>17</c:v>
                </c:pt>
                <c:pt idx="1">
                  <c:v>16.899999999999999</c:v>
                </c:pt>
                <c:pt idx="2">
                  <c:v>15.2</c:v>
                </c:pt>
                <c:pt idx="3">
                  <c:v>18.5</c:v>
                </c:pt>
                <c:pt idx="4">
                  <c:v>17.7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BA-4CDC-8F41-A93E49A44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7464"/>
        <c:axId val="237797856"/>
      </c:lineChart>
      <c:catAx>
        <c:axId val="2377974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7856"/>
        <c:scaling>
          <c:orientation val="minMax"/>
          <c:max val="30"/>
          <c:min val="1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（単位：万トン</a:t>
                </a:r>
                <a:r>
                  <a:rPr lang="en-US" altLang="ja-JP" sz="875" b="0" i="0" strike="noStrike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2.112676056338027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7464"/>
        <c:crosses val="autoZero"/>
        <c:crossBetween val="midCat"/>
        <c:majorUnit val="5"/>
        <c:min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月末保管残高の推移　　　　　　　　　　　　　　　静岡県倉庫協会</a:t>
            </a:r>
          </a:p>
        </c:rich>
      </c:tx>
      <c:layout>
        <c:manualLayout>
          <c:xMode val="edge"/>
          <c:yMode val="edge"/>
          <c:x val="0.41022307991317597"/>
          <c:y val="4.28571428571429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987654066177508E-2"/>
          <c:y val="0.13928608923884514"/>
          <c:w val="0.92791671439624257"/>
          <c:h val="0.73571556870041976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'14・清水推移'!$B$54:$M$54</c:f>
              <c:numCache>
                <c:formatCode>#,##0.0;[Red]\-#,##0.0</c:formatCode>
                <c:ptCount val="12"/>
                <c:pt idx="0">
                  <c:v>36.9</c:v>
                </c:pt>
                <c:pt idx="1">
                  <c:v>38.200000000000003</c:v>
                </c:pt>
                <c:pt idx="2">
                  <c:v>38.200000000000003</c:v>
                </c:pt>
                <c:pt idx="3">
                  <c:v>36.4</c:v>
                </c:pt>
                <c:pt idx="4">
                  <c:v>37.700000000000003</c:v>
                </c:pt>
                <c:pt idx="5">
                  <c:v>38.799999999999997</c:v>
                </c:pt>
                <c:pt idx="6">
                  <c:v>38.299999999999997</c:v>
                </c:pt>
                <c:pt idx="7">
                  <c:v>40</c:v>
                </c:pt>
                <c:pt idx="8">
                  <c:v>40.700000000000003</c:v>
                </c:pt>
                <c:pt idx="9">
                  <c:v>40.200000000000003</c:v>
                </c:pt>
                <c:pt idx="10">
                  <c:v>40.1</c:v>
                </c:pt>
                <c:pt idx="11">
                  <c:v>39.200000000000003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8F-414B-B636-C15D0E8CAE14}"/>
            </c:ext>
          </c:extLst>
        </c:ser>
        <c:ser>
          <c:idx val="1"/>
          <c:order val="1"/>
          <c:tx>
            <c:strRef>
              <c:f>'14・清水推移'!$A$55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'14・清水推移'!$B$55:$M$55</c:f>
              <c:numCache>
                <c:formatCode>#,##0.0;[Red]\-#,##0.0</c:formatCode>
                <c:ptCount val="12"/>
                <c:pt idx="0">
                  <c:v>38.6</c:v>
                </c:pt>
                <c:pt idx="1">
                  <c:v>36.700000000000003</c:v>
                </c:pt>
                <c:pt idx="2">
                  <c:v>37.4</c:v>
                </c:pt>
                <c:pt idx="3">
                  <c:v>36.6</c:v>
                </c:pt>
                <c:pt idx="4">
                  <c:v>37.4</c:v>
                </c:pt>
                <c:pt idx="5">
                  <c:v>40.700000000000003</c:v>
                </c:pt>
                <c:pt idx="6">
                  <c:v>37</c:v>
                </c:pt>
                <c:pt idx="7">
                  <c:v>35.700000000000003</c:v>
                </c:pt>
                <c:pt idx="8">
                  <c:v>34.6</c:v>
                </c:pt>
                <c:pt idx="9">
                  <c:v>35.299999999999997</c:v>
                </c:pt>
                <c:pt idx="10">
                  <c:v>36.700000000000003</c:v>
                </c:pt>
                <c:pt idx="11">
                  <c:v>36.1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8F-414B-B636-C15D0E8CAE14}"/>
            </c:ext>
          </c:extLst>
        </c:ser>
        <c:ser>
          <c:idx val="2"/>
          <c:order val="2"/>
          <c:tx>
            <c:strRef>
              <c:f>'14・清水推移'!$A$56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'14・清水推移'!$B$56:$M$56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35.9</c:v>
                </c:pt>
                <c:pt idx="2">
                  <c:v>35.4</c:v>
                </c:pt>
                <c:pt idx="3">
                  <c:v>35.6</c:v>
                </c:pt>
                <c:pt idx="4">
                  <c:v>37</c:v>
                </c:pt>
                <c:pt idx="5">
                  <c:v>37.4</c:v>
                </c:pt>
                <c:pt idx="6">
                  <c:v>38.9</c:v>
                </c:pt>
                <c:pt idx="7">
                  <c:v>38.700000000000003</c:v>
                </c:pt>
                <c:pt idx="8">
                  <c:v>37.4</c:v>
                </c:pt>
                <c:pt idx="9">
                  <c:v>38.299999999999997</c:v>
                </c:pt>
                <c:pt idx="10">
                  <c:v>37.1</c:v>
                </c:pt>
                <c:pt idx="11">
                  <c:v>34.5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8F-414B-B636-C15D0E8CAE14}"/>
            </c:ext>
          </c:extLst>
        </c:ser>
        <c:ser>
          <c:idx val="3"/>
          <c:order val="3"/>
          <c:tx>
            <c:strRef>
              <c:f>'14・清水推移'!$A$57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'14・清水推移'!$B$57:$M$57</c:f>
              <c:numCache>
                <c:formatCode>#,##0.0;[Red]\-#,##0.0</c:formatCode>
                <c:ptCount val="12"/>
                <c:pt idx="0">
                  <c:v>36</c:v>
                </c:pt>
                <c:pt idx="1">
                  <c:v>34.6</c:v>
                </c:pt>
                <c:pt idx="2">
                  <c:v>34.6</c:v>
                </c:pt>
                <c:pt idx="3">
                  <c:v>34.799999999999997</c:v>
                </c:pt>
                <c:pt idx="4">
                  <c:v>35.1</c:v>
                </c:pt>
                <c:pt idx="5">
                  <c:v>38.5</c:v>
                </c:pt>
                <c:pt idx="6">
                  <c:v>37</c:v>
                </c:pt>
                <c:pt idx="7">
                  <c:v>35</c:v>
                </c:pt>
                <c:pt idx="8">
                  <c:v>34.6</c:v>
                </c:pt>
                <c:pt idx="9">
                  <c:v>36.1</c:v>
                </c:pt>
                <c:pt idx="10">
                  <c:v>37.200000000000003</c:v>
                </c:pt>
                <c:pt idx="11">
                  <c:v>33.200000000000003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8F-414B-B636-C15D0E8CAE14}"/>
            </c:ext>
          </c:extLst>
        </c:ser>
        <c:ser>
          <c:idx val="4"/>
          <c:order val="4"/>
          <c:tx>
            <c:strRef>
              <c:f>'14・清水推移'!$A$58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9"/>
              <c:layout>
                <c:manualLayout>
                  <c:x val="-3.1411165347450962E-2"/>
                  <c:y val="6.1940382452193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AC-4990-9893-88CBCF54FDA9}"/>
                </c:ext>
              </c:extLst>
            </c:dLbl>
            <c:dLbl>
              <c:idx val="10"/>
              <c:layout>
                <c:manualLayout>
                  <c:x val="-3.4906141319491026E-2"/>
                  <c:y val="6.19403824521933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AC-4990-9893-88CBCF54FDA9}"/>
                </c:ext>
              </c:extLst>
            </c:dLbl>
            <c:dLbl>
              <c:idx val="11"/>
              <c:layout>
                <c:manualLayout>
                  <c:x val="-9.9170631194036522E-3"/>
                  <c:y val="5.717847769028871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AC-4990-9893-88CBCF54FD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'14・清水推移'!$B$58:$M$58</c:f>
              <c:numCache>
                <c:formatCode>#,##0.0;[Red]\-#,##0.0</c:formatCode>
                <c:ptCount val="12"/>
                <c:pt idx="0">
                  <c:v>34.4</c:v>
                </c:pt>
                <c:pt idx="1">
                  <c:v>36.299999999999997</c:v>
                </c:pt>
                <c:pt idx="2">
                  <c:v>33.799999999999997</c:v>
                </c:pt>
                <c:pt idx="3">
                  <c:v>34.6</c:v>
                </c:pt>
                <c:pt idx="4">
                  <c:v>35.200000000000003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8F-414B-B636-C15D0E8CAE14}"/>
            </c:ext>
          </c:extLst>
        </c:ser>
        <c:ser>
          <c:idx val="5"/>
          <c:order val="5"/>
          <c:tx>
            <c:strRef>
              <c:f>'14・清水推移'!$A$65</c:f>
              <c:strCache>
                <c:ptCount val="1"/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cat>
            <c:strRef>
              <c:f>'14・清水推移'!$B$53:$M$53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'14・清水推移'!$B$65:$M$65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88F-414B-B636-C15D0E8C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8640"/>
        <c:axId val="237799032"/>
      </c:lineChart>
      <c:catAx>
        <c:axId val="2377986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99032"/>
        <c:scaling>
          <c:orientation val="minMax"/>
          <c:max val="45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9.1743119266055051E-3"/>
              <c:y val="0.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8640"/>
        <c:crosses val="autoZero"/>
        <c:crossBetween val="midCat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清水支部　回転率の推移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43398747705561896"/>
          <c:y val="4.18118466898953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522927546629534E-2"/>
          <c:y val="0.15331010452961671"/>
          <c:w val="0.9241841863053849"/>
          <c:h val="0.70731707317073167"/>
        </c:manualLayout>
      </c:layout>
      <c:lineChart>
        <c:grouping val="standard"/>
        <c:varyColors val="0"/>
        <c:ser>
          <c:idx val="0"/>
          <c:order val="0"/>
          <c:tx>
            <c:strRef>
              <c:f>'14・清水推移'!$A$84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'14・清水推移'!$B$84:$M$84</c:f>
              <c:numCache>
                <c:formatCode>0.0_ </c:formatCode>
                <c:ptCount val="12"/>
                <c:pt idx="0" formatCode="General">
                  <c:v>44.8</c:v>
                </c:pt>
                <c:pt idx="1">
                  <c:v>51.5</c:v>
                </c:pt>
                <c:pt idx="2" formatCode="General">
                  <c:v>56.2</c:v>
                </c:pt>
                <c:pt idx="3" formatCode="General">
                  <c:v>57.8</c:v>
                </c:pt>
                <c:pt idx="4" formatCode="General">
                  <c:v>55.6</c:v>
                </c:pt>
                <c:pt idx="5" formatCode="General">
                  <c:v>62.4</c:v>
                </c:pt>
                <c:pt idx="6">
                  <c:v>53</c:v>
                </c:pt>
                <c:pt idx="7" formatCode="General">
                  <c:v>50.6</c:v>
                </c:pt>
                <c:pt idx="8" formatCode="General">
                  <c:v>48</c:v>
                </c:pt>
                <c:pt idx="9" formatCode="General">
                  <c:v>47.1</c:v>
                </c:pt>
                <c:pt idx="10" formatCode="General">
                  <c:v>47.3</c:v>
                </c:pt>
                <c:pt idx="11" formatCode="General">
                  <c:v>54.3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0F-4B83-B54F-F62CCD686883}"/>
            </c:ext>
          </c:extLst>
        </c:ser>
        <c:ser>
          <c:idx val="1"/>
          <c:order val="1"/>
          <c:tx>
            <c:strRef>
              <c:f>'14・清水推移'!$A$85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'14・清水推移'!$B$85:$M$85</c:f>
              <c:numCache>
                <c:formatCode>0.0_ </c:formatCode>
                <c:ptCount val="12"/>
                <c:pt idx="0" formatCode="General">
                  <c:v>50.7</c:v>
                </c:pt>
                <c:pt idx="1">
                  <c:v>49.7</c:v>
                </c:pt>
                <c:pt idx="2" formatCode="General">
                  <c:v>58.3</c:v>
                </c:pt>
                <c:pt idx="3" formatCode="General">
                  <c:v>55.1</c:v>
                </c:pt>
                <c:pt idx="4" formatCode="General">
                  <c:v>47.9</c:v>
                </c:pt>
                <c:pt idx="5" formatCode="General">
                  <c:v>63.1</c:v>
                </c:pt>
                <c:pt idx="6">
                  <c:v>62.3</c:v>
                </c:pt>
                <c:pt idx="7" formatCode="General">
                  <c:v>54.5</c:v>
                </c:pt>
                <c:pt idx="8" formatCode="General">
                  <c:v>57.7</c:v>
                </c:pt>
                <c:pt idx="9" formatCode="General">
                  <c:v>59.4</c:v>
                </c:pt>
                <c:pt idx="10" formatCode="General">
                  <c:v>55.1</c:v>
                </c:pt>
                <c:pt idx="11" formatCode="General">
                  <c:v>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0F-4B83-B54F-F62CCD686883}"/>
            </c:ext>
          </c:extLst>
        </c:ser>
        <c:ser>
          <c:idx val="2"/>
          <c:order val="2"/>
          <c:tx>
            <c:strRef>
              <c:f>'14・清水推移'!$A$86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'14・清水推移'!$B$86:$M$86</c:f>
              <c:numCache>
                <c:formatCode>0.0_ </c:formatCode>
                <c:ptCount val="12"/>
                <c:pt idx="0" formatCode="General">
                  <c:v>47.5</c:v>
                </c:pt>
                <c:pt idx="1">
                  <c:v>49.6</c:v>
                </c:pt>
                <c:pt idx="2" formatCode="General">
                  <c:v>53.9</c:v>
                </c:pt>
                <c:pt idx="3" formatCode="General">
                  <c:v>60.2</c:v>
                </c:pt>
                <c:pt idx="4" formatCode="General">
                  <c:v>50.4</c:v>
                </c:pt>
                <c:pt idx="5" formatCode="General">
                  <c:v>53.5</c:v>
                </c:pt>
                <c:pt idx="6">
                  <c:v>49.4</c:v>
                </c:pt>
                <c:pt idx="7" formatCode="General">
                  <c:v>42.2</c:v>
                </c:pt>
                <c:pt idx="8" formatCode="General">
                  <c:v>43.3</c:v>
                </c:pt>
                <c:pt idx="9" formatCode="General">
                  <c:v>49.1</c:v>
                </c:pt>
                <c:pt idx="10" formatCode="General">
                  <c:v>47.6</c:v>
                </c:pt>
                <c:pt idx="11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0F-4B83-B54F-F62CCD686883}"/>
            </c:ext>
          </c:extLst>
        </c:ser>
        <c:ser>
          <c:idx val="3"/>
          <c:order val="3"/>
          <c:tx>
            <c:strRef>
              <c:f>'14・清水推移'!$A$87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'14・清水推移'!$B$87:$M$87</c:f>
              <c:numCache>
                <c:formatCode>0.0_ </c:formatCode>
                <c:ptCount val="12"/>
                <c:pt idx="0" formatCode="General">
                  <c:v>45.8</c:v>
                </c:pt>
                <c:pt idx="1">
                  <c:v>49.1</c:v>
                </c:pt>
                <c:pt idx="2" formatCode="General">
                  <c:v>45.6</c:v>
                </c:pt>
                <c:pt idx="3" formatCode="General">
                  <c:v>51.1</c:v>
                </c:pt>
                <c:pt idx="4" formatCode="General">
                  <c:v>49.4</c:v>
                </c:pt>
                <c:pt idx="5" formatCode="General">
                  <c:v>49.4</c:v>
                </c:pt>
                <c:pt idx="6">
                  <c:v>46.6</c:v>
                </c:pt>
                <c:pt idx="7" formatCode="General">
                  <c:v>40.799999999999997</c:v>
                </c:pt>
                <c:pt idx="8" formatCode="General">
                  <c:v>43</c:v>
                </c:pt>
                <c:pt idx="9" formatCode="General">
                  <c:v>49</c:v>
                </c:pt>
                <c:pt idx="10" formatCode="General">
                  <c:v>45.6</c:v>
                </c:pt>
                <c:pt idx="11" formatCode="General">
                  <c:v>46.2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0F-4B83-B54F-F62CCD686883}"/>
            </c:ext>
          </c:extLst>
        </c:ser>
        <c:ser>
          <c:idx val="4"/>
          <c:order val="4"/>
          <c:tx>
            <c:strRef>
              <c:f>'14・清水推移'!$A$88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0"/>
              <c:layout>
                <c:manualLayout>
                  <c:x val="-3.3071964043710225E-2"/>
                  <c:y val="6.0429641416774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98-44B3-9117-394CE2C2452B}"/>
                </c:ext>
              </c:extLst>
            </c:dLbl>
            <c:dLbl>
              <c:idx val="11"/>
              <c:layout>
                <c:manualLayout>
                  <c:x val="-2.139316899113114E-2"/>
                  <c:y val="4.649235918680896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98-44B3-9117-394CE2C245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'14・清水推移'!$B$83:$M$83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'14・清水推移'!$B$88:$M$88</c:f>
              <c:numCache>
                <c:formatCode>0.0_ </c:formatCode>
                <c:ptCount val="12"/>
                <c:pt idx="0" formatCode="General">
                  <c:v>48.4</c:v>
                </c:pt>
                <c:pt idx="1">
                  <c:v>45</c:v>
                </c:pt>
                <c:pt idx="2" formatCode="General">
                  <c:v>46.8</c:v>
                </c:pt>
                <c:pt idx="3" formatCode="General">
                  <c:v>53.2</c:v>
                </c:pt>
                <c:pt idx="4" formatCode="General">
                  <c:v>49.8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D0F-4B83-B54F-F62CCD686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99816"/>
        <c:axId val="237800208"/>
      </c:lineChart>
      <c:catAx>
        <c:axId val="237799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80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800208"/>
        <c:scaling>
          <c:orientation val="minMax"/>
          <c:max val="7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3.8327526132404179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9981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入庫高の推移　　　　　　　　　　　　　　　　　静岡県倉庫協会</a:t>
            </a:r>
          </a:p>
        </c:rich>
      </c:tx>
      <c:layout>
        <c:manualLayout>
          <c:xMode val="edge"/>
          <c:yMode val="edge"/>
          <c:x val="0.38903421667591831"/>
          <c:y val="3.16901408450706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913870574788987E-2"/>
          <c:y val="0.12676056338028169"/>
          <c:w val="0.90992225104174151"/>
          <c:h val="0.764084507042253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'!$B$25:$M$25</c:f>
              <c:numCache>
                <c:formatCode>#,##0.0;[Red]\-#,##0.0</c:formatCode>
                <c:ptCount val="12"/>
                <c:pt idx="0">
                  <c:v>44.4</c:v>
                </c:pt>
                <c:pt idx="1">
                  <c:v>43.2</c:v>
                </c:pt>
                <c:pt idx="2">
                  <c:v>58.3</c:v>
                </c:pt>
                <c:pt idx="3">
                  <c:v>82.3</c:v>
                </c:pt>
                <c:pt idx="4">
                  <c:v>75.599999999999994</c:v>
                </c:pt>
                <c:pt idx="5">
                  <c:v>80.5</c:v>
                </c:pt>
                <c:pt idx="6">
                  <c:v>62.3</c:v>
                </c:pt>
                <c:pt idx="7">
                  <c:v>50.4</c:v>
                </c:pt>
                <c:pt idx="8">
                  <c:v>48.5</c:v>
                </c:pt>
                <c:pt idx="9">
                  <c:v>53.2</c:v>
                </c:pt>
                <c:pt idx="10">
                  <c:v>47.2</c:v>
                </c:pt>
                <c:pt idx="11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18-4173-800C-A89E805645B0}"/>
            </c:ext>
          </c:extLst>
        </c:ser>
        <c:ser>
          <c:idx val="1"/>
          <c:order val="1"/>
          <c:tx>
            <c:strRef>
              <c:f>'15・静岡推移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'!$B$26:$M$26</c:f>
              <c:numCache>
                <c:formatCode>#,##0.0;[Red]\-#,##0.0</c:formatCode>
                <c:ptCount val="12"/>
                <c:pt idx="0">
                  <c:v>55.9</c:v>
                </c:pt>
                <c:pt idx="1">
                  <c:v>45.3</c:v>
                </c:pt>
                <c:pt idx="2">
                  <c:v>66.8</c:v>
                </c:pt>
                <c:pt idx="3">
                  <c:v>60.7</c:v>
                </c:pt>
                <c:pt idx="4">
                  <c:v>50.5</c:v>
                </c:pt>
                <c:pt idx="5">
                  <c:v>71.599999999999994</c:v>
                </c:pt>
                <c:pt idx="6">
                  <c:v>77</c:v>
                </c:pt>
                <c:pt idx="7">
                  <c:v>59.3</c:v>
                </c:pt>
                <c:pt idx="8">
                  <c:v>70.2</c:v>
                </c:pt>
                <c:pt idx="9">
                  <c:v>61.2</c:v>
                </c:pt>
                <c:pt idx="10">
                  <c:v>59</c:v>
                </c:pt>
                <c:pt idx="11">
                  <c:v>56.5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18-4173-800C-A89E805645B0}"/>
            </c:ext>
          </c:extLst>
        </c:ser>
        <c:ser>
          <c:idx val="2"/>
          <c:order val="2"/>
          <c:tx>
            <c:strRef>
              <c:f>'15・静岡推移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'!$B$27:$M$27</c:f>
              <c:numCache>
                <c:formatCode>#,##0.0;[Red]\-#,##0.0</c:formatCode>
                <c:ptCount val="12"/>
                <c:pt idx="0">
                  <c:v>51.7</c:v>
                </c:pt>
                <c:pt idx="1">
                  <c:v>54.7</c:v>
                </c:pt>
                <c:pt idx="2">
                  <c:v>64.900000000000006</c:v>
                </c:pt>
                <c:pt idx="3">
                  <c:v>78.400000000000006</c:v>
                </c:pt>
                <c:pt idx="4">
                  <c:v>75.5</c:v>
                </c:pt>
                <c:pt idx="5">
                  <c:v>75.900000000000006</c:v>
                </c:pt>
                <c:pt idx="6">
                  <c:v>59.8</c:v>
                </c:pt>
                <c:pt idx="7">
                  <c:v>43.5</c:v>
                </c:pt>
                <c:pt idx="8">
                  <c:v>45.8</c:v>
                </c:pt>
                <c:pt idx="9">
                  <c:v>57.2</c:v>
                </c:pt>
                <c:pt idx="10">
                  <c:v>60.4</c:v>
                </c:pt>
                <c:pt idx="11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18-4173-800C-A89E805645B0}"/>
            </c:ext>
          </c:extLst>
        </c:ser>
        <c:ser>
          <c:idx val="3"/>
          <c:order val="3"/>
          <c:tx>
            <c:strRef>
              <c:f>'15・静岡推移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'!$B$28:$M$28</c:f>
              <c:numCache>
                <c:formatCode>#,##0.0;[Red]\-#,##0.0</c:formatCode>
                <c:ptCount val="12"/>
                <c:pt idx="0">
                  <c:v>66.8</c:v>
                </c:pt>
                <c:pt idx="1">
                  <c:v>67.3</c:v>
                </c:pt>
                <c:pt idx="2">
                  <c:v>56.7</c:v>
                </c:pt>
                <c:pt idx="3">
                  <c:v>83.1</c:v>
                </c:pt>
                <c:pt idx="4">
                  <c:v>88.1</c:v>
                </c:pt>
                <c:pt idx="5">
                  <c:v>81</c:v>
                </c:pt>
                <c:pt idx="6">
                  <c:v>87.1</c:v>
                </c:pt>
                <c:pt idx="7">
                  <c:v>67.8</c:v>
                </c:pt>
                <c:pt idx="8">
                  <c:v>69.8</c:v>
                </c:pt>
                <c:pt idx="9">
                  <c:v>76.8</c:v>
                </c:pt>
                <c:pt idx="10">
                  <c:v>71</c:v>
                </c:pt>
                <c:pt idx="11">
                  <c:v>66.7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18-4173-800C-A89E805645B0}"/>
            </c:ext>
          </c:extLst>
        </c:ser>
        <c:ser>
          <c:idx val="4"/>
          <c:order val="4"/>
          <c:tx>
            <c:strRef>
              <c:f>'15・静岡推移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'!$B$29:$M$29</c:f>
              <c:numCache>
                <c:formatCode>#,##0.0;[Red]\-#,##0.0</c:formatCode>
                <c:ptCount val="12"/>
                <c:pt idx="0">
                  <c:v>57.5</c:v>
                </c:pt>
                <c:pt idx="1">
                  <c:v>61.1</c:v>
                </c:pt>
                <c:pt idx="2">
                  <c:v>69.5</c:v>
                </c:pt>
                <c:pt idx="3">
                  <c:v>79.7</c:v>
                </c:pt>
                <c:pt idx="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A18-4173-800C-A89E80564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5720"/>
        <c:axId val="235996112"/>
      </c:lineChart>
      <c:catAx>
        <c:axId val="235995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6112"/>
        <c:scaling>
          <c:orientation val="minMax"/>
          <c:max val="100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6056338028169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57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保管残高の推移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39346460123863686"/>
          <c:y val="2.85714285714285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8103340023673495E-2"/>
          <c:y val="0.11428608923884516"/>
          <c:w val="0.92287699509420329"/>
          <c:h val="0.77500135149517846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'!$B$54:$M$54</c:f>
              <c:numCache>
                <c:formatCode>#,##0.0;[Red]\-#,##0.0</c:formatCode>
                <c:ptCount val="12"/>
                <c:pt idx="0">
                  <c:v>32.1</c:v>
                </c:pt>
                <c:pt idx="1">
                  <c:v>30.1</c:v>
                </c:pt>
                <c:pt idx="2">
                  <c:v>28.9</c:v>
                </c:pt>
                <c:pt idx="3">
                  <c:v>38</c:v>
                </c:pt>
                <c:pt idx="4">
                  <c:v>43.4</c:v>
                </c:pt>
                <c:pt idx="5">
                  <c:v>45.9</c:v>
                </c:pt>
                <c:pt idx="6">
                  <c:v>40.200000000000003</c:v>
                </c:pt>
                <c:pt idx="7">
                  <c:v>40.5</c:v>
                </c:pt>
                <c:pt idx="8">
                  <c:v>41.7</c:v>
                </c:pt>
                <c:pt idx="9">
                  <c:v>40.799999999999997</c:v>
                </c:pt>
                <c:pt idx="10">
                  <c:v>40.1</c:v>
                </c:pt>
                <c:pt idx="11">
                  <c:v>39.6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4F-4721-859F-13C6BCA091C9}"/>
            </c:ext>
          </c:extLst>
        </c:ser>
        <c:ser>
          <c:idx val="1"/>
          <c:order val="1"/>
          <c:tx>
            <c:strRef>
              <c:f>'15・静岡推移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'!$B$55:$M$55</c:f>
              <c:numCache>
                <c:formatCode>#,##0.0;[Red]\-#,##0.0</c:formatCode>
                <c:ptCount val="12"/>
                <c:pt idx="0">
                  <c:v>40.9</c:v>
                </c:pt>
                <c:pt idx="1">
                  <c:v>41</c:v>
                </c:pt>
                <c:pt idx="2">
                  <c:v>39.5</c:v>
                </c:pt>
                <c:pt idx="3">
                  <c:v>39.4</c:v>
                </c:pt>
                <c:pt idx="4">
                  <c:v>37.9</c:v>
                </c:pt>
                <c:pt idx="5">
                  <c:v>41.3</c:v>
                </c:pt>
                <c:pt idx="6">
                  <c:v>37.5</c:v>
                </c:pt>
                <c:pt idx="7">
                  <c:v>38.6</c:v>
                </c:pt>
                <c:pt idx="8">
                  <c:v>37.9</c:v>
                </c:pt>
                <c:pt idx="9">
                  <c:v>39.700000000000003</c:v>
                </c:pt>
                <c:pt idx="10">
                  <c:v>43.1</c:v>
                </c:pt>
                <c:pt idx="11">
                  <c:v>40.299999999999997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4F-4721-859F-13C6BCA091C9}"/>
            </c:ext>
          </c:extLst>
        </c:ser>
        <c:ser>
          <c:idx val="2"/>
          <c:order val="2"/>
          <c:tx>
            <c:strRef>
              <c:f>'15・静岡推移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'!$B$56:$M$56</c:f>
              <c:numCache>
                <c:formatCode>#,##0.0;[Red]\-#,##0.0</c:formatCode>
                <c:ptCount val="12"/>
                <c:pt idx="0">
                  <c:v>43.2</c:v>
                </c:pt>
                <c:pt idx="1">
                  <c:v>43.6</c:v>
                </c:pt>
                <c:pt idx="2">
                  <c:v>42.1</c:v>
                </c:pt>
                <c:pt idx="3">
                  <c:v>42.7</c:v>
                </c:pt>
                <c:pt idx="4">
                  <c:v>44.7</c:v>
                </c:pt>
                <c:pt idx="5">
                  <c:v>45.4</c:v>
                </c:pt>
                <c:pt idx="6">
                  <c:v>44.5</c:v>
                </c:pt>
                <c:pt idx="7">
                  <c:v>42.1</c:v>
                </c:pt>
                <c:pt idx="8">
                  <c:v>40.200000000000003</c:v>
                </c:pt>
                <c:pt idx="9">
                  <c:v>41.4</c:v>
                </c:pt>
                <c:pt idx="10">
                  <c:v>42.1</c:v>
                </c:pt>
                <c:pt idx="11">
                  <c:v>41.3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4F-4721-859F-13C6BCA091C9}"/>
            </c:ext>
          </c:extLst>
        </c:ser>
        <c:ser>
          <c:idx val="3"/>
          <c:order val="3"/>
          <c:tx>
            <c:strRef>
              <c:f>'15・静岡推移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'!$B$57:$M$57</c:f>
              <c:numCache>
                <c:formatCode>#,##0.0;[Red]\-#,##0.0</c:formatCode>
                <c:ptCount val="12"/>
                <c:pt idx="0">
                  <c:v>61.3</c:v>
                </c:pt>
                <c:pt idx="1">
                  <c:v>64.400000000000006</c:v>
                </c:pt>
                <c:pt idx="2">
                  <c:v>55.6</c:v>
                </c:pt>
                <c:pt idx="3">
                  <c:v>60.4</c:v>
                </c:pt>
                <c:pt idx="4">
                  <c:v>62.7</c:v>
                </c:pt>
                <c:pt idx="5">
                  <c:v>61.6</c:v>
                </c:pt>
                <c:pt idx="6">
                  <c:v>59.8</c:v>
                </c:pt>
                <c:pt idx="7">
                  <c:v>61.8</c:v>
                </c:pt>
                <c:pt idx="8">
                  <c:v>59.1</c:v>
                </c:pt>
                <c:pt idx="9">
                  <c:v>58.1</c:v>
                </c:pt>
                <c:pt idx="10">
                  <c:v>59.8</c:v>
                </c:pt>
                <c:pt idx="11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4F-4721-859F-13C6BCA091C9}"/>
            </c:ext>
          </c:extLst>
        </c:ser>
        <c:ser>
          <c:idx val="4"/>
          <c:order val="4"/>
          <c:tx>
            <c:strRef>
              <c:f>'15・静岡推移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'!$B$58:$M$58</c:f>
              <c:numCache>
                <c:formatCode>#,##0.0;[Red]\-#,##0.0</c:formatCode>
                <c:ptCount val="12"/>
                <c:pt idx="0">
                  <c:v>58.1</c:v>
                </c:pt>
                <c:pt idx="1">
                  <c:v>57.2</c:v>
                </c:pt>
                <c:pt idx="2">
                  <c:v>54.3</c:v>
                </c:pt>
                <c:pt idx="3">
                  <c:v>55.5</c:v>
                </c:pt>
                <c:pt idx="4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4F-4721-859F-13C6BCA09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5996896"/>
        <c:axId val="235997288"/>
      </c:lineChart>
      <c:catAx>
        <c:axId val="2359968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7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997288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5359477124184934E-3"/>
              <c:y val="1.785714285714285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5996896"/>
        <c:crosses val="autoZero"/>
        <c:crossBetween val="midCat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静岡支部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015679680667338"/>
          <c:y val="3.83275261324041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6875059604720465E-2"/>
          <c:y val="0.12891986062717894"/>
          <c:w val="0.91145949231405365"/>
          <c:h val="0.76306620209060005"/>
        </c:manualLayout>
      </c:layout>
      <c:lineChart>
        <c:grouping val="standard"/>
        <c:varyColors val="0"/>
        <c:ser>
          <c:idx val="0"/>
          <c:order val="0"/>
          <c:tx>
            <c:strRef>
              <c:f>'15・静岡推移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'!$B$84:$M$84</c:f>
              <c:numCache>
                <c:formatCode>General</c:formatCode>
                <c:ptCount val="12"/>
                <c:pt idx="0">
                  <c:v>138.19999999999999</c:v>
                </c:pt>
                <c:pt idx="1">
                  <c:v>142.4</c:v>
                </c:pt>
                <c:pt idx="2">
                  <c:v>199.9</c:v>
                </c:pt>
                <c:pt idx="3">
                  <c:v>232.5</c:v>
                </c:pt>
                <c:pt idx="4">
                  <c:v>179</c:v>
                </c:pt>
                <c:pt idx="5">
                  <c:v>177.6</c:v>
                </c:pt>
                <c:pt idx="6">
                  <c:v>151.19999999999999</c:v>
                </c:pt>
                <c:pt idx="7">
                  <c:v>124.5</c:v>
                </c:pt>
                <c:pt idx="8">
                  <c:v>116.7</c:v>
                </c:pt>
                <c:pt idx="9">
                  <c:v>129.9</c:v>
                </c:pt>
                <c:pt idx="10">
                  <c:v>117.4</c:v>
                </c:pt>
                <c:pt idx="11">
                  <c:v>123.6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A8-4E65-BCF3-C29EC31D3FCE}"/>
            </c:ext>
          </c:extLst>
        </c:ser>
        <c:ser>
          <c:idx val="1"/>
          <c:order val="1"/>
          <c:tx>
            <c:strRef>
              <c:f>'15・静岡推移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'!$B$85:$M$85</c:f>
              <c:numCache>
                <c:formatCode>General</c:formatCode>
                <c:ptCount val="12"/>
                <c:pt idx="0">
                  <c:v>137.30000000000001</c:v>
                </c:pt>
                <c:pt idx="1">
                  <c:v>110.5</c:v>
                </c:pt>
                <c:pt idx="2">
                  <c:v>167.7</c:v>
                </c:pt>
                <c:pt idx="3">
                  <c:v>153.9</c:v>
                </c:pt>
                <c:pt idx="4">
                  <c:v>132.6</c:v>
                </c:pt>
                <c:pt idx="5">
                  <c:v>176.4</c:v>
                </c:pt>
                <c:pt idx="6">
                  <c:v>200.3</c:v>
                </c:pt>
                <c:pt idx="7">
                  <c:v>154.69999999999999</c:v>
                </c:pt>
                <c:pt idx="8">
                  <c:v>184.4</c:v>
                </c:pt>
                <c:pt idx="9">
                  <c:v>155.5</c:v>
                </c:pt>
                <c:pt idx="10">
                  <c:v>138.4</c:v>
                </c:pt>
                <c:pt idx="11">
                  <c:v>138.80000000000001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8-4E65-BCF3-C29EC31D3FCE}"/>
            </c:ext>
          </c:extLst>
        </c:ser>
        <c:ser>
          <c:idx val="2"/>
          <c:order val="2"/>
          <c:tx>
            <c:strRef>
              <c:f>'15・静岡推移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'!$B$86:$M$86</c:f>
              <c:numCache>
                <c:formatCode>General</c:formatCode>
                <c:ptCount val="12"/>
                <c:pt idx="0">
                  <c:v>120.5</c:v>
                </c:pt>
                <c:pt idx="1">
                  <c:v>125.7</c:v>
                </c:pt>
                <c:pt idx="2">
                  <c:v>153</c:v>
                </c:pt>
                <c:pt idx="3">
                  <c:v>184.3</c:v>
                </c:pt>
                <c:pt idx="4">
                  <c:v>170.6</c:v>
                </c:pt>
                <c:pt idx="5">
                  <c:v>167.7</c:v>
                </c:pt>
                <c:pt idx="6">
                  <c:v>134</c:v>
                </c:pt>
                <c:pt idx="7">
                  <c:v>103.1</c:v>
                </c:pt>
                <c:pt idx="8">
                  <c:v>113.4</c:v>
                </c:pt>
                <c:pt idx="9">
                  <c:v>138.6</c:v>
                </c:pt>
                <c:pt idx="10">
                  <c:v>143.80000000000001</c:v>
                </c:pt>
                <c:pt idx="11">
                  <c:v>143.4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A8-4E65-BCF3-C29EC31D3FCE}"/>
            </c:ext>
          </c:extLst>
        </c:ser>
        <c:ser>
          <c:idx val="3"/>
          <c:order val="3"/>
          <c:tx>
            <c:strRef>
              <c:f>'15・静岡推移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'!$B$87:$M$87</c:f>
              <c:numCache>
                <c:formatCode>General</c:formatCode>
                <c:ptCount val="12"/>
                <c:pt idx="0">
                  <c:v>110.9</c:v>
                </c:pt>
                <c:pt idx="1">
                  <c:v>104.5</c:v>
                </c:pt>
                <c:pt idx="2">
                  <c:v>101.8</c:v>
                </c:pt>
                <c:pt idx="3">
                  <c:v>139.1</c:v>
                </c:pt>
                <c:pt idx="4">
                  <c:v>141.30000000000001</c:v>
                </c:pt>
                <c:pt idx="5">
                  <c:v>131.1</c:v>
                </c:pt>
                <c:pt idx="6">
                  <c:v>144.9</c:v>
                </c:pt>
                <c:pt idx="7">
                  <c:v>109.9</c:v>
                </c:pt>
                <c:pt idx="8">
                  <c:v>117.8</c:v>
                </c:pt>
                <c:pt idx="9">
                  <c:v>131.80000000000001</c:v>
                </c:pt>
                <c:pt idx="10">
                  <c:v>119</c:v>
                </c:pt>
                <c:pt idx="11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A8-4E65-BCF3-C29EC31D3FCE}"/>
            </c:ext>
          </c:extLst>
        </c:ser>
        <c:ser>
          <c:idx val="4"/>
          <c:order val="4"/>
          <c:tx>
            <c:strRef>
              <c:f>'15・静岡推移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'15・静岡推移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'15・静岡推移 '!$B$88:$M$88</c:f>
              <c:numCache>
                <c:formatCode>General</c:formatCode>
                <c:ptCount val="12"/>
                <c:pt idx="0">
                  <c:v>99</c:v>
                </c:pt>
                <c:pt idx="1">
                  <c:v>106.6</c:v>
                </c:pt>
                <c:pt idx="2">
                  <c:v>127.3</c:v>
                </c:pt>
                <c:pt idx="3">
                  <c:v>144</c:v>
                </c:pt>
                <c:pt idx="4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A8-4E65-BCF3-C29EC31D3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2920"/>
        <c:axId val="237703312"/>
      </c:lineChart>
      <c:catAx>
        <c:axId val="2377029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3312"/>
        <c:scaling>
          <c:orientation val="minMax"/>
          <c:max val="280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0416666666667E-3"/>
              <c:y val="2.090592334494774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2920"/>
        <c:crosses val="autoZero"/>
        <c:crossBetween val="midCat"/>
        <c:majorUnit val="5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入庫高の推移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2153102457523473"/>
          <c:y val="1.7543859649125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01610633525534E-2"/>
          <c:y val="0.10877230253668585"/>
          <c:w val="0.92218015637685991"/>
          <c:h val="0.78245882147349965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'16・駿遠推移'!$B$25:$M$25</c:f>
              <c:numCache>
                <c:formatCode>#,##0.0;[Red]\-#,##0.0</c:formatCode>
                <c:ptCount val="12"/>
                <c:pt idx="0">
                  <c:v>75.7</c:v>
                </c:pt>
                <c:pt idx="1">
                  <c:v>92.3</c:v>
                </c:pt>
                <c:pt idx="2">
                  <c:v>105</c:v>
                </c:pt>
                <c:pt idx="3">
                  <c:v>103.6</c:v>
                </c:pt>
                <c:pt idx="4">
                  <c:v>94.9</c:v>
                </c:pt>
                <c:pt idx="5">
                  <c:v>106.3</c:v>
                </c:pt>
                <c:pt idx="6">
                  <c:v>100.1</c:v>
                </c:pt>
                <c:pt idx="7">
                  <c:v>100.9</c:v>
                </c:pt>
                <c:pt idx="8">
                  <c:v>91.8</c:v>
                </c:pt>
                <c:pt idx="9">
                  <c:v>87.4</c:v>
                </c:pt>
                <c:pt idx="10">
                  <c:v>90</c:v>
                </c:pt>
                <c:pt idx="11">
                  <c:v>78.099999999999994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87-4C82-8232-06BA15C27467}"/>
            </c:ext>
          </c:extLst>
        </c:ser>
        <c:ser>
          <c:idx val="1"/>
          <c:order val="1"/>
          <c:tx>
            <c:strRef>
              <c:f>'16・駿遠推移'!$A$26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'16・駿遠推移'!$B$26:$M$26</c:f>
              <c:numCache>
                <c:formatCode>#,##0.0;[Red]\-#,##0.0</c:formatCode>
                <c:ptCount val="12"/>
                <c:pt idx="0">
                  <c:v>68.900000000000006</c:v>
                </c:pt>
                <c:pt idx="1">
                  <c:v>75.7</c:v>
                </c:pt>
                <c:pt idx="2">
                  <c:v>96.3</c:v>
                </c:pt>
                <c:pt idx="3">
                  <c:v>98.9</c:v>
                </c:pt>
                <c:pt idx="4">
                  <c:v>89.3</c:v>
                </c:pt>
                <c:pt idx="5">
                  <c:v>96</c:v>
                </c:pt>
                <c:pt idx="6">
                  <c:v>90.2</c:v>
                </c:pt>
                <c:pt idx="7">
                  <c:v>87.2</c:v>
                </c:pt>
                <c:pt idx="8">
                  <c:v>85.7</c:v>
                </c:pt>
                <c:pt idx="9">
                  <c:v>93.5</c:v>
                </c:pt>
                <c:pt idx="10">
                  <c:v>82.1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87-4C82-8232-06BA15C27467}"/>
            </c:ext>
          </c:extLst>
        </c:ser>
        <c:ser>
          <c:idx val="2"/>
          <c:order val="2"/>
          <c:tx>
            <c:strRef>
              <c:f>'16・駿遠推移'!$A$27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'16・駿遠推移'!$B$27:$M$27</c:f>
              <c:numCache>
                <c:formatCode>#,##0.0;[Red]\-#,##0.0</c:formatCode>
                <c:ptCount val="12"/>
                <c:pt idx="0">
                  <c:v>72.7</c:v>
                </c:pt>
                <c:pt idx="1">
                  <c:v>83.2</c:v>
                </c:pt>
                <c:pt idx="2">
                  <c:v>89.9</c:v>
                </c:pt>
                <c:pt idx="3">
                  <c:v>103.8</c:v>
                </c:pt>
                <c:pt idx="4">
                  <c:v>94.4</c:v>
                </c:pt>
                <c:pt idx="5">
                  <c:v>91.6</c:v>
                </c:pt>
                <c:pt idx="6">
                  <c:v>108.5</c:v>
                </c:pt>
                <c:pt idx="7">
                  <c:v>91.8</c:v>
                </c:pt>
                <c:pt idx="8">
                  <c:v>101.6</c:v>
                </c:pt>
                <c:pt idx="9">
                  <c:v>100.2</c:v>
                </c:pt>
                <c:pt idx="10">
                  <c:v>94.2</c:v>
                </c:pt>
                <c:pt idx="11">
                  <c:v>94.5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87-4C82-8232-06BA15C27467}"/>
            </c:ext>
          </c:extLst>
        </c:ser>
        <c:ser>
          <c:idx val="3"/>
          <c:order val="3"/>
          <c:tx>
            <c:strRef>
              <c:f>'16・駿遠推移'!$A$28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'16・駿遠推移'!$B$28:$M$28</c:f>
              <c:numCache>
                <c:formatCode>#,##0.0;[Red]\-#,##0.0</c:formatCode>
                <c:ptCount val="12"/>
                <c:pt idx="0">
                  <c:v>84.8</c:v>
                </c:pt>
                <c:pt idx="1">
                  <c:v>90.4</c:v>
                </c:pt>
                <c:pt idx="2">
                  <c:v>95.5</c:v>
                </c:pt>
                <c:pt idx="3">
                  <c:v>97.1</c:v>
                </c:pt>
                <c:pt idx="4">
                  <c:v>101.6</c:v>
                </c:pt>
                <c:pt idx="5">
                  <c:v>103.3</c:v>
                </c:pt>
                <c:pt idx="6">
                  <c:v>108.1</c:v>
                </c:pt>
                <c:pt idx="7">
                  <c:v>97.7</c:v>
                </c:pt>
                <c:pt idx="8">
                  <c:v>101.1</c:v>
                </c:pt>
                <c:pt idx="9">
                  <c:v>101.5</c:v>
                </c:pt>
                <c:pt idx="10">
                  <c:v>93.9</c:v>
                </c:pt>
                <c:pt idx="11">
                  <c:v>89.6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87-4C82-8232-06BA15C27467}"/>
            </c:ext>
          </c:extLst>
        </c:ser>
        <c:ser>
          <c:idx val="4"/>
          <c:order val="4"/>
          <c:tx>
            <c:strRef>
              <c:f>'16・駿遠推移'!$A$29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937913402848003E-2"/>
                  <c:y val="1.40700833448450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FD-4721-8988-15D536F576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'16・駿遠推移'!$B$24:$M$24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'16・駿遠推移'!$B$29:$M$29</c:f>
              <c:numCache>
                <c:formatCode>#,##0.0;[Red]\-#,##0.0</c:formatCode>
                <c:ptCount val="12"/>
                <c:pt idx="0">
                  <c:v>83.6</c:v>
                </c:pt>
                <c:pt idx="1">
                  <c:v>91.7</c:v>
                </c:pt>
                <c:pt idx="2">
                  <c:v>95.8</c:v>
                </c:pt>
                <c:pt idx="3">
                  <c:v>98.5</c:v>
                </c:pt>
                <c:pt idx="4">
                  <c:v>91.1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87-4C82-8232-06BA15C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3704"/>
        <c:axId val="237704488"/>
      </c:lineChart>
      <c:catAx>
        <c:axId val="2377037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4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4488"/>
        <c:scaling>
          <c:orientation val="minMax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850843060959796E-3"/>
              <c:y val="1.754385964912556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370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月末保管残高の推移　　　　　　　　　　　　　　静岡県倉庫協会</a:t>
            </a:r>
          </a:p>
        </c:rich>
      </c:tx>
      <c:layout>
        <c:manualLayout>
          <c:xMode val="edge"/>
          <c:yMode val="edge"/>
          <c:x val="0.39480519480519488"/>
          <c:y val="3.84615384615384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2857142857142913E-2"/>
          <c:y val="0.1503499070386034"/>
          <c:w val="0.92727272727272658"/>
          <c:h val="0.74126000679497461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'16・駿遠推移'!$B$54:$M$54</c:f>
              <c:numCache>
                <c:formatCode>#,##0.0;[Red]\-#,##0.0</c:formatCode>
                <c:ptCount val="12"/>
                <c:pt idx="0">
                  <c:v>99.7</c:v>
                </c:pt>
                <c:pt idx="1">
                  <c:v>109.5</c:v>
                </c:pt>
                <c:pt idx="2">
                  <c:v>111.4</c:v>
                </c:pt>
                <c:pt idx="3">
                  <c:v>102.9</c:v>
                </c:pt>
                <c:pt idx="4">
                  <c:v>113.3</c:v>
                </c:pt>
                <c:pt idx="5">
                  <c:v>123.3</c:v>
                </c:pt>
                <c:pt idx="6">
                  <c:v>120.8</c:v>
                </c:pt>
                <c:pt idx="7">
                  <c:v>138.19999999999999</c:v>
                </c:pt>
                <c:pt idx="8">
                  <c:v>132.1</c:v>
                </c:pt>
                <c:pt idx="9">
                  <c:v>128.30000000000001</c:v>
                </c:pt>
                <c:pt idx="10">
                  <c:v>125.1</c:v>
                </c:pt>
                <c:pt idx="11">
                  <c:v>109.6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20-433B-A550-248DC39CC019}"/>
            </c:ext>
          </c:extLst>
        </c:ser>
        <c:ser>
          <c:idx val="1"/>
          <c:order val="1"/>
          <c:tx>
            <c:strRef>
              <c:f>'16・駿遠推移'!$A$55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'16・駿遠推移'!$B$55:$M$55</c:f>
              <c:numCache>
                <c:formatCode>#,##0.0;[Red]\-#,##0.0</c:formatCode>
                <c:ptCount val="12"/>
                <c:pt idx="0">
                  <c:v>110.3</c:v>
                </c:pt>
                <c:pt idx="1">
                  <c:v>109</c:v>
                </c:pt>
                <c:pt idx="2">
                  <c:v>108.2</c:v>
                </c:pt>
                <c:pt idx="3">
                  <c:v>113.1</c:v>
                </c:pt>
                <c:pt idx="4">
                  <c:v>122.4</c:v>
                </c:pt>
                <c:pt idx="5">
                  <c:v>116.8</c:v>
                </c:pt>
                <c:pt idx="6">
                  <c:v>108.9</c:v>
                </c:pt>
                <c:pt idx="7">
                  <c:v>107</c:v>
                </c:pt>
                <c:pt idx="8">
                  <c:v>101.1</c:v>
                </c:pt>
                <c:pt idx="9">
                  <c:v>109.4</c:v>
                </c:pt>
                <c:pt idx="10">
                  <c:v>99.1</c:v>
                </c:pt>
                <c:pt idx="11">
                  <c:v>97.9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20-433B-A550-248DC39CC019}"/>
            </c:ext>
          </c:extLst>
        </c:ser>
        <c:ser>
          <c:idx val="2"/>
          <c:order val="2"/>
          <c:tx>
            <c:strRef>
              <c:f>'16・駿遠推移'!$A$56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'16・駿遠推移'!$B$56:$M$56</c:f>
              <c:numCache>
                <c:formatCode>#,##0.0;[Red]\-#,##0.0</c:formatCode>
                <c:ptCount val="12"/>
                <c:pt idx="0">
                  <c:v>97.3</c:v>
                </c:pt>
                <c:pt idx="1">
                  <c:v>99.8</c:v>
                </c:pt>
                <c:pt idx="2">
                  <c:v>97.4</c:v>
                </c:pt>
                <c:pt idx="3">
                  <c:v>100.8</c:v>
                </c:pt>
                <c:pt idx="4">
                  <c:v>107.3</c:v>
                </c:pt>
                <c:pt idx="5">
                  <c:v>108.2</c:v>
                </c:pt>
                <c:pt idx="6">
                  <c:v>107.3</c:v>
                </c:pt>
                <c:pt idx="7">
                  <c:v>103.7</c:v>
                </c:pt>
                <c:pt idx="8">
                  <c:v>106</c:v>
                </c:pt>
                <c:pt idx="9">
                  <c:v>105.3</c:v>
                </c:pt>
                <c:pt idx="10">
                  <c:v>104.4</c:v>
                </c:pt>
                <c:pt idx="11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20-433B-A550-248DC39CC019}"/>
            </c:ext>
          </c:extLst>
        </c:ser>
        <c:ser>
          <c:idx val="3"/>
          <c:order val="3"/>
          <c:tx>
            <c:strRef>
              <c:f>'16・駿遠推移'!$A$57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'16・駿遠推移'!$B$57:$M$57</c:f>
              <c:numCache>
                <c:formatCode>#,##0.0;[Red]\-#,##0.0</c:formatCode>
                <c:ptCount val="12"/>
                <c:pt idx="0">
                  <c:v>99.6</c:v>
                </c:pt>
                <c:pt idx="1">
                  <c:v>101.8</c:v>
                </c:pt>
                <c:pt idx="2">
                  <c:v>103.7</c:v>
                </c:pt>
                <c:pt idx="3">
                  <c:v>98.9</c:v>
                </c:pt>
                <c:pt idx="4">
                  <c:v>104</c:v>
                </c:pt>
                <c:pt idx="5">
                  <c:v>110.2</c:v>
                </c:pt>
                <c:pt idx="6">
                  <c:v>101.3</c:v>
                </c:pt>
                <c:pt idx="7">
                  <c:v>102.5</c:v>
                </c:pt>
                <c:pt idx="8">
                  <c:v>108.1</c:v>
                </c:pt>
                <c:pt idx="9">
                  <c:v>107.5</c:v>
                </c:pt>
                <c:pt idx="10">
                  <c:v>104</c:v>
                </c:pt>
                <c:pt idx="11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20-433B-A550-248DC39CC019}"/>
            </c:ext>
          </c:extLst>
        </c:ser>
        <c:ser>
          <c:idx val="4"/>
          <c:order val="4"/>
          <c:tx>
            <c:strRef>
              <c:f>'16・駿遠推移'!$A$58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dLbl>
              <c:idx val="11"/>
              <c:layout>
                <c:manualLayout>
                  <c:x val="-1.2479121927940953E-2"/>
                  <c:y val="7.4626947855294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FD-46D4-841A-91D9E63A5D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'16・駿遠推移'!$B$58:$M$58</c:f>
              <c:numCache>
                <c:formatCode>#,##0.0;[Red]\-#,##0.0</c:formatCode>
                <c:ptCount val="12"/>
                <c:pt idx="0">
                  <c:v>90.2</c:v>
                </c:pt>
                <c:pt idx="1">
                  <c:v>104.7</c:v>
                </c:pt>
                <c:pt idx="2">
                  <c:v>104.4</c:v>
                </c:pt>
                <c:pt idx="3">
                  <c:v>103.1</c:v>
                </c:pt>
                <c:pt idx="4">
                  <c:v>107.2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20-433B-A550-248DC39CC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7705272"/>
        <c:axId val="237705664"/>
      </c:lineChart>
      <c:catAx>
        <c:axId val="237705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7705664"/>
        <c:scaling>
          <c:orientation val="minMax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b="0"/>
                  <a:t>（単位：千トン）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3.146853146853147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7705272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駿遠支部　回転率の推移　　　　　　　　　　　　　　　　静岡県倉庫協会</a:t>
            </a:r>
          </a:p>
        </c:rich>
      </c:tx>
      <c:layout>
        <c:manualLayout>
          <c:xMode val="edge"/>
          <c:yMode val="edge"/>
          <c:x val="0.41818181818181832"/>
          <c:y val="2.7210884353741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0649350649350645E-2"/>
          <c:y val="0.12585075816711233"/>
          <c:w val="0.9220779220779215"/>
          <c:h val="0.73469631794862666"/>
        </c:manualLayout>
      </c:layout>
      <c:lineChart>
        <c:grouping val="standard"/>
        <c:varyColors val="0"/>
        <c:ser>
          <c:idx val="0"/>
          <c:order val="0"/>
          <c:tx>
            <c:strRef>
              <c:f>'16・駿遠推移'!$A$84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'16・駿遠推移'!$B$84:$M$84</c:f>
              <c:numCache>
                <c:formatCode>0.0_ </c:formatCode>
                <c:ptCount val="12"/>
                <c:pt idx="0">
                  <c:v>76.099999999999994</c:v>
                </c:pt>
                <c:pt idx="1">
                  <c:v>83.6</c:v>
                </c:pt>
                <c:pt idx="2">
                  <c:v>94.2</c:v>
                </c:pt>
                <c:pt idx="3">
                  <c:v>100.7</c:v>
                </c:pt>
                <c:pt idx="4">
                  <c:v>83</c:v>
                </c:pt>
                <c:pt idx="5">
                  <c:v>85.6</c:v>
                </c:pt>
                <c:pt idx="6">
                  <c:v>83.1</c:v>
                </c:pt>
                <c:pt idx="7">
                  <c:v>71.099999999999994</c:v>
                </c:pt>
                <c:pt idx="8">
                  <c:v>70.099999999999994</c:v>
                </c:pt>
                <c:pt idx="9">
                  <c:v>68.599999999999994</c:v>
                </c:pt>
                <c:pt idx="10">
                  <c:v>72.099999999999994</c:v>
                </c:pt>
                <c:pt idx="11">
                  <c:v>73.099999999999994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1A-4F76-A4A3-4B459310F599}"/>
            </c:ext>
          </c:extLst>
        </c:ser>
        <c:ser>
          <c:idx val="1"/>
          <c:order val="1"/>
          <c:tx>
            <c:strRef>
              <c:f>'16・駿遠推移'!$A$85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'16・駿遠推移'!$B$85:$M$85</c:f>
              <c:numCache>
                <c:formatCode>0.0_ </c:formatCode>
                <c:ptCount val="12"/>
                <c:pt idx="0">
                  <c:v>62.3</c:v>
                </c:pt>
                <c:pt idx="1">
                  <c:v>69.599999999999994</c:v>
                </c:pt>
                <c:pt idx="2">
                  <c:v>89</c:v>
                </c:pt>
                <c:pt idx="3">
                  <c:v>87.2</c:v>
                </c:pt>
                <c:pt idx="4">
                  <c:v>71.900000000000006</c:v>
                </c:pt>
                <c:pt idx="5">
                  <c:v>82.6</c:v>
                </c:pt>
                <c:pt idx="6">
                  <c:v>83.4</c:v>
                </c:pt>
                <c:pt idx="7">
                  <c:v>81.599999999999994</c:v>
                </c:pt>
                <c:pt idx="8">
                  <c:v>85.1</c:v>
                </c:pt>
                <c:pt idx="9">
                  <c:v>84.9</c:v>
                </c:pt>
                <c:pt idx="10">
                  <c:v>83.6</c:v>
                </c:pt>
                <c:pt idx="11">
                  <c:v>88.9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1A-4F76-A4A3-4B459310F599}"/>
            </c:ext>
          </c:extLst>
        </c:ser>
        <c:ser>
          <c:idx val="2"/>
          <c:order val="2"/>
          <c:tx>
            <c:strRef>
              <c:f>'16・駿遠推移'!$A$86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'16・駿遠推移'!$B$86:$M$86</c:f>
              <c:numCache>
                <c:formatCode>0.0_ </c:formatCode>
                <c:ptCount val="12"/>
                <c:pt idx="0">
                  <c:v>74.8</c:v>
                </c:pt>
                <c:pt idx="1">
                  <c:v>83.1</c:v>
                </c:pt>
                <c:pt idx="2">
                  <c:v>92.4</c:v>
                </c:pt>
                <c:pt idx="3">
                  <c:v>103</c:v>
                </c:pt>
                <c:pt idx="4">
                  <c:v>87.6</c:v>
                </c:pt>
                <c:pt idx="5">
                  <c:v>84.6</c:v>
                </c:pt>
                <c:pt idx="6">
                  <c:v>101.1</c:v>
                </c:pt>
                <c:pt idx="7">
                  <c:v>88.7</c:v>
                </c:pt>
                <c:pt idx="8">
                  <c:v>95.8</c:v>
                </c:pt>
                <c:pt idx="9">
                  <c:v>95.2</c:v>
                </c:pt>
                <c:pt idx="10">
                  <c:v>90.3</c:v>
                </c:pt>
                <c:pt idx="11">
                  <c:v>99.5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71A-4F76-A4A3-4B459310F599}"/>
            </c:ext>
          </c:extLst>
        </c:ser>
        <c:ser>
          <c:idx val="3"/>
          <c:order val="3"/>
          <c:tx>
            <c:strRef>
              <c:f>'16・駿遠推移'!$A$87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'16・駿遠推移'!$B$87:$M$87</c:f>
              <c:numCache>
                <c:formatCode>0.0_ </c:formatCode>
                <c:ptCount val="12"/>
                <c:pt idx="0">
                  <c:v>84.8</c:v>
                </c:pt>
                <c:pt idx="1">
                  <c:v>88.7</c:v>
                </c:pt>
                <c:pt idx="2">
                  <c:v>92</c:v>
                </c:pt>
                <c:pt idx="3">
                  <c:v>98.3</c:v>
                </c:pt>
                <c:pt idx="4">
                  <c:v>97.7</c:v>
                </c:pt>
                <c:pt idx="5">
                  <c:v>93.6</c:v>
                </c:pt>
                <c:pt idx="6">
                  <c:v>106.5</c:v>
                </c:pt>
                <c:pt idx="7">
                  <c:v>95.3</c:v>
                </c:pt>
                <c:pt idx="8">
                  <c:v>93.3</c:v>
                </c:pt>
                <c:pt idx="9">
                  <c:v>94.5</c:v>
                </c:pt>
                <c:pt idx="10">
                  <c:v>90.5</c:v>
                </c:pt>
                <c:pt idx="11">
                  <c:v>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1A-4F76-A4A3-4B459310F599}"/>
            </c:ext>
          </c:extLst>
        </c:ser>
        <c:ser>
          <c:idx val="4"/>
          <c:order val="4"/>
          <c:tx>
            <c:strRef>
              <c:f>'16・駿遠推移'!$A$88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'16・駿遠推移'!$B$83:$M$83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'16・駿遠推移'!$B$88:$M$88</c:f>
              <c:numCache>
                <c:formatCode>0.0_ </c:formatCode>
                <c:ptCount val="12"/>
                <c:pt idx="0">
                  <c:v>92.9</c:v>
                </c:pt>
                <c:pt idx="1">
                  <c:v>86.6</c:v>
                </c:pt>
                <c:pt idx="2">
                  <c:v>91.8</c:v>
                </c:pt>
                <c:pt idx="3">
                  <c:v>95.5</c:v>
                </c:pt>
                <c:pt idx="4">
                  <c:v>84.7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1A-4F76-A4A3-4B459310F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8944512"/>
        <c:axId val="238944904"/>
      </c:lineChart>
      <c:catAx>
        <c:axId val="238944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8944904"/>
        <c:scaling>
          <c:orientation val="minMax"/>
          <c:max val="120"/>
          <c:min val="6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4935064935072668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8944512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+mn-ea"/>
                <a:ea typeface="+mn-ea"/>
              </a:defRPr>
            </a:pPr>
            <a:r>
              <a:rPr lang="ja-JP" altLang="en-US" sz="1100">
                <a:latin typeface="+mn-ea"/>
                <a:ea typeface="+mn-ea"/>
              </a:rPr>
              <a:t>入庫高の推移　（万トン）　　　　　　　　　　　　　　　　　　　　静岡県倉庫協会</a:t>
            </a:r>
          </a:p>
        </c:rich>
      </c:tx>
      <c:layout>
        <c:manualLayout>
          <c:xMode val="edge"/>
          <c:yMode val="edge"/>
          <c:x val="0.33260854111991989"/>
          <c:y val="2.69360269360269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5.3083032589676303E-2"/>
          <c:y val="0.16387208177925125"/>
          <c:w val="0.87602293853893265"/>
          <c:h val="0.70918811916187263"/>
        </c:manualLayout>
      </c:layout>
      <c:lineChart>
        <c:grouping val="standard"/>
        <c:varyColors val="0"/>
        <c:ser>
          <c:idx val="0"/>
          <c:order val="0"/>
          <c:tx>
            <c:strRef>
              <c:f>'3・推移  '!$A$26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'!$B$26:$M$26</c:f>
              <c:numCache>
                <c:formatCode>General</c:formatCode>
                <c:ptCount val="12"/>
                <c:pt idx="0">
                  <c:v>62</c:v>
                </c:pt>
                <c:pt idx="1">
                  <c:v>71.900000000000006</c:v>
                </c:pt>
                <c:pt idx="2" formatCode="0.0_ ">
                  <c:v>82.3</c:v>
                </c:pt>
                <c:pt idx="3">
                  <c:v>86.9</c:v>
                </c:pt>
                <c:pt idx="4">
                  <c:v>79.5</c:v>
                </c:pt>
                <c:pt idx="5">
                  <c:v>84.7</c:v>
                </c:pt>
                <c:pt idx="6" formatCode="0.0_ ">
                  <c:v>77.8</c:v>
                </c:pt>
                <c:pt idx="7">
                  <c:v>103.2</c:v>
                </c:pt>
                <c:pt idx="8">
                  <c:v>105.2</c:v>
                </c:pt>
                <c:pt idx="9">
                  <c:v>95.4</c:v>
                </c:pt>
                <c:pt idx="10">
                  <c:v>100.3</c:v>
                </c:pt>
                <c:pt idx="11" formatCode="0.0_ ">
                  <c:v>106.6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C-4A9F-BDA3-AA440C92F393}"/>
            </c:ext>
          </c:extLst>
        </c:ser>
        <c:ser>
          <c:idx val="1"/>
          <c:order val="1"/>
          <c:tx>
            <c:strRef>
              <c:f>'3・推移  '!$A$27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'!$B$27:$M$27</c:f>
              <c:numCache>
                <c:formatCode>General</c:formatCode>
                <c:ptCount val="12"/>
                <c:pt idx="0">
                  <c:v>93.3</c:v>
                </c:pt>
                <c:pt idx="1">
                  <c:v>91.3</c:v>
                </c:pt>
                <c:pt idx="2" formatCode="0.0_ ">
                  <c:v>106.6</c:v>
                </c:pt>
                <c:pt idx="3">
                  <c:v>106.6</c:v>
                </c:pt>
                <c:pt idx="4">
                  <c:v>101.9</c:v>
                </c:pt>
                <c:pt idx="5">
                  <c:v>113</c:v>
                </c:pt>
                <c:pt idx="6" formatCode="0.0_ ">
                  <c:v>110.5</c:v>
                </c:pt>
                <c:pt idx="7">
                  <c:v>100.3</c:v>
                </c:pt>
                <c:pt idx="8">
                  <c:v>104.2</c:v>
                </c:pt>
                <c:pt idx="9">
                  <c:v>103.1</c:v>
                </c:pt>
                <c:pt idx="10">
                  <c:v>103.7</c:v>
                </c:pt>
                <c:pt idx="11" formatCode="0.0_ ">
                  <c:v>103.6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DC-4A9F-BDA3-AA440C92F393}"/>
            </c:ext>
          </c:extLst>
        </c:ser>
        <c:ser>
          <c:idx val="2"/>
          <c:order val="2"/>
          <c:tx>
            <c:strRef>
              <c:f>'3・推移  '!$A$28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'!$B$28:$M$28</c:f>
              <c:numCache>
                <c:formatCode>General</c:formatCode>
                <c:ptCount val="12"/>
                <c:pt idx="0">
                  <c:v>91.6</c:v>
                </c:pt>
                <c:pt idx="1">
                  <c:v>96.2</c:v>
                </c:pt>
                <c:pt idx="2" formatCode="0.0_ ">
                  <c:v>103.6</c:v>
                </c:pt>
                <c:pt idx="3">
                  <c:v>104.5</c:v>
                </c:pt>
                <c:pt idx="4">
                  <c:v>106.1</c:v>
                </c:pt>
                <c:pt idx="5">
                  <c:v>112.9</c:v>
                </c:pt>
                <c:pt idx="6" formatCode="0.0_ ">
                  <c:v>114</c:v>
                </c:pt>
                <c:pt idx="7">
                  <c:v>98.3</c:v>
                </c:pt>
                <c:pt idx="8">
                  <c:v>106.4</c:v>
                </c:pt>
                <c:pt idx="9">
                  <c:v>118.9</c:v>
                </c:pt>
                <c:pt idx="10">
                  <c:v>102.8</c:v>
                </c:pt>
                <c:pt idx="11" formatCode="0.0_ ">
                  <c:v>116.4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DC-4A9F-BDA3-AA440C92F393}"/>
            </c:ext>
          </c:extLst>
        </c:ser>
        <c:ser>
          <c:idx val="3"/>
          <c:order val="3"/>
          <c:tx>
            <c:strRef>
              <c:f>'3・推移  '!$A$29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'!$B$29:$M$29</c:f>
              <c:numCache>
                <c:formatCode>General</c:formatCode>
                <c:ptCount val="12"/>
                <c:pt idx="0">
                  <c:v>96.6</c:v>
                </c:pt>
                <c:pt idx="1">
                  <c:v>108.3</c:v>
                </c:pt>
                <c:pt idx="2" formatCode="0.0_ ">
                  <c:v>112.8</c:v>
                </c:pt>
                <c:pt idx="3">
                  <c:v>102.7</c:v>
                </c:pt>
                <c:pt idx="4">
                  <c:v>105.5</c:v>
                </c:pt>
                <c:pt idx="5">
                  <c:v>119.6</c:v>
                </c:pt>
                <c:pt idx="6" formatCode="0.0_ ">
                  <c:v>113.1</c:v>
                </c:pt>
                <c:pt idx="7">
                  <c:v>97.8</c:v>
                </c:pt>
                <c:pt idx="8">
                  <c:v>94.8</c:v>
                </c:pt>
                <c:pt idx="9">
                  <c:v>105.8</c:v>
                </c:pt>
                <c:pt idx="10">
                  <c:v>104.2</c:v>
                </c:pt>
                <c:pt idx="11" formatCode="0.0_ ">
                  <c:v>101.9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DC-4A9F-BDA3-AA440C92F393}"/>
            </c:ext>
          </c:extLst>
        </c:ser>
        <c:ser>
          <c:idx val="4"/>
          <c:order val="4"/>
          <c:tx>
            <c:strRef>
              <c:f>'3・推移  '!$A$30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>
                    <a:alpha val="64000"/>
                  </a:srgbClr>
                </a:solidFill>
                <a:prstDash val="solid"/>
              </a:ln>
            </c:spPr>
          </c:marker>
          <c:dLbls>
            <c:dLbl>
              <c:idx val="7"/>
              <c:layout>
                <c:manualLayout>
                  <c:x val="-2.6249999999999999E-2"/>
                  <c:y val="-2.79935073905235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3-4CEB-A03B-9C522F545D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'!$B$25:$M$25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'!$B$30:$M$30</c:f>
              <c:numCache>
                <c:formatCode>General</c:formatCode>
                <c:ptCount val="12"/>
                <c:pt idx="0">
                  <c:v>94.9</c:v>
                </c:pt>
                <c:pt idx="1">
                  <c:v>103.4</c:v>
                </c:pt>
                <c:pt idx="2" formatCode="0.0_ ">
                  <c:v>108.1</c:v>
                </c:pt>
                <c:pt idx="3">
                  <c:v>113.3</c:v>
                </c:pt>
                <c:pt idx="4">
                  <c:v>107.9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DC-4A9F-BDA3-AA440C92F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478000"/>
        <c:axId val="183478384"/>
      </c:lineChart>
      <c:catAx>
        <c:axId val="18347800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478384"/>
        <c:crosses val="autoZero"/>
        <c:auto val="1"/>
        <c:lblAlgn val="ctr"/>
        <c:lblOffset val="100"/>
        <c:tickLblSkip val="1"/>
        <c:noMultiLvlLbl val="0"/>
      </c:catAx>
      <c:valAx>
        <c:axId val="183478384"/>
        <c:scaling>
          <c:orientation val="minMax"/>
          <c:max val="13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>
            <a:solidFill>
              <a:srgbClr val="000000"/>
            </a:solidFill>
          </a:ln>
        </c:spPr>
        <c:crossAx val="183478000"/>
        <c:crosses val="autoZero"/>
        <c:crossBetween val="midCat"/>
      </c:valAx>
      <c:spPr>
        <a:noFill/>
        <a:ln w="19050"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入庫高の推移　　　　　　　　　　　　　　静岡県倉庫協会</a:t>
            </a:r>
          </a:p>
        </c:rich>
      </c:tx>
      <c:layout>
        <c:manualLayout>
          <c:xMode val="edge"/>
          <c:yMode val="edge"/>
          <c:x val="0.4463276836158192"/>
          <c:y val="1.020408163265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4067796610169511E-2"/>
          <c:y val="0.10771010766511629"/>
          <c:w val="0.92698826597131656"/>
          <c:h val="0.77891415189915469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'!$A$25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'!$B$25:$M$25</c:f>
              <c:numCache>
                <c:formatCode>#,##0.0;[Red]\-#,##0.0</c:formatCode>
                <c:ptCount val="12"/>
                <c:pt idx="0">
                  <c:v>16.5</c:v>
                </c:pt>
                <c:pt idx="1">
                  <c:v>20.6</c:v>
                </c:pt>
                <c:pt idx="2">
                  <c:v>23</c:v>
                </c:pt>
                <c:pt idx="3">
                  <c:v>25.7</c:v>
                </c:pt>
                <c:pt idx="4">
                  <c:v>22.2</c:v>
                </c:pt>
                <c:pt idx="5">
                  <c:v>20.9</c:v>
                </c:pt>
                <c:pt idx="6">
                  <c:v>21.1</c:v>
                </c:pt>
                <c:pt idx="7">
                  <c:v>47.8</c:v>
                </c:pt>
                <c:pt idx="8">
                  <c:v>50.3</c:v>
                </c:pt>
                <c:pt idx="9">
                  <c:v>43.9</c:v>
                </c:pt>
                <c:pt idx="10">
                  <c:v>48.7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29-4DA4-A947-46D802DF9988}"/>
            </c:ext>
          </c:extLst>
        </c:ser>
        <c:ser>
          <c:idx val="1"/>
          <c:order val="1"/>
          <c:tx>
            <c:strRef>
              <c:f>'17・西部推移 '!$A$26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'!$B$26:$M$26</c:f>
              <c:numCache>
                <c:formatCode>#,##0.0;[Red]\-#,##0.0</c:formatCode>
                <c:ptCount val="12"/>
                <c:pt idx="0">
                  <c:v>43</c:v>
                </c:pt>
                <c:pt idx="1">
                  <c:v>42.4</c:v>
                </c:pt>
                <c:pt idx="2">
                  <c:v>49.1</c:v>
                </c:pt>
                <c:pt idx="3">
                  <c:v>50.7</c:v>
                </c:pt>
                <c:pt idx="4">
                  <c:v>52.2</c:v>
                </c:pt>
                <c:pt idx="5">
                  <c:v>51</c:v>
                </c:pt>
                <c:pt idx="6">
                  <c:v>52.7</c:v>
                </c:pt>
                <c:pt idx="7">
                  <c:v>47.1</c:v>
                </c:pt>
                <c:pt idx="8">
                  <c:v>50.4</c:v>
                </c:pt>
                <c:pt idx="9">
                  <c:v>48.7</c:v>
                </c:pt>
                <c:pt idx="10">
                  <c:v>50.5</c:v>
                </c:pt>
                <c:pt idx="11">
                  <c:v>52.5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29-4DA4-A947-46D802DF9988}"/>
            </c:ext>
          </c:extLst>
        </c:ser>
        <c:ser>
          <c:idx val="2"/>
          <c:order val="2"/>
          <c:tx>
            <c:strRef>
              <c:f>'17・西部推移 '!$A$27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'!$B$27:$M$27</c:f>
              <c:numCache>
                <c:formatCode>#,##0.0;[Red]\-#,##0.0</c:formatCode>
                <c:ptCount val="12"/>
                <c:pt idx="0">
                  <c:v>45.1</c:v>
                </c:pt>
                <c:pt idx="1">
                  <c:v>47.2</c:v>
                </c:pt>
                <c:pt idx="2">
                  <c:v>51.8</c:v>
                </c:pt>
                <c:pt idx="3">
                  <c:v>45.6</c:v>
                </c:pt>
                <c:pt idx="4">
                  <c:v>54.3</c:v>
                </c:pt>
                <c:pt idx="5">
                  <c:v>56.1</c:v>
                </c:pt>
                <c:pt idx="6">
                  <c:v>59.2</c:v>
                </c:pt>
                <c:pt idx="7">
                  <c:v>51.8</c:v>
                </c:pt>
                <c:pt idx="8">
                  <c:v>58.3</c:v>
                </c:pt>
                <c:pt idx="9">
                  <c:v>66.7</c:v>
                </c:pt>
                <c:pt idx="10">
                  <c:v>52</c:v>
                </c:pt>
                <c:pt idx="11">
                  <c:v>65.099999999999994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29-4DA4-A947-46D802DF9988}"/>
            </c:ext>
          </c:extLst>
        </c:ser>
        <c:ser>
          <c:idx val="3"/>
          <c:order val="3"/>
          <c:tx>
            <c:strRef>
              <c:f>'17・西部推移 '!$A$28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'!$B$28:$M$28</c:f>
              <c:numCache>
                <c:formatCode>#,##0.0;[Red]\-#,##0.0</c:formatCode>
                <c:ptCount val="12"/>
                <c:pt idx="0">
                  <c:v>49.8</c:v>
                </c:pt>
                <c:pt idx="1">
                  <c:v>57.9</c:v>
                </c:pt>
                <c:pt idx="2">
                  <c:v>64.5</c:v>
                </c:pt>
                <c:pt idx="3">
                  <c:v>49.4</c:v>
                </c:pt>
                <c:pt idx="4">
                  <c:v>51.7</c:v>
                </c:pt>
                <c:pt idx="5">
                  <c:v>63.4</c:v>
                </c:pt>
                <c:pt idx="6">
                  <c:v>57.1</c:v>
                </c:pt>
                <c:pt idx="7">
                  <c:v>50.4</c:v>
                </c:pt>
                <c:pt idx="8">
                  <c:v>45.8</c:v>
                </c:pt>
                <c:pt idx="9">
                  <c:v>51.8</c:v>
                </c:pt>
                <c:pt idx="10">
                  <c:v>53.6</c:v>
                </c:pt>
                <c:pt idx="11">
                  <c:v>54.4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29-4DA4-A947-46D802DF9988}"/>
            </c:ext>
          </c:extLst>
        </c:ser>
        <c:ser>
          <c:idx val="4"/>
          <c:order val="4"/>
          <c:tx>
            <c:strRef>
              <c:f>'17・西部推移 '!$A$29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'!$B$24:$M$24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'!$B$29:$M$29</c:f>
              <c:numCache>
                <c:formatCode>#,##0.0;[Red]\-#,##0.0</c:formatCode>
                <c:ptCount val="12"/>
                <c:pt idx="0">
                  <c:v>48.1</c:v>
                </c:pt>
                <c:pt idx="1">
                  <c:v>55.4</c:v>
                </c:pt>
                <c:pt idx="2">
                  <c:v>57.1</c:v>
                </c:pt>
                <c:pt idx="3">
                  <c:v>57.9</c:v>
                </c:pt>
                <c:pt idx="4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29-4DA4-A947-46D802DF9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6144"/>
        <c:axId val="239366536"/>
      </c:lineChart>
      <c:catAx>
        <c:axId val="2393661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6536"/>
        <c:scaling>
          <c:orientation val="minMax"/>
          <c:max val="75"/>
          <c:min val="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700680272108843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6144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月末保管残高の推移                       静岡県倉庫協会</a:t>
            </a:r>
          </a:p>
        </c:rich>
      </c:tx>
      <c:layout>
        <c:manualLayout>
          <c:xMode val="edge"/>
          <c:yMode val="edge"/>
          <c:x val="0.43193204635321369"/>
          <c:y val="2.03106332138590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30322157465104E-2"/>
          <c:y val="0.12186422583524679"/>
          <c:w val="0.91775515420709464"/>
          <c:h val="0.76702777437485115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'!$A$54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'!$B$54:$M$54</c:f>
              <c:numCache>
                <c:formatCode>#,##0.0;[Red]\-#,##0.0</c:formatCode>
                <c:ptCount val="12"/>
                <c:pt idx="0">
                  <c:v>29.4</c:v>
                </c:pt>
                <c:pt idx="1">
                  <c:v>31.6</c:v>
                </c:pt>
                <c:pt idx="2">
                  <c:v>30.7</c:v>
                </c:pt>
                <c:pt idx="3">
                  <c:v>30.6</c:v>
                </c:pt>
                <c:pt idx="4">
                  <c:v>30.2</c:v>
                </c:pt>
                <c:pt idx="5">
                  <c:v>28.7</c:v>
                </c:pt>
                <c:pt idx="6">
                  <c:v>28.73</c:v>
                </c:pt>
                <c:pt idx="7">
                  <c:v>56.4</c:v>
                </c:pt>
                <c:pt idx="8">
                  <c:v>57.8</c:v>
                </c:pt>
                <c:pt idx="9">
                  <c:v>58.5</c:v>
                </c:pt>
                <c:pt idx="10">
                  <c:v>62</c:v>
                </c:pt>
                <c:pt idx="11">
                  <c:v>64.5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1E-4972-90C6-95C314535D0C}"/>
            </c:ext>
          </c:extLst>
        </c:ser>
        <c:ser>
          <c:idx val="1"/>
          <c:order val="1"/>
          <c:tx>
            <c:strRef>
              <c:f>'17・西部推移 '!$A$55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'!$B$55:$M$55</c:f>
              <c:numCache>
                <c:formatCode>#,##0.0;[Red]\-#,##0.0</c:formatCode>
                <c:ptCount val="12"/>
                <c:pt idx="0">
                  <c:v>57.2</c:v>
                </c:pt>
                <c:pt idx="1">
                  <c:v>59.9</c:v>
                </c:pt>
                <c:pt idx="2">
                  <c:v>59.5</c:v>
                </c:pt>
                <c:pt idx="3">
                  <c:v>59.8</c:v>
                </c:pt>
                <c:pt idx="4">
                  <c:v>63.2</c:v>
                </c:pt>
                <c:pt idx="5">
                  <c:v>61.4</c:v>
                </c:pt>
                <c:pt idx="6">
                  <c:v>61.2</c:v>
                </c:pt>
                <c:pt idx="7">
                  <c:v>62</c:v>
                </c:pt>
                <c:pt idx="8">
                  <c:v>61.4</c:v>
                </c:pt>
                <c:pt idx="9">
                  <c:v>60.1</c:v>
                </c:pt>
                <c:pt idx="10">
                  <c:v>62.7</c:v>
                </c:pt>
                <c:pt idx="11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1E-4972-90C6-95C314535D0C}"/>
            </c:ext>
          </c:extLst>
        </c:ser>
        <c:ser>
          <c:idx val="2"/>
          <c:order val="2"/>
          <c:tx>
            <c:strRef>
              <c:f>'17・西部推移 '!$A$56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40000"/>
                  <a:lumOff val="6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'!$B$56:$M$56</c:f>
              <c:numCache>
                <c:formatCode>#,##0.0;[Red]\-#,##0.0</c:formatCode>
                <c:ptCount val="12"/>
                <c:pt idx="0">
                  <c:v>62.7</c:v>
                </c:pt>
                <c:pt idx="1">
                  <c:v>63</c:v>
                </c:pt>
                <c:pt idx="2">
                  <c:v>63.7</c:v>
                </c:pt>
                <c:pt idx="3">
                  <c:v>64.5</c:v>
                </c:pt>
                <c:pt idx="4">
                  <c:v>67.900000000000006</c:v>
                </c:pt>
                <c:pt idx="5">
                  <c:v>67.099999999999994</c:v>
                </c:pt>
                <c:pt idx="6">
                  <c:v>71.7</c:v>
                </c:pt>
                <c:pt idx="7">
                  <c:v>72.099999999999994</c:v>
                </c:pt>
                <c:pt idx="8">
                  <c:v>73.5</c:v>
                </c:pt>
                <c:pt idx="9">
                  <c:v>77.5</c:v>
                </c:pt>
                <c:pt idx="10">
                  <c:v>77</c:v>
                </c:pt>
                <c:pt idx="11">
                  <c:v>77.3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1E-4972-90C6-95C314535D0C}"/>
            </c:ext>
          </c:extLst>
        </c:ser>
        <c:ser>
          <c:idx val="3"/>
          <c:order val="3"/>
          <c:tx>
            <c:strRef>
              <c:f>'17・西部推移 '!$A$57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'!$B$57:$M$57</c:f>
              <c:numCache>
                <c:formatCode>#,##0.0;[Red]\-#,##0.0</c:formatCode>
                <c:ptCount val="12"/>
                <c:pt idx="0">
                  <c:v>73.3</c:v>
                </c:pt>
                <c:pt idx="1">
                  <c:v>73</c:v>
                </c:pt>
                <c:pt idx="2">
                  <c:v>75.2</c:v>
                </c:pt>
                <c:pt idx="3">
                  <c:v>74.099999999999994</c:v>
                </c:pt>
                <c:pt idx="4">
                  <c:v>71.3</c:v>
                </c:pt>
                <c:pt idx="5">
                  <c:v>72</c:v>
                </c:pt>
                <c:pt idx="6">
                  <c:v>72</c:v>
                </c:pt>
                <c:pt idx="7">
                  <c:v>76.2</c:v>
                </c:pt>
                <c:pt idx="8">
                  <c:v>70.8</c:v>
                </c:pt>
                <c:pt idx="9">
                  <c:v>70.099999999999994</c:v>
                </c:pt>
                <c:pt idx="10">
                  <c:v>68.7</c:v>
                </c:pt>
                <c:pt idx="11">
                  <c:v>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1E-4972-90C6-95C314535D0C}"/>
            </c:ext>
          </c:extLst>
        </c:ser>
        <c:ser>
          <c:idx val="4"/>
          <c:order val="4"/>
          <c:tx>
            <c:strRef>
              <c:f>'17・西部推移 '!$A$58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'!$B$53:$M$53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'!$B$58:$M$58</c:f>
              <c:numCache>
                <c:formatCode>#,##0.0;[Red]\-#,##0.0</c:formatCode>
                <c:ptCount val="12"/>
                <c:pt idx="0">
                  <c:v>69.400000000000006</c:v>
                </c:pt>
                <c:pt idx="1">
                  <c:v>69.400000000000006</c:v>
                </c:pt>
                <c:pt idx="2">
                  <c:v>69.7</c:v>
                </c:pt>
                <c:pt idx="3">
                  <c:v>70.400000000000006</c:v>
                </c:pt>
                <c:pt idx="4">
                  <c:v>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1E-4972-90C6-95C314535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7320"/>
        <c:axId val="239367712"/>
      </c:lineChart>
      <c:catAx>
        <c:axId val="2393673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7712"/>
        <c:scaling>
          <c:orientation val="minMax"/>
          <c:max val="85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（単位：万トン）</a:t>
                </a:r>
              </a:p>
            </c:rich>
          </c:tx>
          <c:layout>
            <c:manualLayout>
              <c:xMode val="edge"/>
              <c:yMode val="edge"/>
              <c:x val="6.5274151436031424E-3"/>
              <c:y val="1.792114695340501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7320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chemeClr val="accent4">
              <a:lumMod val="60000"/>
              <a:lumOff val="4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西部支部　回転率の推移　　　　　　　　　　　　　　　静岡県倉庫協会</a:t>
            </a:r>
          </a:p>
        </c:rich>
      </c:tx>
      <c:layout>
        <c:manualLayout>
          <c:xMode val="edge"/>
          <c:yMode val="edge"/>
          <c:x val="0.43024771838331161"/>
          <c:y val="2.03389830508474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63233376792699E-2"/>
          <c:y val="0.11525442805619072"/>
          <c:w val="0.92829204693611478"/>
          <c:h val="0.77966230743893583"/>
        </c:manualLayout>
      </c:layout>
      <c:lineChart>
        <c:grouping val="standard"/>
        <c:varyColors val="0"/>
        <c:ser>
          <c:idx val="0"/>
          <c:order val="0"/>
          <c:tx>
            <c:strRef>
              <c:f>'17・西部推移 '!$A$84</c:f>
              <c:strCache>
                <c:ptCount val="1"/>
                <c:pt idx="0">
                  <c:v>令和3年</c:v>
                </c:pt>
              </c:strCache>
            </c:strRef>
          </c:tx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'!$B$84:$M$84</c:f>
              <c:numCache>
                <c:formatCode>General</c:formatCode>
                <c:ptCount val="12"/>
                <c:pt idx="0">
                  <c:v>55.6</c:v>
                </c:pt>
                <c:pt idx="1">
                  <c:v>63.7</c:v>
                </c:pt>
                <c:pt idx="2">
                  <c:v>75.3</c:v>
                </c:pt>
                <c:pt idx="3">
                  <c:v>79</c:v>
                </c:pt>
                <c:pt idx="4">
                  <c:v>73.599999999999994</c:v>
                </c:pt>
                <c:pt idx="5">
                  <c:v>73.3</c:v>
                </c:pt>
                <c:pt idx="6">
                  <c:v>73.599999999999994</c:v>
                </c:pt>
                <c:pt idx="7">
                  <c:v>79.8</c:v>
                </c:pt>
                <c:pt idx="8">
                  <c:v>87</c:v>
                </c:pt>
                <c:pt idx="9">
                  <c:v>74.900000000000006</c:v>
                </c:pt>
                <c:pt idx="10">
                  <c:v>77.900000000000006</c:v>
                </c:pt>
                <c:pt idx="11">
                  <c:v>81.7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DC-40BE-B752-338DB3BD587B}"/>
            </c:ext>
          </c:extLst>
        </c:ser>
        <c:ser>
          <c:idx val="1"/>
          <c:order val="1"/>
          <c:tx>
            <c:strRef>
              <c:f>'17・西部推移 '!$A$85</c:f>
              <c:strCache>
                <c:ptCount val="1"/>
                <c:pt idx="0">
                  <c:v>令和4年</c:v>
                </c:pt>
              </c:strCache>
            </c:strRef>
          </c:tx>
          <c:spPr>
            <a:ln w="12700">
              <a:solidFill>
                <a:schemeClr val="accent6">
                  <a:lumMod val="75000"/>
                </a:schemeClr>
              </a:solidFill>
              <a:prstDash val="dash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'!$B$85:$M$85</c:f>
              <c:numCache>
                <c:formatCode>General</c:formatCode>
                <c:ptCount val="12"/>
                <c:pt idx="0">
                  <c:v>76.7</c:v>
                </c:pt>
                <c:pt idx="1">
                  <c:v>70.099999999999994</c:v>
                </c:pt>
                <c:pt idx="2">
                  <c:v>82.6</c:v>
                </c:pt>
                <c:pt idx="3">
                  <c:v>84.7</c:v>
                </c:pt>
                <c:pt idx="4">
                  <c:v>82.1</c:v>
                </c:pt>
                <c:pt idx="5">
                  <c:v>83.4</c:v>
                </c:pt>
                <c:pt idx="6">
                  <c:v>86.1</c:v>
                </c:pt>
                <c:pt idx="7">
                  <c:v>75.900000000000006</c:v>
                </c:pt>
                <c:pt idx="8">
                  <c:v>82.2</c:v>
                </c:pt>
                <c:pt idx="9">
                  <c:v>81.2</c:v>
                </c:pt>
                <c:pt idx="10">
                  <c:v>80.2</c:v>
                </c:pt>
                <c:pt idx="11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DC-40BE-B752-338DB3BD587B}"/>
            </c:ext>
          </c:extLst>
        </c:ser>
        <c:ser>
          <c:idx val="2"/>
          <c:order val="2"/>
          <c:tx>
            <c:strRef>
              <c:f>'17・西部推移 '!$A$86</c:f>
              <c:strCache>
                <c:ptCount val="1"/>
                <c:pt idx="0">
                  <c:v>令和5年</c:v>
                </c:pt>
              </c:strCache>
            </c:strRef>
          </c:tx>
          <c:spPr>
            <a:ln w="28575">
              <a:solidFill>
                <a:schemeClr val="tx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'!$B$86:$M$86</c:f>
              <c:numCache>
                <c:formatCode>General</c:formatCode>
                <c:ptCount val="12"/>
                <c:pt idx="0">
                  <c:v>72.3</c:v>
                </c:pt>
                <c:pt idx="1">
                  <c:v>74.900000000000006</c:v>
                </c:pt>
                <c:pt idx="2">
                  <c:v>81.3</c:v>
                </c:pt>
                <c:pt idx="3">
                  <c:v>70.599999999999994</c:v>
                </c:pt>
                <c:pt idx="4">
                  <c:v>79.400000000000006</c:v>
                </c:pt>
                <c:pt idx="5">
                  <c:v>83.6</c:v>
                </c:pt>
                <c:pt idx="6">
                  <c:v>82</c:v>
                </c:pt>
                <c:pt idx="7">
                  <c:v>71.8</c:v>
                </c:pt>
                <c:pt idx="8">
                  <c:v>79.099999999999994</c:v>
                </c:pt>
                <c:pt idx="9">
                  <c:v>85.6</c:v>
                </c:pt>
                <c:pt idx="10">
                  <c:v>67.599999999999994</c:v>
                </c:pt>
                <c:pt idx="11">
                  <c:v>84.1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DC-40BE-B752-338DB3BD587B}"/>
            </c:ext>
          </c:extLst>
        </c:ser>
        <c:ser>
          <c:idx val="3"/>
          <c:order val="3"/>
          <c:tx>
            <c:strRef>
              <c:f>'17・西部推移 '!$A$87</c:f>
              <c:strCache>
                <c:ptCount val="1"/>
                <c:pt idx="0">
                  <c:v>令和6年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'!$B$87:$M$87</c:f>
              <c:numCache>
                <c:formatCode>General</c:formatCode>
                <c:ptCount val="12"/>
                <c:pt idx="0">
                  <c:v>68.7</c:v>
                </c:pt>
                <c:pt idx="1">
                  <c:v>79.3</c:v>
                </c:pt>
                <c:pt idx="2">
                  <c:v>85.6</c:v>
                </c:pt>
                <c:pt idx="3">
                  <c:v>66.8</c:v>
                </c:pt>
                <c:pt idx="4">
                  <c:v>73</c:v>
                </c:pt>
                <c:pt idx="5">
                  <c:v>88</c:v>
                </c:pt>
                <c:pt idx="6">
                  <c:v>79.400000000000006</c:v>
                </c:pt>
                <c:pt idx="7">
                  <c:v>65.2</c:v>
                </c:pt>
                <c:pt idx="8">
                  <c:v>66</c:v>
                </c:pt>
                <c:pt idx="9">
                  <c:v>74</c:v>
                </c:pt>
                <c:pt idx="10">
                  <c:v>78.3</c:v>
                </c:pt>
                <c:pt idx="11">
                  <c:v>78.8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DC-40BE-B752-338DB3BD587B}"/>
            </c:ext>
          </c:extLst>
        </c:ser>
        <c:ser>
          <c:idx val="4"/>
          <c:order val="4"/>
          <c:tx>
            <c:strRef>
              <c:f>'17・西部推移 '!$A$88</c:f>
              <c:strCache>
                <c:ptCount val="1"/>
                <c:pt idx="0">
                  <c:v>令和7年</c:v>
                </c:pt>
              </c:strCache>
            </c:strRef>
          </c:tx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FC08F0"/>
              </a:solidFill>
              <a:ln w="19050">
                <a:noFill/>
                <a:prstDash val="solid"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Calibri" panose="020F0502020204030204" pitchFamily="34" charset="0"/>
                    <a:cs typeface="Calibri" panose="020F0502020204030204" pitchFamily="34" charset="0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'17・西部推移 '!$B$83:$M$83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'17・西部推移 '!$B$88:$M$88</c:f>
              <c:numCache>
                <c:formatCode>General</c:formatCode>
                <c:ptCount val="12"/>
                <c:pt idx="0">
                  <c:v>69.2</c:v>
                </c:pt>
                <c:pt idx="1">
                  <c:v>79.8</c:v>
                </c:pt>
                <c:pt idx="2">
                  <c:v>81.900000000000006</c:v>
                </c:pt>
                <c:pt idx="3">
                  <c:v>82.1</c:v>
                </c:pt>
                <c:pt idx="4">
                  <c:v>79.599999999999994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DC-40BE-B752-338DB3BD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9368496"/>
        <c:axId val="239368888"/>
      </c:lineChart>
      <c:catAx>
        <c:axId val="239368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9368888"/>
        <c:scaling>
          <c:orientation val="minMax"/>
          <c:max val="95"/>
          <c:min val="4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（単位：％）</a:t>
                </a:r>
              </a:p>
            </c:rich>
          </c:tx>
          <c:layout>
            <c:manualLayout>
              <c:xMode val="edge"/>
              <c:yMode val="edge"/>
              <c:x val="6.51890482398957E-3"/>
              <c:y val="1.6949152542372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3936849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latin typeface="HGｺﾞｼｯｸE" pitchFamily="49" charset="-128"/>
                <a:ea typeface="HGｺﾞｼｯｸE" pitchFamily="49" charset="-128"/>
              </a:defRPr>
            </a:pPr>
            <a:r>
              <a:rPr lang="ja-JP" altLang="en-US" sz="1100">
                <a:latin typeface="+mn-ea"/>
                <a:ea typeface="+mn-ea"/>
              </a:rPr>
              <a:t>月末保管残高の推移　（万トン）　</a:t>
            </a:r>
            <a:r>
              <a:rPr lang="ja-JP" altLang="en-US" sz="1100">
                <a:latin typeface="HGｺﾞｼｯｸE" pitchFamily="49" charset="-128"/>
                <a:ea typeface="HGｺﾞｼｯｸE" pitchFamily="49" charset="-128"/>
              </a:rPr>
              <a:t>　　　　　　　　　　</a:t>
            </a:r>
            <a:r>
              <a:rPr lang="ja-JP" altLang="en-US" sz="1100">
                <a:latin typeface="+mn-ea"/>
                <a:ea typeface="+mn-ea"/>
              </a:rPr>
              <a:t>静岡県倉庫協会</a:t>
            </a:r>
          </a:p>
        </c:rich>
      </c:tx>
      <c:layout>
        <c:manualLayout>
          <c:xMode val="edge"/>
          <c:yMode val="edge"/>
          <c:x val="0.34658867641548763"/>
          <c:y val="4.47427293064878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3064972622547509E-2"/>
          <c:y val="0.1624805791893463"/>
          <c:w val="0.88305198213860003"/>
          <c:h val="0.7110056544946306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B050"/>
              </a:solidFill>
              <a:prstDash val="lgDash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'!$B$56:$M$56</c:f>
              <c:numCache>
                <c:formatCode>General</c:formatCode>
                <c:ptCount val="12"/>
                <c:pt idx="0">
                  <c:v>107.9</c:v>
                </c:pt>
                <c:pt idx="1">
                  <c:v>111.7</c:v>
                </c:pt>
                <c:pt idx="2">
                  <c:v>111.9</c:v>
                </c:pt>
                <c:pt idx="3">
                  <c:v>110.2</c:v>
                </c:pt>
                <c:pt idx="4">
                  <c:v>112.5</c:v>
                </c:pt>
                <c:pt idx="5">
                  <c:v>113</c:v>
                </c:pt>
                <c:pt idx="6">
                  <c:v>111.4</c:v>
                </c:pt>
                <c:pt idx="7">
                  <c:v>144</c:v>
                </c:pt>
                <c:pt idx="8">
                  <c:v>145.1</c:v>
                </c:pt>
                <c:pt idx="9">
                  <c:v>144.6</c:v>
                </c:pt>
                <c:pt idx="10">
                  <c:v>147.4</c:v>
                </c:pt>
                <c:pt idx="11">
                  <c:v>148.4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87-4FFB-8F28-7ED3B707E4D3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'!$B$57:$M$57</c:f>
              <c:numCache>
                <c:formatCode>General</c:formatCode>
                <c:ptCount val="12"/>
                <c:pt idx="0">
                  <c:v>141.30000000000001</c:v>
                </c:pt>
                <c:pt idx="1">
                  <c:v>142.30000000000001</c:v>
                </c:pt>
                <c:pt idx="2">
                  <c:v>141.1</c:v>
                </c:pt>
                <c:pt idx="3">
                  <c:v>140.1</c:v>
                </c:pt>
                <c:pt idx="4">
                  <c:v>145.19999999999999</c:v>
                </c:pt>
                <c:pt idx="5">
                  <c:v>146.30000000000001</c:v>
                </c:pt>
                <c:pt idx="6">
                  <c:v>140.9</c:v>
                </c:pt>
                <c:pt idx="7">
                  <c:v>140.80000000000001</c:v>
                </c:pt>
                <c:pt idx="8">
                  <c:v>138</c:v>
                </c:pt>
                <c:pt idx="9">
                  <c:v>138.30000000000001</c:v>
                </c:pt>
                <c:pt idx="10">
                  <c:v>140.9</c:v>
                </c:pt>
                <c:pt idx="11">
                  <c:v>141.1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87-4FFB-8F28-7ED3B707E4D3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'!$B$58:$M$58</c:f>
              <c:numCache>
                <c:formatCode>General</c:formatCode>
                <c:ptCount val="12"/>
                <c:pt idx="0">
                  <c:v>141.4</c:v>
                </c:pt>
                <c:pt idx="1">
                  <c:v>142</c:v>
                </c:pt>
                <c:pt idx="2">
                  <c:v>141.30000000000001</c:v>
                </c:pt>
                <c:pt idx="3">
                  <c:v>142.80000000000001</c:v>
                </c:pt>
                <c:pt idx="4">
                  <c:v>148.4</c:v>
                </c:pt>
                <c:pt idx="5">
                  <c:v>148.9</c:v>
                </c:pt>
                <c:pt idx="6">
                  <c:v>155</c:v>
                </c:pt>
                <c:pt idx="7">
                  <c:v>154.5</c:v>
                </c:pt>
                <c:pt idx="8">
                  <c:v>153.4</c:v>
                </c:pt>
                <c:pt idx="9">
                  <c:v>157.9</c:v>
                </c:pt>
                <c:pt idx="10">
                  <c:v>155.4</c:v>
                </c:pt>
                <c:pt idx="11">
                  <c:v>152.80000000000001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87-4FFB-8F28-7ED3B707E4D3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'!$B$59:$M$59</c:f>
              <c:numCache>
                <c:formatCode>General</c:formatCode>
                <c:ptCount val="12"/>
                <c:pt idx="0" formatCode="0.0_ ">
                  <c:v>151</c:v>
                </c:pt>
                <c:pt idx="1">
                  <c:v>149.6</c:v>
                </c:pt>
                <c:pt idx="2">
                  <c:v>151.1</c:v>
                </c:pt>
                <c:pt idx="3">
                  <c:v>149.80000000000001</c:v>
                </c:pt>
                <c:pt idx="4">
                  <c:v>147.9</c:v>
                </c:pt>
                <c:pt idx="5">
                  <c:v>153.9</c:v>
                </c:pt>
                <c:pt idx="6">
                  <c:v>150.4</c:v>
                </c:pt>
                <c:pt idx="7">
                  <c:v>153.5</c:v>
                </c:pt>
                <c:pt idx="8">
                  <c:v>147.69999999999999</c:v>
                </c:pt>
                <c:pt idx="9">
                  <c:v>148.4</c:v>
                </c:pt>
                <c:pt idx="10">
                  <c:v>148.4</c:v>
                </c:pt>
                <c:pt idx="11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287-4FFB-8F28-7ED3B707E4D3}"/>
            </c:ext>
          </c:extLst>
        </c:ser>
        <c:ser>
          <c:idx val="4"/>
          <c:order val="4"/>
          <c:spPr>
            <a:ln w="19050">
              <a:solidFill>
                <a:srgbClr val="FF00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1.436908506541121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87-4FFB-8F28-7ED3B707E4D3}"/>
                </c:ext>
              </c:extLst>
            </c:dLbl>
            <c:dLbl>
              <c:idx val="1"/>
              <c:layout>
                <c:manualLayout>
                  <c:x val="-2.3072305256882069E-2"/>
                  <c:y val="-4.47092603357466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87-4FFB-8F28-7ED3B707E4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aseline="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'3・推移  '!$B$55:$M$55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'!$B$60:$M$60</c:f>
              <c:numCache>
                <c:formatCode>General</c:formatCode>
                <c:ptCount val="12"/>
                <c:pt idx="0" formatCode="0.0_ ">
                  <c:v>145.1</c:v>
                </c:pt>
                <c:pt idx="1">
                  <c:v>148.19999999999999</c:v>
                </c:pt>
                <c:pt idx="2">
                  <c:v>145.69999999999999</c:v>
                </c:pt>
                <c:pt idx="3">
                  <c:v>146.69999999999999</c:v>
                </c:pt>
                <c:pt idx="4">
                  <c:v>148.69999999999999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87-4FFB-8F28-7ED3B707E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34648"/>
        <c:axId val="183635032"/>
      </c:lineChart>
      <c:catAx>
        <c:axId val="183634648"/>
        <c:scaling>
          <c:orientation val="minMax"/>
        </c:scaling>
        <c:delete val="0"/>
        <c:axPos val="b"/>
        <c:majorGridlines/>
        <c:numFmt formatCode="General" sourceLinked="0"/>
        <c:majorTickMark val="out"/>
        <c:minorTickMark val="none"/>
        <c:tickLblPos val="nextTo"/>
        <c:crossAx val="183635032"/>
        <c:crosses val="autoZero"/>
        <c:auto val="1"/>
        <c:lblAlgn val="ctr"/>
        <c:lblOffset val="100"/>
        <c:noMultiLvlLbl val="0"/>
      </c:catAx>
      <c:valAx>
        <c:axId val="183635032"/>
        <c:scaling>
          <c:orientation val="minMax"/>
          <c:max val="170"/>
          <c:min val="9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3634648"/>
        <c:crosses val="autoZero"/>
        <c:crossBetween val="midCat"/>
      </c:valAx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aseline="0"/>
            </a:pPr>
            <a:r>
              <a:rPr lang="ja-JP" altLang="en-US" sz="1100" baseline="0"/>
              <a:t>　　回転率の推移　　　         　　　　                      　　　　　　　　静岡県倉庫協会</a:t>
            </a:r>
          </a:p>
        </c:rich>
      </c:tx>
      <c:layout>
        <c:manualLayout>
          <c:xMode val="edge"/>
          <c:yMode val="edge"/>
          <c:x val="0.34232935355049332"/>
          <c:y val="1.8801935472351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3896073871597434E-2"/>
          <c:y val="0.11297462817147859"/>
          <c:w val="0.88862551507486465"/>
          <c:h val="0.7587901512311588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CC66"/>
              </a:solidFill>
              <a:prstDash val="lgDash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'!$B$86:$M$86</c:f>
              <c:numCache>
                <c:formatCode>General</c:formatCode>
                <c:ptCount val="12"/>
                <c:pt idx="0">
                  <c:v>57.4</c:v>
                </c:pt>
                <c:pt idx="1">
                  <c:v>63.8</c:v>
                </c:pt>
                <c:pt idx="2">
                  <c:v>73.5</c:v>
                </c:pt>
                <c:pt idx="3">
                  <c:v>79</c:v>
                </c:pt>
                <c:pt idx="4">
                  <c:v>70.3</c:v>
                </c:pt>
                <c:pt idx="5">
                  <c:v>74.900000000000006</c:v>
                </c:pt>
                <c:pt idx="6">
                  <c:v>70</c:v>
                </c:pt>
                <c:pt idx="7">
                  <c:v>68</c:v>
                </c:pt>
                <c:pt idx="8">
                  <c:v>72.400000000000006</c:v>
                </c:pt>
                <c:pt idx="9">
                  <c:v>66</c:v>
                </c:pt>
                <c:pt idx="10">
                  <c:v>67.7</c:v>
                </c:pt>
                <c:pt idx="11">
                  <c:v>71.7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40-499C-9EF9-CBAE15DE3CFF}"/>
            </c:ext>
          </c:extLst>
        </c:ser>
        <c:ser>
          <c:idx val="1"/>
          <c:order val="1"/>
          <c:spPr>
            <a:ln w="12700">
              <a:solidFill>
                <a:schemeClr val="accent6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'!$B$87:$M$87</c:f>
              <c:numCache>
                <c:formatCode>General</c:formatCode>
                <c:ptCount val="12"/>
                <c:pt idx="0">
                  <c:v>66.900000000000006</c:v>
                </c:pt>
                <c:pt idx="1">
                  <c:v>64.099999999999994</c:v>
                </c:pt>
                <c:pt idx="2">
                  <c:v>75.599999999999994</c:v>
                </c:pt>
                <c:pt idx="3">
                  <c:v>76.2</c:v>
                </c:pt>
                <c:pt idx="4">
                  <c:v>69.599999999999994</c:v>
                </c:pt>
                <c:pt idx="5">
                  <c:v>77.2</c:v>
                </c:pt>
                <c:pt idx="6">
                  <c:v>78.8</c:v>
                </c:pt>
                <c:pt idx="7">
                  <c:v>71.3</c:v>
                </c:pt>
                <c:pt idx="8">
                  <c:v>75.8</c:v>
                </c:pt>
                <c:pt idx="9">
                  <c:v>74.5</c:v>
                </c:pt>
                <c:pt idx="10">
                  <c:v>73.3</c:v>
                </c:pt>
                <c:pt idx="11">
                  <c:v>73.400000000000006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40-499C-9EF9-CBAE15DE3CFF}"/>
            </c:ext>
          </c:extLst>
        </c:ser>
        <c:ser>
          <c:idx val="2"/>
          <c:order val="2"/>
          <c:spPr>
            <a:ln w="28575">
              <a:solidFill>
                <a:schemeClr val="accent2">
                  <a:lumMod val="60000"/>
                  <a:lumOff val="40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'!$B$88:$M$88</c:f>
              <c:numCache>
                <c:formatCode>General</c:formatCode>
                <c:ptCount val="12"/>
                <c:pt idx="0">
                  <c:v>64.8</c:v>
                </c:pt>
                <c:pt idx="1">
                  <c:v>67.7</c:v>
                </c:pt>
                <c:pt idx="2">
                  <c:v>73.400000000000006</c:v>
                </c:pt>
                <c:pt idx="3">
                  <c:v>73.099999999999994</c:v>
                </c:pt>
                <c:pt idx="4">
                  <c:v>70.900000000000006</c:v>
                </c:pt>
                <c:pt idx="5">
                  <c:v>75.8</c:v>
                </c:pt>
                <c:pt idx="6">
                  <c:v>73</c:v>
                </c:pt>
                <c:pt idx="7">
                  <c:v>63.7</c:v>
                </c:pt>
                <c:pt idx="8">
                  <c:v>69.5</c:v>
                </c:pt>
                <c:pt idx="9">
                  <c:v>74.900000000000006</c:v>
                </c:pt>
                <c:pt idx="10">
                  <c:v>66.5</c:v>
                </c:pt>
                <c:pt idx="11">
                  <c:v>76.400000000000006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40-499C-9EF9-CBAE15DE3CFF}"/>
            </c:ext>
          </c:extLst>
        </c:ser>
        <c:ser>
          <c:idx val="3"/>
          <c:order val="3"/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'!$B$89:$M$89</c:f>
              <c:numCache>
                <c:formatCode>General</c:formatCode>
                <c:ptCount val="12"/>
                <c:pt idx="0">
                  <c:v>64.2</c:v>
                </c:pt>
                <c:pt idx="1">
                  <c:v>72.5</c:v>
                </c:pt>
                <c:pt idx="2">
                  <c:v>74.5</c:v>
                </c:pt>
                <c:pt idx="3">
                  <c:v>68.7</c:v>
                </c:pt>
                <c:pt idx="4">
                  <c:v>71.5</c:v>
                </c:pt>
                <c:pt idx="5">
                  <c:v>77.3</c:v>
                </c:pt>
                <c:pt idx="6">
                  <c:v>75.5</c:v>
                </c:pt>
                <c:pt idx="7">
                  <c:v>63.3</c:v>
                </c:pt>
                <c:pt idx="8">
                  <c:v>64.900000000000006</c:v>
                </c:pt>
                <c:pt idx="9">
                  <c:v>71.2</c:v>
                </c:pt>
                <c:pt idx="10">
                  <c:v>70.2</c:v>
                </c:pt>
                <c:pt idx="11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40-499C-9EF9-CBAE15DE3CFF}"/>
            </c:ext>
          </c:extLst>
        </c:ser>
        <c:ser>
          <c:idx val="4"/>
          <c:order val="4"/>
          <c:spPr>
            <a:ln w="19050">
              <a:solidFill>
                <a:srgbClr val="FC08F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FC08F0"/>
              </a:solidFill>
              <a:ln w="19050">
                <a:solidFill>
                  <a:srgbClr val="FC08F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1720990873533377E-2"/>
                  <c:y val="-2.72108843537415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1-481B-9593-BE0AD20230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'3・推移  '!$B$85:$M$85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１０月</c:v>
                </c:pt>
                <c:pt idx="10">
                  <c:v>１１月</c:v>
                </c:pt>
                <c:pt idx="11">
                  <c:v>１２月</c:v>
                </c:pt>
              </c:strCache>
            </c:strRef>
          </c:cat>
          <c:val>
            <c:numRef>
              <c:f>'3・推移  '!$B$90:$M$90</c:f>
              <c:numCache>
                <c:formatCode>General</c:formatCode>
                <c:ptCount val="12"/>
                <c:pt idx="0">
                  <c:v>65.3</c:v>
                </c:pt>
                <c:pt idx="1">
                  <c:v>69.400000000000006</c:v>
                </c:pt>
                <c:pt idx="2">
                  <c:v>74.400000000000006</c:v>
                </c:pt>
                <c:pt idx="3">
                  <c:v>77.2</c:v>
                </c:pt>
                <c:pt idx="4">
                  <c:v>72.3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40-499C-9EF9-CBAE15DE3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685240"/>
        <c:axId val="183606344"/>
      </c:lineChart>
      <c:catAx>
        <c:axId val="183685240"/>
        <c:scaling>
          <c:orientation val="minMax"/>
        </c:scaling>
        <c:delete val="0"/>
        <c:axPos val="b"/>
        <c:majorGridlines/>
        <c:numFmt formatCode="General" sourceLinked="0"/>
        <c:majorTickMark val="none"/>
        <c:minorTickMark val="none"/>
        <c:tickLblPos val="nextTo"/>
        <c:crossAx val="183606344"/>
        <c:crosses val="autoZero"/>
        <c:auto val="1"/>
        <c:lblAlgn val="ctr"/>
        <c:lblOffset val="100"/>
        <c:noMultiLvlLbl val="0"/>
      </c:catAx>
      <c:valAx>
        <c:axId val="183606344"/>
        <c:scaling>
          <c:orientation val="minMax"/>
          <c:max val="80"/>
          <c:min val="5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aseline="0"/>
                </a:pPr>
                <a:r>
                  <a:rPr lang="ja-JP" altLang="en-US" sz="900" baseline="0"/>
                  <a:t>単位：％</a:t>
                </a:r>
                <a:endParaRPr lang="en-US" altLang="ja-JP" sz="900" baseline="0"/>
              </a:p>
            </c:rich>
          </c:tx>
          <c:layout>
            <c:manualLayout>
              <c:xMode val="edge"/>
              <c:yMode val="edge"/>
              <c:x val="2.072538860103627E-2"/>
              <c:y val="2.8585712500227203E-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183685240"/>
        <c:crosses val="autoZero"/>
        <c:crossBetween val="midCat"/>
        <c:majorUnit val="5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092929561525837E-2"/>
          <c:y val="1.6976968787992413E-2"/>
          <c:w val="0.91490707043854058"/>
          <c:h val="0.777072184158798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'4・入庫高'!$C$52</c:f>
              <c:strCache>
                <c:ptCount val="1"/>
                <c:pt idx="0">
                  <c:v>令和7年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 cap="flat" cmpd="sng" algn="ctr">
              <a:noFill/>
              <a:prstDash val="solid"/>
            </a:ln>
            <a:effectLst/>
          </c:spPr>
          <c:invertIfNegative val="0"/>
          <c:dLbls>
            <c:dLbl>
              <c:idx val="0"/>
              <c:layout>
                <c:manualLayout>
                  <c:x val="8.9244479474430115E-3"/>
                  <c:y val="2.8857756416811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22B-4E6A-BFCB-C0CBDCD2CEB5}"/>
                </c:ext>
              </c:extLst>
            </c:dLbl>
            <c:dLbl>
              <c:idx val="1"/>
              <c:layout>
                <c:manualLayout>
                  <c:x val="-1.070950619057243E-2"/>
                  <c:y val="-2.88623013032461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2B-4E6A-BFCB-C0CBDCD2CEB5}"/>
                </c:ext>
              </c:extLst>
            </c:dLbl>
            <c:dLbl>
              <c:idx val="2"/>
              <c:layout>
                <c:manualLayout>
                  <c:x val="-1.6064259285858612E-2"/>
                  <c:y val="1.7316017316017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2B-4E6A-BFCB-C0CBDCD2CEB5}"/>
                </c:ext>
              </c:extLst>
            </c:dLbl>
            <c:dLbl>
              <c:idx val="3"/>
              <c:layout>
                <c:manualLayout>
                  <c:x val="1.78491769842867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2B-4E6A-BFCB-C0CBDCD2CEB5}"/>
                </c:ext>
              </c:extLst>
            </c:dLbl>
            <c:dLbl>
              <c:idx val="4"/>
              <c:layout>
                <c:manualLayout>
                  <c:x val="-5.354753095286215E-3"/>
                  <c:y val="-2.88600288600299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2B-4E6A-BFCB-C0CBDCD2CEB5}"/>
                </c:ext>
              </c:extLst>
            </c:dLbl>
            <c:dLbl>
              <c:idx val="5"/>
              <c:layout>
                <c:manualLayout>
                  <c:x val="-8.924588492143691E-3"/>
                  <c:y val="-2.27244321732510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2B-4E6A-BFCB-C0CBDCD2CEB5}"/>
                </c:ext>
              </c:extLst>
            </c:dLbl>
            <c:dLbl>
              <c:idx val="6"/>
              <c:layout>
                <c:manualLayout>
                  <c:x val="-1.070950619057243E-2"/>
                  <c:y val="-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2B-4E6A-BFCB-C0CBDCD2CEB5}"/>
                </c:ext>
              </c:extLst>
            </c:dLbl>
            <c:dLbl>
              <c:idx val="7"/>
              <c:layout>
                <c:manualLayout>
                  <c:x val="-3.5698353968576075E-3"/>
                  <c:y val="2.8860028860028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2B-4E6A-BFCB-C0CBDCD2CEB5}"/>
                </c:ext>
              </c:extLst>
            </c:dLbl>
            <c:dLbl>
              <c:idx val="8"/>
              <c:layout>
                <c:manualLayout>
                  <c:x val="-8.924588492143691E-3"/>
                  <c:y val="-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22B-4E6A-BFCB-C0CBDCD2CEB5}"/>
                </c:ext>
              </c:extLst>
            </c:dLbl>
            <c:dLbl>
              <c:idx val="9"/>
              <c:layout>
                <c:manualLayout>
                  <c:x val="-1.2494564433701833E-2"/>
                  <c:y val="1.4430014430014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</c:strCache>
            </c:strRef>
          </c:cat>
          <c:val>
            <c:numRef>
              <c:f>'4・入庫高'!$N$3:$N$12</c:f>
              <c:numCache>
                <c:formatCode>#,##0_ ;[Red]\-#,##0\ </c:formatCode>
                <c:ptCount val="10"/>
                <c:pt idx="0">
                  <c:v>367087</c:v>
                </c:pt>
                <c:pt idx="1">
                  <c:v>110102</c:v>
                </c:pt>
                <c:pt idx="2">
                  <c:v>106732</c:v>
                </c:pt>
                <c:pt idx="3">
                  <c:v>91302</c:v>
                </c:pt>
                <c:pt idx="4">
                  <c:v>68671</c:v>
                </c:pt>
                <c:pt idx="5">
                  <c:v>50290</c:v>
                </c:pt>
                <c:pt idx="6">
                  <c:v>41924</c:v>
                </c:pt>
                <c:pt idx="7">
                  <c:v>33943</c:v>
                </c:pt>
                <c:pt idx="8">
                  <c:v>31543</c:v>
                </c:pt>
                <c:pt idx="9">
                  <c:v>25612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22B-4E6A-BFCB-C0CBDCD2CEB5}"/>
            </c:ext>
          </c:extLst>
        </c:ser>
        <c:ser>
          <c:idx val="1"/>
          <c:order val="1"/>
          <c:tx>
            <c:strRef>
              <c:f>'4・入庫高'!$Q$1</c:f>
              <c:strCache>
                <c:ptCount val="1"/>
                <c:pt idx="0">
                  <c:v>令和6年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  <a:effectLst>
              <a:innerShdw blurRad="114300">
                <a:schemeClr val="bg2">
                  <a:lumMod val="50000"/>
                </a:schemeClr>
              </a:innerShdw>
            </a:effectLst>
          </c:spPr>
          <c:invertIfNegative val="0"/>
          <c:dLbls>
            <c:dLbl>
              <c:idx val="0"/>
              <c:layout>
                <c:manualLayout>
                  <c:x val="1.0709506190572414E-2"/>
                  <c:y val="-4.544886434650214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22B-4E6A-BFCB-C0CBDCD2CEB5}"/>
                </c:ext>
              </c:extLst>
            </c:dLbl>
            <c:dLbl>
              <c:idx val="1"/>
              <c:layout>
                <c:manualLayout>
                  <c:x val="8.9244479474430288E-3"/>
                  <c:y val="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22B-4E6A-BFCB-C0CBDCD2CEB5}"/>
                </c:ext>
              </c:extLst>
            </c:dLbl>
            <c:dLbl>
              <c:idx val="2"/>
              <c:layout>
                <c:manualLayout>
                  <c:x val="7.139670793714953E-3"/>
                  <c:y val="5.77200577200577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2B-4E6A-BFCB-C0CBDCD2CEB5}"/>
                </c:ext>
              </c:extLst>
            </c:dLbl>
            <c:dLbl>
              <c:idx val="3"/>
              <c:layout>
                <c:manualLayout>
                  <c:x val="1.0709506190572364E-2"/>
                  <c:y val="1.4429559941370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22B-4E6A-BFCB-C0CBDCD2CEB5}"/>
                </c:ext>
              </c:extLst>
            </c:dLbl>
            <c:dLbl>
              <c:idx val="4"/>
              <c:layout>
                <c:manualLayout>
                  <c:x val="7.139670793714953E-3"/>
                  <c:y val="2.8860028860027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2B-4E6A-BFCB-C0CBDCD2CEB5}"/>
                </c:ext>
              </c:extLst>
            </c:dLbl>
            <c:dLbl>
              <c:idx val="5"/>
              <c:layout>
                <c:manualLayout>
                  <c:x val="1.7849176984287383E-3"/>
                  <c:y val="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22B-4E6A-BFCB-C0CBDCD2CEB5}"/>
                </c:ext>
              </c:extLst>
            </c:dLbl>
            <c:dLbl>
              <c:idx val="6"/>
              <c:layout>
                <c:manualLayout>
                  <c:x val="5.354753095286084E-3"/>
                  <c:y val="-1.1544011544011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22B-4E6A-BFCB-C0CBDCD2CEB5}"/>
                </c:ext>
              </c:extLst>
            </c:dLbl>
            <c:dLbl>
              <c:idx val="7"/>
              <c:layout>
                <c:manualLayout>
                  <c:x val="8.924588492143691E-3"/>
                  <c:y val="5.77200577200566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22B-4E6A-BFCB-C0CBDCD2CEB5}"/>
                </c:ext>
              </c:extLst>
            </c:dLbl>
            <c:dLbl>
              <c:idx val="8"/>
              <c:layout>
                <c:manualLayout>
                  <c:x val="3.5698353968574765E-3"/>
                  <c:y val="2.3088023088022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22B-4E6A-BFCB-C0CBDCD2CEB5}"/>
                </c:ext>
              </c:extLst>
            </c:dLbl>
            <c:dLbl>
              <c:idx val="9"/>
              <c:layout>
                <c:manualLayout>
                  <c:x val="9.5415797280572483E-4"/>
                  <c:y val="-8.6580086580086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22B-4E6A-BFCB-C0CBDCD2CE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'4・入庫高'!$M$3:$M$12</c:f>
              <c:strCache>
                <c:ptCount val="10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</c:strCache>
            </c:strRef>
          </c:cat>
          <c:val>
            <c:numRef>
              <c:f>'4・入庫高'!$Q$3:$Q$12</c:f>
              <c:numCache>
                <c:formatCode>#,##0_ ;[Red]\-#,##0\ </c:formatCode>
                <c:ptCount val="10"/>
                <c:pt idx="0">
                  <c:v>346764</c:v>
                </c:pt>
                <c:pt idx="1">
                  <c:v>127474</c:v>
                </c:pt>
                <c:pt idx="2">
                  <c:v>110795</c:v>
                </c:pt>
                <c:pt idx="3">
                  <c:v>70110</c:v>
                </c:pt>
                <c:pt idx="4">
                  <c:v>63419</c:v>
                </c:pt>
                <c:pt idx="5">
                  <c:v>45500</c:v>
                </c:pt>
                <c:pt idx="6">
                  <c:v>48842</c:v>
                </c:pt>
                <c:pt idx="7">
                  <c:v>28178</c:v>
                </c:pt>
                <c:pt idx="8">
                  <c:v>22963</c:v>
                </c:pt>
                <c:pt idx="9">
                  <c:v>21304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322B-4E6A-BFCB-C0CBDCD2CE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22"/>
        <c:axId val="183606736"/>
        <c:axId val="183607520"/>
      </c:barChart>
      <c:catAx>
        <c:axId val="18360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7520"/>
        <c:crosses val="autoZero"/>
        <c:auto val="1"/>
        <c:lblAlgn val="ctr"/>
        <c:lblOffset val="100"/>
        <c:noMultiLvlLbl val="0"/>
      </c:catAx>
      <c:valAx>
        <c:axId val="183607520"/>
        <c:scaling>
          <c:orientation val="minMax"/>
        </c:scaling>
        <c:delete val="0"/>
        <c:axPos val="l"/>
        <c:majorGridlines/>
        <c:numFmt formatCode="#,##0_ ;[Red]\-#,##0\ 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ja-JP"/>
          </a:p>
        </c:txPr>
        <c:crossAx val="18360673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4984471216031943"/>
          <c:y val="4.9062049062049112E-2"/>
          <c:w val="0.10691389978656882"/>
          <c:h val="0.11063389803547283"/>
        </c:manualLayout>
      </c:layout>
      <c:overlay val="1"/>
      <c:spPr>
        <a:noFill/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 sz="900" b="0" baseline="0">
                <a:ea typeface="ＤＨＰ平成明朝体W3" panose="02010601000101010101" pitchFamily="2" charset="-128"/>
              </a:defRPr>
            </a:pPr>
            <a:r>
              <a:rPr lang="ja-JP" altLang="en-US" sz="1000" b="0" baseline="0">
                <a:ea typeface="ＤＨＰ平成明朝体W3" panose="02010601000101010101" pitchFamily="2" charset="-128"/>
              </a:rPr>
              <a:t>令和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7</a:t>
            </a:r>
            <a:r>
              <a:rPr lang="ja-JP" altLang="en-US" sz="1000" b="0" baseline="0">
                <a:ea typeface="ＤＨＰ平成明朝体W3" panose="02010601000101010101" pitchFamily="2" charset="-128"/>
              </a:rPr>
              <a:t>年</a:t>
            </a:r>
            <a:r>
              <a:rPr lang="en-US" altLang="ja-JP" sz="1000" b="0" baseline="0">
                <a:ea typeface="ＤＨＰ平成明朝体W3" panose="02010601000101010101" pitchFamily="2" charset="-128"/>
              </a:rPr>
              <a:t>5</a:t>
            </a:r>
            <a:r>
              <a:rPr lang="ja-JP" sz="1000" b="0" baseline="0">
                <a:ea typeface="ＤＨＰ平成明朝体W3" panose="02010601000101010101" pitchFamily="2" charset="-128"/>
              </a:rPr>
              <a:t>月入庫高</a:t>
            </a:r>
          </a:p>
        </c:rich>
      </c:tx>
      <c:layout>
        <c:manualLayout>
          <c:xMode val="edge"/>
          <c:yMode val="edge"/>
          <c:x val="0.30319013542110657"/>
          <c:y val="6.42201834862385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3390612498224045E-2"/>
          <c:y val="0.2017144645910087"/>
          <c:w val="0.89654914312181566"/>
          <c:h val="0.85645933014360065"/>
        </c:manualLayout>
      </c:layout>
      <c:pieChart>
        <c:varyColors val="1"/>
        <c:ser>
          <c:idx val="0"/>
          <c:order val="0"/>
          <c:spPr>
            <a:gradFill>
              <a:gsLst>
                <a:gs pos="0">
                  <a:srgbClr val="FFEFD1"/>
                </a:gs>
                <a:gs pos="64999">
                  <a:srgbClr val="F0EBD5"/>
                </a:gs>
                <a:gs pos="100000">
                  <a:srgbClr val="D1C39F"/>
                </a:gs>
              </a:gsLst>
              <a:path path="circle">
                <a:fillToRect l="100000" t="100000"/>
              </a:path>
            </a:gradFill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149-4E36-A09A-5870257480CD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149-4E36-A09A-5870257480CD}"/>
              </c:ext>
            </c:extLst>
          </c:dPt>
          <c:dPt>
            <c:idx val="2"/>
            <c:bubble3D val="0"/>
            <c:spPr>
              <a:solidFill>
                <a:srgbClr val="FFCCFF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149-4E36-A09A-5870257480CD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149-4E36-A09A-5870257480CD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149-4E36-A09A-5870257480CD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7149-4E36-A09A-5870257480CD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149-4E36-A09A-5870257480CD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7149-4E36-A09A-5870257480CD}"/>
              </c:ext>
            </c:extLst>
          </c:dPt>
          <c:dPt>
            <c:idx val="8"/>
            <c:bubble3D val="0"/>
            <c:spPr>
              <a:solidFill>
                <a:srgbClr val="FFCC00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7149-4E36-A09A-5870257480CD}"/>
              </c:ext>
            </c:extLst>
          </c:dPt>
          <c:dPt>
            <c:idx val="9"/>
            <c:bubble3D val="0"/>
            <c:spPr>
              <a:solidFill>
                <a:srgbClr val="E2BCE6"/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7149-4E36-A09A-5870257480CD}"/>
              </c:ext>
            </c:extLst>
          </c:dPt>
          <c:dLbls>
            <c:dLbl>
              <c:idx val="0"/>
              <c:layout>
                <c:manualLayout>
                  <c:x val="-0.14713312545333543"/>
                  <c:y val="0.15480519636880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1432502561111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149-4E36-A09A-5870257480CD}"/>
                </c:ext>
              </c:extLst>
            </c:dLbl>
            <c:dLbl>
              <c:idx val="1"/>
              <c:layout>
                <c:manualLayout>
                  <c:x val="-0.1586725590925066"/>
                  <c:y val="-0.145244166726865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151931863217957"/>
                      <c:h val="0.102645380336632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49-4E36-A09A-5870257480CD}"/>
                </c:ext>
              </c:extLst>
            </c:dLbl>
            <c:dLbl>
              <c:idx val="2"/>
              <c:layout>
                <c:manualLayout>
                  <c:x val="-2.247975413329744E-2"/>
                  <c:y val="-7.110031544222099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911665956285378"/>
                      <c:h val="0.12405210816537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49-4E36-A09A-5870257480CD}"/>
                </c:ext>
              </c:extLst>
            </c:dLbl>
            <c:dLbl>
              <c:idx val="3"/>
              <c:layout>
                <c:manualLayout>
                  <c:x val="0.18404304162834342"/>
                  <c:y val="-0.127890871439235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73394351347101"/>
                      <c:h val="0.148516939969659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149-4E36-A09A-5870257480CD}"/>
                </c:ext>
              </c:extLst>
            </c:dLbl>
            <c:dLbl>
              <c:idx val="4"/>
              <c:layout>
                <c:manualLayout>
                  <c:x val="8.5664804719922827E-2"/>
                  <c:y val="-0.100837727852825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275388653341408"/>
                      <c:h val="0.15463314792073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149-4E36-A09A-5870257480CD}"/>
                </c:ext>
              </c:extLst>
            </c:dLbl>
            <c:dLbl>
              <c:idx val="5"/>
              <c:layout>
                <c:manualLayout>
                  <c:x val="0"/>
                  <c:y val="-3.98165137614680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609671654291076"/>
                      <c:h val="9.6529172385561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149-4E36-A09A-5870257480CD}"/>
                </c:ext>
              </c:extLst>
            </c:dLbl>
            <c:dLbl>
              <c:idx val="6"/>
              <c:layout>
                <c:manualLayout>
                  <c:x val="8.1536816444952932E-4"/>
                  <c:y val="1.926364708998531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31134142420232"/>
                      <c:h val="9.0412964434491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149-4E36-A09A-5870257480CD}"/>
                </c:ext>
              </c:extLst>
            </c:dLbl>
            <c:dLbl>
              <c:idx val="7"/>
              <c:layout>
                <c:manualLayout>
                  <c:x val="1.7094017094017096E-2"/>
                  <c:y val="3.315899732716896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4457979077402"/>
                      <c:h val="0.114877796238772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7149-4E36-A09A-5870257480CD}"/>
                </c:ext>
              </c:extLst>
            </c:dLbl>
            <c:dLbl>
              <c:idx val="8"/>
              <c:layout>
                <c:manualLayout>
                  <c:x val="3.7986704653371322E-3"/>
                  <c:y val="5.89602446483180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09222992425091"/>
                      <c:h val="9.347106841002672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7149-4E36-A09A-5870257480CD}"/>
                </c:ext>
              </c:extLst>
            </c:dLbl>
            <c:dLbl>
              <c:idx val="9"/>
              <c:layout>
                <c:manualLayout>
                  <c:x val="3.4188183741989515E-2"/>
                  <c:y val="4.764814948590136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09439845660314"/>
                      <c:h val="0.120994004189843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7149-4E36-A09A-5870257480CD}"/>
                </c:ext>
              </c:extLst>
            </c:dLbl>
            <c:dLbl>
              <c:idx val="10"/>
              <c:layout>
                <c:manualLayout>
                  <c:x val="0.11027480539291559"/>
                  <c:y val="0.165112812733270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149-4E36-A09A-5870257480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'4・入庫高'!$M$16:$M$26</c:f>
              <c:numCache>
                <c:formatCode>#,##0_ ;[Red]\-#,##0\ </c:formatCode>
                <c:ptCount val="11"/>
                <c:pt idx="0">
                  <c:v>367087</c:v>
                </c:pt>
                <c:pt idx="1">
                  <c:v>110102</c:v>
                </c:pt>
                <c:pt idx="2">
                  <c:v>106732</c:v>
                </c:pt>
                <c:pt idx="3">
                  <c:v>91302</c:v>
                </c:pt>
                <c:pt idx="4">
                  <c:v>68671</c:v>
                </c:pt>
                <c:pt idx="5">
                  <c:v>50290</c:v>
                </c:pt>
                <c:pt idx="6">
                  <c:v>41924</c:v>
                </c:pt>
                <c:pt idx="7">
                  <c:v>33943</c:v>
                </c:pt>
                <c:pt idx="8">
                  <c:v>31543</c:v>
                </c:pt>
                <c:pt idx="9">
                  <c:v>25612</c:v>
                </c:pt>
                <c:pt idx="10">
                  <c:v>151453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7149-4E36-A09A-5870257480CD}"/>
            </c:ext>
          </c:extLst>
        </c:ser>
        <c:ser>
          <c:idx val="1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'4・入庫高'!$N$16:$N$26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149-4E36-A09A-5870257480CD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'4・入庫高'!$N$16:$N$26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'4・入庫高'!$P$16:$P$26</c:f>
              <c:numCache>
                <c:formatCode>#,##0_ ;[Red]\-#,##0\ </c:formatCode>
                <c:ptCount val="11"/>
                <c:pt idx="0">
                  <c:v>367087</c:v>
                </c:pt>
                <c:pt idx="1">
                  <c:v>110102</c:v>
                </c:pt>
                <c:pt idx="2">
                  <c:v>106732</c:v>
                </c:pt>
                <c:pt idx="3">
                  <c:v>91302</c:v>
                </c:pt>
                <c:pt idx="4">
                  <c:v>68671</c:v>
                </c:pt>
                <c:pt idx="5">
                  <c:v>50290</c:v>
                </c:pt>
                <c:pt idx="6">
                  <c:v>41924</c:v>
                </c:pt>
                <c:pt idx="7">
                  <c:v>33943</c:v>
                </c:pt>
                <c:pt idx="8">
                  <c:v>31543</c:v>
                </c:pt>
                <c:pt idx="9">
                  <c:v>25612</c:v>
                </c:pt>
                <c:pt idx="10">
                  <c:v>151453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7149-4E36-A09A-5870257480C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b="0"/>
            </a:pPr>
            <a:r>
              <a:rPr lang="ja-JP" altLang="en-US" sz="1000" b="0" baseline="0">
                <a:ea typeface="ＤＦ平成明朝体W3" pitchFamily="1" charset="-128"/>
              </a:rPr>
              <a:t>令和</a:t>
            </a:r>
            <a:r>
              <a:rPr lang="en-US" altLang="ja-JP" sz="1000" b="0" baseline="0">
                <a:ea typeface="ＤＦ平成明朝体W3" pitchFamily="1" charset="-128"/>
              </a:rPr>
              <a:t>6</a:t>
            </a:r>
            <a:r>
              <a:rPr lang="ja-JP" altLang="en-US" sz="1000" b="0" baseline="0">
                <a:ea typeface="ＤＦ平成明朝体W3" pitchFamily="1" charset="-128"/>
              </a:rPr>
              <a:t>年</a:t>
            </a:r>
            <a:r>
              <a:rPr lang="en-US" altLang="ja-JP" sz="1000" b="0" baseline="0">
                <a:ea typeface="ＤＦ平成明朝体W3" pitchFamily="1" charset="-128"/>
              </a:rPr>
              <a:t>5</a:t>
            </a:r>
            <a:r>
              <a:rPr lang="ja-JP" altLang="en-US" sz="1000" b="0" baseline="0">
                <a:ea typeface="ＤＦ平成明朝体W3" pitchFamily="1" charset="-128"/>
              </a:rPr>
              <a:t>月入庫高</a:t>
            </a:r>
          </a:p>
        </c:rich>
      </c:tx>
      <c:layout>
        <c:manualLayout>
          <c:xMode val="edge"/>
          <c:yMode val="edge"/>
          <c:x val="0.35436365536277603"/>
          <c:y val="6.49652130405920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443676410677667E-2"/>
          <c:y val="0.19943620840498386"/>
          <c:w val="0.80111254355170336"/>
          <c:h val="0.73113029836787646"/>
        </c:manualLayout>
      </c:layout>
      <c:pieChart>
        <c:varyColors val="1"/>
        <c:ser>
          <c:idx val="0"/>
          <c:order val="0"/>
          <c:spPr>
            <a:ln>
              <a:solidFill>
                <a:schemeClr val="bg2">
                  <a:lumMod val="25000"/>
                </a:schemeClr>
              </a:solidFill>
            </a:ln>
          </c:spPr>
          <c:dPt>
            <c:idx val="0"/>
            <c:bubble3D val="0"/>
            <c:spPr>
              <a:gradFill>
                <a:gsLst>
                  <a:gs pos="0">
                    <a:srgbClr val="4F81BD">
                      <a:tint val="66000"/>
                      <a:satMod val="160000"/>
                    </a:srgbClr>
                  </a:gs>
                  <a:gs pos="50000">
                    <a:srgbClr val="4F81BD">
                      <a:tint val="44500"/>
                      <a:satMod val="160000"/>
                    </a:srgbClr>
                  </a:gs>
                  <a:gs pos="100000">
                    <a:srgbClr val="4F81BD">
                      <a:tint val="23500"/>
                      <a:satMod val="160000"/>
                    </a:srgbClr>
                  </a:gs>
                </a:gsLst>
                <a:lin ang="54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A6F-463C-99EF-FD0F4968C230}"/>
              </c:ext>
            </c:extLst>
          </c:dPt>
          <c:dPt>
            <c:idx val="1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A6F-463C-99EF-FD0F4968C230}"/>
              </c:ext>
            </c:extLst>
          </c:dPt>
          <c:dPt>
            <c:idx val="2"/>
            <c:bubble3D val="0"/>
            <c:spPr>
              <a:solidFill>
                <a:srgbClr val="FC08F0">
                  <a:alpha val="23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6A6F-463C-99EF-FD0F4968C230}"/>
              </c:ext>
            </c:extLst>
          </c:dPt>
          <c:dPt>
            <c:idx val="3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6A6F-463C-99EF-FD0F4968C230}"/>
              </c:ext>
            </c:extLst>
          </c:dPt>
          <c:dPt>
            <c:idx val="4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6A6F-463C-99EF-FD0F4968C230}"/>
              </c:ext>
            </c:extLst>
          </c:dPt>
          <c:dPt>
            <c:idx val="5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B-6A6F-463C-99EF-FD0F4968C230}"/>
              </c:ext>
            </c:extLst>
          </c:dPt>
          <c:dPt>
            <c:idx val="6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D-6A6F-463C-99EF-FD0F4968C230}"/>
              </c:ext>
            </c:extLst>
          </c:dPt>
          <c:dPt>
            <c:idx val="8"/>
            <c:bubble3D val="0"/>
            <c:spPr>
              <a:solidFill>
                <a:srgbClr val="FFCC00">
                  <a:alpha val="67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F-6A6F-463C-99EF-FD0F4968C230}"/>
              </c:ext>
            </c:extLst>
          </c:dPt>
          <c:dPt>
            <c:idx val="9"/>
            <c:bubble3D val="0"/>
            <c:spPr>
              <a:solidFill>
                <a:srgbClr val="D097E9">
                  <a:alpha val="62000"/>
                </a:srgbClr>
              </a:soli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1-6A6F-463C-99EF-FD0F4968C230}"/>
              </c:ext>
            </c:extLst>
          </c:dPt>
          <c:dPt>
            <c:idx val="10"/>
            <c:bubble3D val="0"/>
            <c:spPr>
              <a:gradFill>
                <a:gsLst>
                  <a:gs pos="0">
                    <a:srgbClr val="FFEFD1"/>
                  </a:gs>
                  <a:gs pos="64999">
                    <a:srgbClr val="F0EBD5"/>
                  </a:gs>
                  <a:gs pos="100000">
                    <a:srgbClr val="D1C39F"/>
                  </a:gs>
                </a:gsLst>
                <a:lin ang="7800000" scaled="0"/>
              </a:gradFill>
              <a:ln>
                <a:solidFill>
                  <a:schemeClr val="bg2">
                    <a:lumMod val="2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13-6A6F-463C-99EF-FD0F4968C230}"/>
              </c:ext>
            </c:extLst>
          </c:dPt>
          <c:dLbls>
            <c:dLbl>
              <c:idx val="0"/>
              <c:layout>
                <c:manualLayout>
                  <c:x val="-0.19825716441933319"/>
                  <c:y val="9.797254653513144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F-463C-99EF-FD0F4968C230}"/>
                </c:ext>
              </c:extLst>
            </c:dLbl>
            <c:dLbl>
              <c:idx val="1"/>
              <c:layout>
                <c:manualLayout>
                  <c:x val="-0.16815050790406924"/>
                  <c:y val="-0.144002051467704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94739970480789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A6F-463C-99EF-FD0F4968C230}"/>
                </c:ext>
              </c:extLst>
            </c:dLbl>
            <c:dLbl>
              <c:idx val="2"/>
              <c:layout>
                <c:manualLayout>
                  <c:x val="2.385967021297904E-2"/>
                  <c:y val="-9.0351344013032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11776295138678"/>
                      <c:h val="0.105946480827827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6A6F-463C-99EF-FD0F4968C230}"/>
                </c:ext>
              </c:extLst>
            </c:dLbl>
            <c:dLbl>
              <c:idx val="3"/>
              <c:layout>
                <c:manualLayout>
                  <c:x val="0.17039503649830029"/>
                  <c:y val="-0.1093790689956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215423453747673"/>
                      <c:h val="0.13353268772437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6A6F-463C-99EF-FD0F4968C230}"/>
                </c:ext>
              </c:extLst>
            </c:dLbl>
            <c:dLbl>
              <c:idx val="4"/>
              <c:layout>
                <c:manualLayout>
                  <c:x val="0.17990930522997603"/>
                  <c:y val="-0.10733303164690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625152771934042"/>
                      <c:h val="0.142728090023229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6A6F-463C-99EF-FD0F4968C230}"/>
                </c:ext>
              </c:extLst>
            </c:dLbl>
            <c:dLbl>
              <c:idx val="5"/>
              <c:layout>
                <c:manualLayout>
                  <c:x val="5.0890585241730277E-2"/>
                  <c:y val="-3.17744592270793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48939779474132"/>
                      <c:h val="7.100395209219535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6A6F-463C-99EF-FD0F4968C230}"/>
                </c:ext>
              </c:extLst>
            </c:dLbl>
            <c:dLbl>
              <c:idx val="6"/>
              <c:layout>
                <c:manualLayout>
                  <c:x val="5.2899761575604574E-2"/>
                  <c:y val="9.46016230729768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983023114477103"/>
                      <c:h val="8.142540803089269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6A6F-463C-99EF-FD0F4968C230}"/>
                </c:ext>
              </c:extLst>
            </c:dLbl>
            <c:dLbl>
              <c:idx val="7"/>
              <c:layout>
                <c:manualLayout>
                  <c:x val="1.0453941348934436E-2"/>
                  <c:y val="3.74406130268198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590317431695082"/>
                      <c:h val="0.109011614927444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6A6F-463C-99EF-FD0F4968C230}"/>
                </c:ext>
              </c:extLst>
            </c:dLbl>
            <c:dLbl>
              <c:idx val="8"/>
              <c:layout>
                <c:manualLayout>
                  <c:x val="5.1157727421476844E-4"/>
                  <c:y val="5.57457386792168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464787321432148"/>
                      <c:h val="0.102881346728210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6A6F-463C-99EF-FD0F4968C230}"/>
                </c:ext>
              </c:extLst>
            </c:dLbl>
            <c:dLbl>
              <c:idx val="9"/>
              <c:layout>
                <c:manualLayout>
                  <c:x val="0.12892294951680658"/>
                  <c:y val="7.72172443961745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65635497852843"/>
                      <c:h val="0.16418402872054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6A6F-463C-99EF-FD0F4968C230}"/>
                </c:ext>
              </c:extLst>
            </c:dLbl>
            <c:dLbl>
              <c:idx val="10"/>
              <c:layout>
                <c:manualLayout>
                  <c:x val="0.11451185730247188"/>
                  <c:y val="0.1383422934202262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6F-463C-99EF-FD0F4968C2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'4・入庫高'!$N$28:$N$38</c:f>
              <c:strCache>
                <c:ptCount val="11"/>
                <c:pt idx="0">
                  <c:v>その他の機械</c:v>
                </c:pt>
                <c:pt idx="1">
                  <c:v>飲料</c:v>
                </c:pt>
                <c:pt idx="2">
                  <c:v>紙・パルプ</c:v>
                </c:pt>
                <c:pt idx="3">
                  <c:v>その他の日用品</c:v>
                </c:pt>
                <c:pt idx="4">
                  <c:v>電気機械</c:v>
                </c:pt>
                <c:pt idx="5">
                  <c:v>雑品</c:v>
                </c:pt>
                <c:pt idx="6">
                  <c:v>その他の食料工業品</c:v>
                </c:pt>
                <c:pt idx="7">
                  <c:v>鉄鋼</c:v>
                </c:pt>
                <c:pt idx="8">
                  <c:v>その他の製造工業品</c:v>
                </c:pt>
                <c:pt idx="9">
                  <c:v>雑穀</c:v>
                </c:pt>
                <c:pt idx="10">
                  <c:v>その他</c:v>
                </c:pt>
              </c:strCache>
            </c:strRef>
          </c:cat>
          <c:val>
            <c:numRef>
              <c:f>'4・入庫高'!$P$28:$P$38</c:f>
              <c:numCache>
                <c:formatCode>#,##0_ ;[Red]\-#,##0\ </c:formatCode>
                <c:ptCount val="11"/>
                <c:pt idx="0">
                  <c:v>346764</c:v>
                </c:pt>
                <c:pt idx="1">
                  <c:v>127474</c:v>
                </c:pt>
                <c:pt idx="2">
                  <c:v>110795</c:v>
                </c:pt>
                <c:pt idx="3">
                  <c:v>70110</c:v>
                </c:pt>
                <c:pt idx="4">
                  <c:v>63419</c:v>
                </c:pt>
                <c:pt idx="5">
                  <c:v>45500</c:v>
                </c:pt>
                <c:pt idx="6">
                  <c:v>48842</c:v>
                </c:pt>
                <c:pt idx="7">
                  <c:v>28178</c:v>
                </c:pt>
                <c:pt idx="8">
                  <c:v>22963</c:v>
                </c:pt>
                <c:pt idx="9">
                  <c:v>21304</c:v>
                </c:pt>
                <c:pt idx="10" formatCode="#,##0_);[Red]\(#,##0\)">
                  <c:v>169733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6A6F-463C-99EF-FD0F4968C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</c:spPr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6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6</xdr:row>
      <xdr:rowOff>114300</xdr:rowOff>
    </xdr:from>
    <xdr:to>
      <xdr:col>8</xdr:col>
      <xdr:colOff>0</xdr:colOff>
      <xdr:row>6</xdr:row>
      <xdr:rowOff>114300</xdr:rowOff>
    </xdr:to>
    <xdr:sp macro="" textlink="">
      <xdr:nvSpPr>
        <xdr:cNvPr id="2" name="Lin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419850" y="1800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8</xdr:row>
      <xdr:rowOff>114300</xdr:rowOff>
    </xdr:from>
    <xdr:to>
      <xdr:col>8</xdr:col>
      <xdr:colOff>0</xdr:colOff>
      <xdr:row>8</xdr:row>
      <xdr:rowOff>114300</xdr:rowOff>
    </xdr:to>
    <xdr:sp macro="" textlink="">
      <xdr:nvSpPr>
        <xdr:cNvPr id="3" name="Lin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6419850" y="2219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10</xdr:row>
      <xdr:rowOff>123825</xdr:rowOff>
    </xdr:from>
    <xdr:to>
      <xdr:col>8</xdr:col>
      <xdr:colOff>0</xdr:colOff>
      <xdr:row>10</xdr:row>
      <xdr:rowOff>123825</xdr:rowOff>
    </xdr:to>
    <xdr:sp macro="" textlink="">
      <xdr:nvSpPr>
        <xdr:cNvPr id="4" name="Line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6419850" y="2647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12</xdr:row>
      <xdr:rowOff>123825</xdr:rowOff>
    </xdr:from>
    <xdr:to>
      <xdr:col>8</xdr:col>
      <xdr:colOff>0</xdr:colOff>
      <xdr:row>12</xdr:row>
      <xdr:rowOff>123825</xdr:rowOff>
    </xdr:to>
    <xdr:sp macro="" textlink="">
      <xdr:nvSpPr>
        <xdr:cNvPr id="5" name="Lin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 flipV="1">
          <a:off x="6419850" y="30670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0</xdr:colOff>
      <xdr:row>14</xdr:row>
      <xdr:rowOff>114300</xdr:rowOff>
    </xdr:from>
    <xdr:to>
      <xdr:col>8</xdr:col>
      <xdr:colOff>0</xdr:colOff>
      <xdr:row>14</xdr:row>
      <xdr:rowOff>114300</xdr:rowOff>
    </xdr:to>
    <xdr:sp macro="" textlink="">
      <xdr:nvSpPr>
        <xdr:cNvPr id="6" name="Line 1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6419850" y="3476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05002" name="Line 10">
          <a:extLst>
            <a:ext uri="{FF2B5EF4-FFF2-40B4-BE49-F238E27FC236}">
              <a16:creationId xmlns:a16="http://schemas.microsoft.com/office/drawing/2014/main" id="{00000000-0008-0000-0500-0000CA200300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10F51C4E-11F9-4A24-A2D0-C61DA97D3672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31</xdr:row>
      <xdr:rowOff>9525</xdr:rowOff>
    </xdr:from>
    <xdr:to>
      <xdr:col>6</xdr:col>
      <xdr:colOff>1371600</xdr:colOff>
      <xdr:row>51</xdr:row>
      <xdr:rowOff>142875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8DE6AC8-6A1F-42A0-8CF5-81CDD3AAE1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C60BBFE-7AF2-487C-9AD1-199CF377A5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2" name="Line 2079">
          <a:extLst>
            <a:ext uri="{FF2B5EF4-FFF2-40B4-BE49-F238E27FC236}">
              <a16:creationId xmlns:a16="http://schemas.microsoft.com/office/drawing/2014/main" id="{90F70A22-FD71-4670-9117-C6B507B26DA1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3" name="Line 2081">
          <a:extLst>
            <a:ext uri="{FF2B5EF4-FFF2-40B4-BE49-F238E27FC236}">
              <a16:creationId xmlns:a16="http://schemas.microsoft.com/office/drawing/2014/main" id="{3B5BD06D-6A1E-4F3C-BEA0-7B998491B161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EE9FAD7-465F-4894-9FB7-43ECA1376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B43C7BE6-D150-4F64-8C2A-75F8AFB82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AEB4DC92-0D0D-4B7D-913D-5EA60180DE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76201</xdr:colOff>
      <xdr:row>0</xdr:row>
      <xdr:rowOff>66675</xdr:rowOff>
    </xdr:from>
    <xdr:to>
      <xdr:col>1</xdr:col>
      <xdr:colOff>95250</xdr:colOff>
      <xdr:row>0</xdr:row>
      <xdr:rowOff>266700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CDF8F074-128A-C75C-AEFB-F32F1FE67F34}"/>
            </a:ext>
          </a:extLst>
        </xdr:cNvPr>
        <xdr:cNvSpPr/>
      </xdr:nvSpPr>
      <xdr:spPr bwMode="auto">
        <a:xfrm>
          <a:off x="76201" y="66675"/>
          <a:ext cx="485774" cy="200025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path path="circle">
            <a:fillToRect l="50000" t="50000" r="50000" b="50000"/>
          </a:path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29</xdr:row>
      <xdr:rowOff>85725</xdr:rowOff>
    </xdr:from>
    <xdr:to>
      <xdr:col>5</xdr:col>
      <xdr:colOff>781050</xdr:colOff>
      <xdr:row>29</xdr:row>
      <xdr:rowOff>85725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91C1F48-98AF-4F27-87C9-8F4E402F5304}"/>
            </a:ext>
          </a:extLst>
        </xdr:cNvPr>
        <xdr:cNvSpPr>
          <a:spLocks noChangeShapeType="1"/>
        </xdr:cNvSpPr>
      </xdr:nvSpPr>
      <xdr:spPr bwMode="auto">
        <a:xfrm>
          <a:off x="5276850" y="509587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1543050</xdr:colOff>
      <xdr:row>19</xdr:row>
      <xdr:rowOff>171449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99B6509-D0AF-4F76-9D68-89DA937471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38100</xdr:rowOff>
    </xdr:from>
    <xdr:to>
      <xdr:col>6</xdr:col>
      <xdr:colOff>1533525</xdr:colOff>
      <xdr:row>51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D27973B6-700F-4C23-B43F-88DAB16725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428625</xdr:colOff>
      <xdr:row>30</xdr:row>
      <xdr:rowOff>85725</xdr:rowOff>
    </xdr:from>
    <xdr:to>
      <xdr:col>5</xdr:col>
      <xdr:colOff>781050</xdr:colOff>
      <xdr:row>30</xdr:row>
      <xdr:rowOff>85725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7A66C5C7-D7A5-4B39-ACC0-0BDABD6FC2E8}"/>
            </a:ext>
          </a:extLst>
        </xdr:cNvPr>
        <xdr:cNvSpPr>
          <a:spLocks noChangeShapeType="1"/>
        </xdr:cNvSpPr>
      </xdr:nvSpPr>
      <xdr:spPr bwMode="auto">
        <a:xfrm>
          <a:off x="5276850" y="5267325"/>
          <a:ext cx="352425" cy="0"/>
        </a:xfrm>
        <a:prstGeom prst="line">
          <a:avLst/>
        </a:prstGeom>
        <a:noFill/>
        <a:ln w="1">
          <a:noFill/>
          <a:round/>
          <a:headEnd/>
          <a:tailEnd/>
        </a:ln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1390650</xdr:colOff>
      <xdr:row>18</xdr:row>
      <xdr:rowOff>171450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C16BA64-2FC6-428D-8D9F-7CB410D48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31</xdr:row>
      <xdr:rowOff>9525</xdr:rowOff>
    </xdr:from>
    <xdr:to>
      <xdr:col>6</xdr:col>
      <xdr:colOff>1381125</xdr:colOff>
      <xdr:row>51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88340060-5BA3-48FF-960E-7C3617E2D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6</xdr:col>
      <xdr:colOff>1495425</xdr:colOff>
      <xdr:row>19</xdr:row>
      <xdr:rowOff>114301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7F52C83-2462-4ED6-8727-EB6CD553B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32</xdr:row>
      <xdr:rowOff>28575</xdr:rowOff>
    </xdr:from>
    <xdr:to>
      <xdr:col>6</xdr:col>
      <xdr:colOff>1504949</xdr:colOff>
      <xdr:row>52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146BA56-B341-4E51-B68C-4D809FA18B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21</xdr:row>
      <xdr:rowOff>142875</xdr:rowOff>
    </xdr:from>
    <xdr:to>
      <xdr:col>14</xdr:col>
      <xdr:colOff>619125</xdr:colOff>
      <xdr:row>38</xdr:row>
      <xdr:rowOff>95250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0</xdr:row>
      <xdr:rowOff>0</xdr:rowOff>
    </xdr:from>
    <xdr:to>
      <xdr:col>14</xdr:col>
      <xdr:colOff>609600</xdr:colOff>
      <xdr:row>14</xdr:row>
      <xdr:rowOff>114300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46</xdr:row>
      <xdr:rowOff>66675</xdr:rowOff>
    </xdr:from>
    <xdr:to>
      <xdr:col>14</xdr:col>
      <xdr:colOff>619125</xdr:colOff>
      <xdr:row>63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0.99383</cdr:x>
      <cdr:y>0.96954</cdr:y>
    </cdr:from>
    <cdr:to>
      <cdr:x>0.99383</cdr:x>
      <cdr:y>0.98282</cdr:y>
    </cdr:to>
    <cdr:sp macro="" textlink="">
      <cdr:nvSpPr>
        <cdr:cNvPr id="42496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80325" y="2690523"/>
          <a:ext cx="0" cy="36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0.92693</cdr:x>
      <cdr:y>0.15172</cdr:y>
    </cdr:from>
    <cdr:to>
      <cdr:x>1</cdr:x>
      <cdr:y>0.75172</cdr:y>
    </cdr:to>
    <cdr:sp macro="" textlink="">
      <cdr:nvSpPr>
        <cdr:cNvPr id="42497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51497" y="419100"/>
          <a:ext cx="563753" cy="1657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  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0.91101</cdr:x>
      <cdr:y>0.31818</cdr:y>
    </cdr:from>
    <cdr:to>
      <cdr:x>1</cdr:x>
      <cdr:y>0.76136</cdr:y>
    </cdr:to>
    <cdr:sp macro="" textlink="">
      <cdr:nvSpPr>
        <cdr:cNvPr id="447496" name="Text Box 10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19993" y="800102"/>
          <a:ext cx="685732" cy="11144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57150</xdr:rowOff>
    </xdr:from>
    <xdr:to>
      <xdr:col>13</xdr:col>
      <xdr:colOff>0</xdr:colOff>
      <xdr:row>33</xdr:row>
      <xdr:rowOff>95250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1C65F40-DB48-4468-B3DF-B0D019727A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0.92173</cdr:x>
      <cdr:y>0.30137</cdr:y>
    </cdr:from>
    <cdr:to>
      <cdr:x>0.99753</cdr:x>
      <cdr:y>0.80137</cdr:y>
    </cdr:to>
    <cdr:sp macro="" textlink="">
      <cdr:nvSpPr>
        <cdr:cNvPr id="4802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20187" y="838213"/>
          <a:ext cx="585538" cy="139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16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114300</xdr:rowOff>
    </xdr:from>
    <xdr:to>
      <xdr:col>14</xdr:col>
      <xdr:colOff>552450</xdr:colOff>
      <xdr:row>40</xdr:row>
      <xdr:rowOff>219075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49</xdr:row>
      <xdr:rowOff>28575</xdr:rowOff>
    </xdr:from>
    <xdr:to>
      <xdr:col>14</xdr:col>
      <xdr:colOff>561975</xdr:colOff>
      <xdr:row>67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0.94124</cdr:y>
    </cdr:from>
    <cdr:to>
      <cdr:x>1</cdr:x>
      <cdr:y>1</cdr:y>
    </cdr:to>
    <cdr:sp macro="" textlink="">
      <cdr:nvSpPr>
        <cdr:cNvPr id="4280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870200"/>
          <a:ext cx="75909" cy="17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0.88411</cdr:x>
      <cdr:y>0.46885</cdr:y>
    </cdr:from>
    <cdr:to>
      <cdr:x>0.9935</cdr:x>
      <cdr:y>0.81639</cdr:y>
    </cdr:to>
    <cdr:sp macro="" textlink="">
      <cdr:nvSpPr>
        <cdr:cNvPr id="4280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426" y="1362067"/>
          <a:ext cx="800210" cy="10096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令和４年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0.93494</cdr:y>
    </cdr:from>
    <cdr:to>
      <cdr:x>1</cdr:x>
      <cdr:y>1</cdr:y>
    </cdr:to>
    <cdr:sp macro="" textlink="">
      <cdr:nvSpPr>
        <cdr:cNvPr id="4290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0.88457</cdr:y>
    </cdr:from>
    <cdr:to>
      <cdr:x>1</cdr:x>
      <cdr:y>1</cdr:y>
    </cdr:to>
    <cdr:sp macro="" textlink="">
      <cdr:nvSpPr>
        <cdr:cNvPr id="4290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75909" cy="3045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0.9935</cdr:x>
      <cdr:y>0.98195</cdr:y>
    </cdr:from>
    <cdr:to>
      <cdr:x>0.9935</cdr:x>
      <cdr:y>0.98195</cdr:y>
    </cdr:to>
    <cdr:sp macro="" textlink="">
      <cdr:nvSpPr>
        <cdr:cNvPr id="4290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5939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0.90754</cdr:x>
      <cdr:y>0.25363</cdr:y>
    </cdr:from>
    <cdr:to>
      <cdr:x>1</cdr:x>
      <cdr:y>0.68478</cdr:y>
    </cdr:to>
    <cdr:sp macro="" textlink="">
      <cdr:nvSpPr>
        <cdr:cNvPr id="42907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38837" y="666781"/>
          <a:ext cx="676363" cy="1133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3008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774950"/>
          <a:ext cx="757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0.78089</cdr:x>
      <cdr:y>0.02052</cdr:y>
    </cdr:from>
    <cdr:to>
      <cdr:x>1</cdr:x>
      <cdr:y>0.09491</cdr:y>
    </cdr:to>
    <cdr:sp macro="" textlink="">
      <cdr:nvSpPr>
        <cdr:cNvPr id="43008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1016"/>
          <a:ext cx="1600714" cy="2097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0.88641</cdr:x>
      <cdr:y>0.30437</cdr:y>
    </cdr:from>
    <cdr:to>
      <cdr:x>0.98694</cdr:x>
      <cdr:y>0.81694</cdr:y>
    </cdr:to>
    <cdr:sp macro="" textlink="">
      <cdr:nvSpPr>
        <cdr:cNvPr id="43009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7380" y="855254"/>
          <a:ext cx="733482" cy="14402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561974</xdr:colOff>
      <xdr:row>22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66675</xdr:rowOff>
    </xdr:from>
    <xdr:to>
      <xdr:col>14</xdr:col>
      <xdr:colOff>514350</xdr:colOff>
      <xdr:row>51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19050</xdr:rowOff>
    </xdr:from>
    <xdr:to>
      <xdr:col>14</xdr:col>
      <xdr:colOff>523875</xdr:colOff>
      <xdr:row>81</xdr:row>
      <xdr:rowOff>28575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0.83838</cdr:x>
      <cdr:y>0.02454</cdr:y>
    </cdr:from>
    <cdr:to>
      <cdr:x>1</cdr:x>
      <cdr:y>0.10173</cdr:y>
    </cdr:to>
    <cdr:sp macro="" textlink="">
      <cdr:nvSpPr>
        <cdr:cNvPr id="432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69790"/>
          <a:ext cx="1180707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21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0.85826</cdr:x>
      <cdr:y>0.29225</cdr:y>
    </cdr:from>
    <cdr:to>
      <cdr:x>0.9896</cdr:x>
      <cdr:y>0.84859</cdr:y>
    </cdr:to>
    <cdr:sp macro="" textlink="">
      <cdr:nvSpPr>
        <cdr:cNvPr id="4321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86509" y="790572"/>
          <a:ext cx="962029" cy="15049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0.82334</cdr:x>
      <cdr:y>0.02744</cdr:y>
    </cdr:from>
    <cdr:to>
      <cdr:x>1</cdr:x>
      <cdr:y>0.1058</cdr:y>
    </cdr:to>
    <cdr:sp macro="" textlink="">
      <cdr:nvSpPr>
        <cdr:cNvPr id="433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76613"/>
          <a:ext cx="1285551" cy="2097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0.92401</cdr:x>
      <cdr:y>0.96094</cdr:y>
    </cdr:from>
    <cdr:to>
      <cdr:x>1</cdr:x>
      <cdr:y>1</cdr:y>
    </cdr:to>
    <cdr:sp macro="" textlink="">
      <cdr:nvSpPr>
        <cdr:cNvPr id="433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553002" cy="10454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0.9018</cdr:x>
      <cdr:y>0.93587</cdr:y>
    </cdr:from>
    <cdr:to>
      <cdr:x>1</cdr:x>
      <cdr:y>1</cdr:y>
    </cdr:to>
    <cdr:sp macro="" textlink="">
      <cdr:nvSpPr>
        <cdr:cNvPr id="433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14594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315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2650" y="2632075"/>
          <a:ext cx="754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0.89645</cdr:x>
      <cdr:y>0.18214</cdr:y>
    </cdr:from>
    <cdr:to>
      <cdr:x>0.99214</cdr:x>
      <cdr:y>0.66786</cdr:y>
    </cdr:to>
    <cdr:sp macro="" textlink="">
      <cdr:nvSpPr>
        <cdr:cNvPr id="4331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15018" y="485763"/>
          <a:ext cx="695434" cy="12954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0.91117</cdr:x>
      <cdr:y>0.94788</cdr:y>
    </cdr:from>
    <cdr:to>
      <cdr:x>1</cdr:x>
      <cdr:y>1</cdr:y>
    </cdr:to>
    <cdr:sp macro="" textlink="">
      <cdr:nvSpPr>
        <cdr:cNvPr id="43417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48081" cy="14298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417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0.95825</cdr:y>
    </cdr:from>
    <cdr:to>
      <cdr:x>1</cdr:x>
      <cdr:y>1</cdr:y>
    </cdr:to>
    <cdr:sp macro="" textlink="">
      <cdr:nvSpPr>
        <cdr:cNvPr id="43418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145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0.91512</cdr:x>
      <cdr:y>0.9375</cdr:y>
    </cdr:from>
    <cdr:to>
      <cdr:x>1</cdr:x>
      <cdr:y>1</cdr:y>
    </cdr:to>
    <cdr:sp macro="" textlink="">
      <cdr:nvSpPr>
        <cdr:cNvPr id="43418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19277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0.91389</cdr:x>
      <cdr:y>0.9375</cdr:y>
    </cdr:from>
    <cdr:to>
      <cdr:x>1</cdr:x>
      <cdr:y>1</cdr:y>
    </cdr:to>
    <cdr:sp macro="" textlink="">
      <cdr:nvSpPr>
        <cdr:cNvPr id="43418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62827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0.88899</cdr:y>
    </cdr:from>
    <cdr:to>
      <cdr:x>1</cdr:x>
      <cdr:y>1</cdr:y>
    </cdr:to>
    <cdr:sp macro="" textlink="">
      <cdr:nvSpPr>
        <cdr:cNvPr id="43418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98750"/>
          <a:ext cx="75609" cy="3045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0.90981</cdr:x>
      <cdr:y>0.27874</cdr:y>
    </cdr:from>
    <cdr:to>
      <cdr:x>0.99739</cdr:x>
      <cdr:y>0.71777</cdr:y>
    </cdr:to>
    <cdr:sp macro="" textlink="">
      <cdr:nvSpPr>
        <cdr:cNvPr id="4341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412" y="761992"/>
          <a:ext cx="638163" cy="12001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533400</xdr:colOff>
      <xdr:row>21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30</xdr:row>
      <xdr:rowOff>9525</xdr:rowOff>
    </xdr:from>
    <xdr:to>
      <xdr:col>14</xdr:col>
      <xdr:colOff>533400</xdr:colOff>
      <xdr:row>51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59</xdr:row>
      <xdr:rowOff>28575</xdr:rowOff>
    </xdr:from>
    <xdr:to>
      <xdr:col>14</xdr:col>
      <xdr:colOff>552450</xdr:colOff>
      <xdr:row>81</xdr:row>
      <xdr:rowOff>38100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0.58534</cdr:x>
      <cdr:y>0.79934</cdr:y>
    </cdr:from>
    <cdr:to>
      <cdr:x>0.87078</cdr:x>
      <cdr:y>0.84665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81676" y="4667213"/>
          <a:ext cx="2819412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平　均　保　管　残　高　</a:t>
          </a:r>
          <a:r>
            <a:rPr lang="en-US" altLang="ja-JP" sz="1100" b="1">
              <a:solidFill>
                <a:srgbClr val="FC08F0"/>
              </a:solidFill>
              <a:latin typeface="+mn-ea"/>
              <a:ea typeface="+mn-ea"/>
            </a:rPr>
            <a:t>:</a:t>
          </a:r>
          <a:r>
            <a:rPr lang="ja-JP" altLang="en-US" sz="1100" b="1">
              <a:solidFill>
                <a:srgbClr val="FC08F0"/>
              </a:solidFill>
              <a:latin typeface="+mn-ea"/>
              <a:ea typeface="+mn-ea"/>
            </a:rPr>
            <a:t>　万トン</a:t>
          </a:r>
          <a:endParaRPr lang="en-US" altLang="ja-JP" sz="1100" b="1" baseline="0">
            <a:solidFill>
              <a:srgbClr val="FC08F0"/>
            </a:solidFill>
            <a:latin typeface="+mn-ea"/>
            <a:ea typeface="+mn-ea"/>
          </a:endParaRPr>
        </a:p>
      </cdr:txBody>
    </cdr:sp>
  </cdr:relSizeAnchor>
  <cdr:relSizeAnchor xmlns:cdr="http://schemas.openxmlformats.org/drawingml/2006/chartDrawing">
    <cdr:from>
      <cdr:x>0.50915</cdr:x>
      <cdr:y>0.28711</cdr:y>
    </cdr:from>
    <cdr:to>
      <cdr:x>0.69237</cdr:x>
      <cdr:y>0.33932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5029075" y="1676391"/>
          <a:ext cx="1809742" cy="3048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l"/>
          <a:r>
            <a:rPr lang="ja-JP" altLang="en-US" sz="1100" b="1">
              <a:solidFill>
                <a:schemeClr val="accent2"/>
              </a:solidFill>
            </a:rPr>
            <a:t>所　管　面　積　：　万㎡</a:t>
          </a:r>
        </a:p>
      </cdr:txBody>
    </cdr:sp>
  </cdr:relSizeAnchor>
  <cdr:relSizeAnchor xmlns:cdr="http://schemas.openxmlformats.org/drawingml/2006/chartDrawing">
    <cdr:from>
      <cdr:x>0.8891</cdr:x>
      <cdr:y>0.45513</cdr:y>
    </cdr:from>
    <cdr:to>
      <cdr:x>1</cdr:x>
      <cdr:y>0.50244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475CAA95-2A45-E588-4B6C-0D4DEEF86BD9}"/>
            </a:ext>
          </a:extLst>
        </cdr:cNvPr>
        <cdr:cNvSpPr txBox="1"/>
      </cdr:nvSpPr>
      <cdr:spPr>
        <a:xfrm xmlns:a="http://schemas.openxmlformats.org/drawingml/2006/main">
          <a:off x="8782051" y="2657438"/>
          <a:ext cx="1095374" cy="27623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ja-JP" altLang="en-US" sz="1100" b="0" baseline="0">
              <a:solidFill>
                <a:schemeClr val="accent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会員数　：　社</a:t>
          </a:r>
          <a:endParaRPr lang="en-US" altLang="ja-JP" sz="1100" b="0" baseline="0">
            <a:solidFill>
              <a:schemeClr val="accent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0.9282</cdr:x>
      <cdr:y>0.9368</cdr:y>
    </cdr:from>
    <cdr:to>
      <cdr:x>1</cdr:x>
      <cdr:y>1</cdr:y>
    </cdr:to>
    <cdr:sp macro="" textlink="">
      <cdr:nvSpPr>
        <cdr:cNvPr id="436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524558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0.92281</cdr:y>
    </cdr:from>
    <cdr:to>
      <cdr:x>1</cdr:x>
      <cdr:y>1</cdr:y>
    </cdr:to>
    <cdr:sp macro="" textlink="">
      <cdr:nvSpPr>
        <cdr:cNvPr id="4362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0.8527</cdr:x>
      <cdr:y>0.03178</cdr:y>
    </cdr:from>
    <cdr:to>
      <cdr:x>1</cdr:x>
      <cdr:y>0.10897</cdr:y>
    </cdr:to>
    <cdr:sp macro="" textlink="">
      <cdr:nvSpPr>
        <cdr:cNvPr id="43623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9436"/>
          <a:ext cx="1076156" cy="209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0.9368</cdr:y>
    </cdr:from>
    <cdr:to>
      <cdr:x>1</cdr:x>
      <cdr:y>1</cdr:y>
    </cdr:to>
    <cdr:sp macro="" textlink="">
      <cdr:nvSpPr>
        <cdr:cNvPr id="43623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70175"/>
          <a:ext cx="75709" cy="1715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0.90861</cdr:x>
      <cdr:y>0.33098</cdr:y>
    </cdr:from>
    <cdr:to>
      <cdr:x>0.98564</cdr:x>
      <cdr:y>0.74296</cdr:y>
    </cdr:to>
    <cdr:sp macro="" textlink="">
      <cdr:nvSpPr>
        <cdr:cNvPr id="4362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29374" y="895334"/>
          <a:ext cx="562022" cy="11144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0.16465</cdr:x>
      <cdr:y>0.98246</cdr:y>
    </cdr:from>
    <cdr:to>
      <cdr:x>0.33773</cdr:x>
      <cdr:y>0.98246</cdr:y>
    </cdr:to>
    <cdr:sp macro="" textlink="">
      <cdr:nvSpPr>
        <cdr:cNvPr id="4362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9176" y="2670175"/>
          <a:ext cx="144569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0.98964</cdr:x>
      <cdr:y>0.02479</cdr:y>
    </cdr:from>
    <cdr:to>
      <cdr:x>1</cdr:x>
      <cdr:y>0.10314</cdr:y>
    </cdr:to>
    <cdr:sp macro="" textlink="">
      <cdr:nvSpPr>
        <cdr:cNvPr id="437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69514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0.92178</cdr:x>
      <cdr:y>0.95371</cdr:y>
    </cdr:from>
    <cdr:to>
      <cdr:x>1</cdr:x>
      <cdr:y>1</cdr:y>
    </cdr:to>
    <cdr:sp macro="" textlink="">
      <cdr:nvSpPr>
        <cdr:cNvPr id="437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70671" cy="1239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0.92549</cdr:x>
      <cdr:y>0.93587</cdr:y>
    </cdr:from>
    <cdr:to>
      <cdr:x>1</cdr:x>
      <cdr:y>1</cdr:y>
    </cdr:to>
    <cdr:sp macro="" textlink="">
      <cdr:nvSpPr>
        <cdr:cNvPr id="437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543668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0.92164</cdr:y>
    </cdr:from>
    <cdr:to>
      <cdr:x>1</cdr:x>
      <cdr:y>1</cdr:y>
    </cdr:to>
    <cdr:sp macro="" textlink="">
      <cdr:nvSpPr>
        <cdr:cNvPr id="4372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2097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0.93587</cdr:y>
    </cdr:from>
    <cdr:to>
      <cdr:x>1</cdr:x>
      <cdr:y>1</cdr:y>
    </cdr:to>
    <cdr:sp macro="" textlink="">
      <cdr:nvSpPr>
        <cdr:cNvPr id="4372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1700" y="2632075"/>
          <a:ext cx="75609" cy="171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0.89544</cdr:x>
      <cdr:y>0.27857</cdr:y>
    </cdr:from>
    <cdr:to>
      <cdr:x>0.98303</cdr:x>
      <cdr:y>0.8</cdr:y>
    </cdr:to>
    <cdr:sp macro="" textlink="">
      <cdr:nvSpPr>
        <cdr:cNvPr id="4372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4706" y="742946"/>
          <a:ext cx="638235" cy="13906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0.83492</cdr:x>
      <cdr:y>0.02701</cdr:y>
    </cdr:from>
    <cdr:to>
      <cdr:x>1</cdr:x>
      <cdr:y>0.10351</cdr:y>
    </cdr:to>
    <cdr:sp macro="" textlink="">
      <cdr:nvSpPr>
        <cdr:cNvPr id="438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77280"/>
          <a:ext cx="1209130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0.9375</cdr:y>
    </cdr:from>
    <cdr:to>
      <cdr:x>1</cdr:x>
      <cdr:y>1</cdr:y>
    </cdr:to>
    <cdr:sp macro="" textlink="">
      <cdr:nvSpPr>
        <cdr:cNvPr id="438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0.9235</cdr:y>
    </cdr:from>
    <cdr:to>
      <cdr:x>1</cdr:x>
      <cdr:y>1</cdr:y>
    </cdr:to>
    <cdr:sp macro="" textlink="">
      <cdr:nvSpPr>
        <cdr:cNvPr id="43827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75909" cy="2098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0.92326</cdr:x>
      <cdr:y>0.9445</cdr:y>
    </cdr:from>
    <cdr:to>
      <cdr:x>1</cdr:x>
      <cdr:y>1</cdr:y>
    </cdr:to>
    <cdr:sp macro="" textlink="">
      <cdr:nvSpPr>
        <cdr:cNvPr id="43827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62092" cy="1522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0.92598</cdr:x>
      <cdr:y>0.9375</cdr:y>
    </cdr:from>
    <cdr:to>
      <cdr:x>1</cdr:x>
      <cdr:y>1</cdr:y>
    </cdr:to>
    <cdr:sp macro="" textlink="">
      <cdr:nvSpPr>
        <cdr:cNvPr id="438278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80275" y="2698750"/>
          <a:ext cx="542211" cy="1714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0.90053</cdr:x>
      <cdr:y>0.21602</cdr:y>
    </cdr:from>
    <cdr:to>
      <cdr:x>0.99609</cdr:x>
      <cdr:y>0.78397</cdr:y>
    </cdr:to>
    <cdr:sp macro="" textlink="">
      <cdr:nvSpPr>
        <cdr:cNvPr id="4382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87584" y="590541"/>
          <a:ext cx="699041" cy="15525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  <cdr:relSizeAnchor xmlns:cdr="http://schemas.openxmlformats.org/drawingml/2006/chartDrawing">
    <cdr:from>
      <cdr:x>0.993</cdr:x>
      <cdr:y>0.98264</cdr:y>
    </cdr:from>
    <cdr:to>
      <cdr:x>0.993</cdr:x>
      <cdr:y>0.98264</cdr:y>
    </cdr:to>
    <cdr:sp macro="" textlink="">
      <cdr:nvSpPr>
        <cdr:cNvPr id="4382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6660" y="269875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1" i="0" strike="noStrike">
              <a:solidFill>
                <a:srgbClr val="80008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14</xdr:col>
      <xdr:colOff>552450</xdr:colOff>
      <xdr:row>22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104775</xdr:rowOff>
    </xdr:from>
    <xdr:to>
      <xdr:col>14</xdr:col>
      <xdr:colOff>542925</xdr:colOff>
      <xdr:row>51</xdr:row>
      <xdr:rowOff>104775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58</xdr:row>
      <xdr:rowOff>95250</xdr:rowOff>
    </xdr:from>
    <xdr:to>
      <xdr:col>14</xdr:col>
      <xdr:colOff>542925</xdr:colOff>
      <xdr:row>81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0.93017</cdr:x>
      <cdr:y>0.93003</cdr:y>
    </cdr:from>
    <cdr:to>
      <cdr:x>1</cdr:x>
      <cdr:y>1</cdr:y>
    </cdr:to>
    <cdr:sp macro="" textlink="">
      <cdr:nvSpPr>
        <cdr:cNvPr id="44032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13507" cy="1905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0.92622</cdr:x>
      <cdr:y>0.93703</cdr:y>
    </cdr:from>
    <cdr:to>
      <cdr:x>1</cdr:x>
      <cdr:y>1</cdr:y>
    </cdr:to>
    <cdr:sp macro="" textlink="">
      <cdr:nvSpPr>
        <cdr:cNvPr id="4403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542539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0.92304</cdr:y>
    </cdr:from>
    <cdr:to>
      <cdr:x>1</cdr:x>
      <cdr:y>1</cdr:y>
    </cdr:to>
    <cdr:sp macro="" textlink="">
      <cdr:nvSpPr>
        <cdr:cNvPr id="44032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</cdr:txBody>
    </cdr:sp>
  </cdr:relSizeAnchor>
  <cdr:relSizeAnchor xmlns:cdr="http://schemas.openxmlformats.org/drawingml/2006/chartDrawing">
    <cdr:from>
      <cdr:x>0.98964</cdr:x>
      <cdr:y>0.01748</cdr:y>
    </cdr:from>
    <cdr:to>
      <cdr:x>1</cdr:x>
      <cdr:y>0.09444</cdr:y>
    </cdr:to>
    <cdr:sp macro="" textlink="">
      <cdr:nvSpPr>
        <cdr:cNvPr id="44032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50800"/>
          <a:ext cx="76210" cy="2096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0.93703</cdr:y>
    </cdr:from>
    <cdr:to>
      <cdr:x>1</cdr:x>
      <cdr:y>1</cdr:y>
    </cdr:to>
    <cdr:sp macro="" textlink="">
      <cdr:nvSpPr>
        <cdr:cNvPr id="44032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08850" y="2679700"/>
          <a:ext cx="76210" cy="171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0.85733</cdr:x>
      <cdr:y>0.36141</cdr:y>
    </cdr:from>
    <cdr:to>
      <cdr:x>0.99612</cdr:x>
      <cdr:y>0.84562</cdr:y>
    </cdr:to>
    <cdr:sp macro="" textlink="">
      <cdr:nvSpPr>
        <cdr:cNvPr id="4403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96003" y="981088"/>
          <a:ext cx="1019242" cy="13144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0.86053</cdr:y>
    </cdr:from>
    <cdr:to>
      <cdr:x>1</cdr:x>
      <cdr:y>1</cdr:y>
    </cdr:to>
    <cdr:sp macro="" textlink="">
      <cdr:nvSpPr>
        <cdr:cNvPr id="4413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381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0.92597</cdr:x>
      <cdr:y>0.93726</cdr:y>
    </cdr:from>
    <cdr:to>
      <cdr:x>1</cdr:x>
      <cdr:y>1</cdr:y>
    </cdr:to>
    <cdr:sp macro="" textlink="">
      <cdr:nvSpPr>
        <cdr:cNvPr id="44134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543639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4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0.85343</cdr:x>
      <cdr:y>0.03455</cdr:y>
    </cdr:from>
    <cdr:to>
      <cdr:x>1</cdr:x>
      <cdr:y>0.11128</cdr:y>
    </cdr:to>
    <cdr:sp macro="" textlink="">
      <cdr:nvSpPr>
        <cdr:cNvPr id="44135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97632"/>
          <a:ext cx="1076406" cy="2097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0.93726</cdr:y>
    </cdr:from>
    <cdr:to>
      <cdr:x>1</cdr:x>
      <cdr:y>1</cdr:y>
    </cdr:to>
    <cdr:sp macro="" textlink="">
      <cdr:nvSpPr>
        <cdr:cNvPr id="441351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689225"/>
          <a:ext cx="76110" cy="1714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0.8935</cdr:x>
      <cdr:y>0.27973</cdr:y>
    </cdr:from>
    <cdr:to>
      <cdr:x>0.98441</cdr:x>
      <cdr:y>0.73777</cdr:y>
    </cdr:to>
    <cdr:sp macro="" textlink="">
      <cdr:nvSpPr>
        <cdr:cNvPr id="44136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53152" y="762027"/>
          <a:ext cx="666757" cy="12477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　　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0.92597</cdr:x>
      <cdr:y>0.93889</cdr:y>
    </cdr:from>
    <cdr:to>
      <cdr:x>1</cdr:x>
      <cdr:y>1</cdr:y>
    </cdr:to>
    <cdr:sp macro="" textlink="">
      <cdr:nvSpPr>
        <cdr:cNvPr id="4423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54363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0.90006</cdr:x>
      <cdr:y>0.93889</cdr:y>
    </cdr:from>
    <cdr:to>
      <cdr:x>1</cdr:x>
      <cdr:y>1</cdr:y>
    </cdr:to>
    <cdr:sp macro="" textlink="">
      <cdr:nvSpPr>
        <cdr:cNvPr id="4423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33913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0.01695</cdr:y>
    </cdr:from>
    <cdr:to>
      <cdr:x>1</cdr:x>
      <cdr:y>0.09158</cdr:y>
    </cdr:to>
    <cdr:sp macro="" textlink="">
      <cdr:nvSpPr>
        <cdr:cNvPr id="44237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50800"/>
          <a:ext cx="76110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237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9325" y="2765425"/>
          <a:ext cx="76110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0.88171</cdr:x>
      <cdr:y>0.21769</cdr:y>
    </cdr:from>
    <cdr:to>
      <cdr:x>0.9987</cdr:x>
      <cdr:y>0.78571</cdr:y>
    </cdr:to>
    <cdr:sp macro="" textlink="">
      <cdr:nvSpPr>
        <cdr:cNvPr id="4423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466685" y="609599"/>
          <a:ext cx="858034" cy="15906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542925</xdr:colOff>
      <xdr:row>22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29</xdr:row>
      <xdr:rowOff>95250</xdr:rowOff>
    </xdr:from>
    <xdr:to>
      <xdr:col>14</xdr:col>
      <xdr:colOff>542925</xdr:colOff>
      <xdr:row>51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58</xdr:row>
      <xdr:rowOff>104775</xdr:rowOff>
    </xdr:from>
    <xdr:to>
      <xdr:col>14</xdr:col>
      <xdr:colOff>552450</xdr:colOff>
      <xdr:row>81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0.93889</cdr:y>
    </cdr:from>
    <cdr:to>
      <cdr:x>1</cdr:x>
      <cdr:y>1</cdr:y>
    </cdr:to>
    <cdr:sp macro="" textlink="">
      <cdr:nvSpPr>
        <cdr:cNvPr id="4444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0.94228</cdr:y>
    </cdr:from>
    <cdr:to>
      <cdr:x>1</cdr:x>
      <cdr:y>1</cdr:y>
    </cdr:to>
    <cdr:sp macro="" textlink="">
      <cdr:nvSpPr>
        <cdr:cNvPr id="44442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543301" cy="1621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0.92537</cdr:y>
    </cdr:from>
    <cdr:to>
      <cdr:x>1</cdr:x>
      <cdr:y>1</cdr:y>
    </cdr:to>
    <cdr:sp macro="" textlink="">
      <cdr:nvSpPr>
        <cdr:cNvPr id="44442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209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0.85294</cdr:x>
      <cdr:y>0.02009</cdr:y>
    </cdr:from>
    <cdr:to>
      <cdr:x>0.9704</cdr:x>
      <cdr:y>0.09472</cdr:y>
    </cdr:to>
    <cdr:sp macro="" textlink="">
      <cdr:nvSpPr>
        <cdr:cNvPr id="44442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9623"/>
          <a:ext cx="1075773" cy="2097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0.93889</cdr:y>
    </cdr:from>
    <cdr:to>
      <cdr:x>1</cdr:x>
      <cdr:y>1</cdr:y>
    </cdr:to>
    <cdr:sp macro="" textlink="">
      <cdr:nvSpPr>
        <cdr:cNvPr id="44442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65425"/>
          <a:ext cx="75809" cy="171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0.91134</cdr:x>
      <cdr:y>0.19388</cdr:y>
    </cdr:from>
    <cdr:to>
      <cdr:x>0.99609</cdr:x>
      <cdr:y>0.70408</cdr:y>
    </cdr:to>
    <cdr:sp macro="" textlink="">
      <cdr:nvSpPr>
        <cdr:cNvPr id="4444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57948" y="542924"/>
          <a:ext cx="619156" cy="14287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0.92573</cdr:x>
      <cdr:y>0.92503</cdr:y>
    </cdr:from>
    <cdr:to>
      <cdr:x>1</cdr:x>
      <cdr:y>1</cdr:y>
    </cdr:to>
    <cdr:sp macro="" textlink="">
      <cdr:nvSpPr>
        <cdr:cNvPr id="44544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542584" cy="1999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4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0.93563</cdr:y>
    </cdr:from>
    <cdr:to>
      <cdr:x>1</cdr:x>
      <cdr:y>1</cdr:y>
    </cdr:to>
    <cdr:sp macro="" textlink="">
      <cdr:nvSpPr>
        <cdr:cNvPr id="44544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2622550"/>
          <a:ext cx="75709" cy="1716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0.0316</cdr:y>
    </cdr:from>
    <cdr:to>
      <cdr:x>1</cdr:x>
      <cdr:y>0.11019</cdr:y>
    </cdr:to>
    <cdr:sp macro="" textlink="">
      <cdr:nvSpPr>
        <cdr:cNvPr id="44544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1225" y="87447"/>
          <a:ext cx="75709" cy="2095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0.89949</cdr:x>
      <cdr:y>0.15412</cdr:y>
    </cdr:from>
    <cdr:to>
      <cdr:x>0.99348</cdr:x>
      <cdr:y>0.60932</cdr:y>
    </cdr:to>
    <cdr:sp macro="" textlink="">
      <cdr:nvSpPr>
        <cdr:cNvPr id="4454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62814" y="409571"/>
          <a:ext cx="685765" cy="1209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28575</xdr:rowOff>
    </xdr:from>
    <xdr:to>
      <xdr:col>8</xdr:col>
      <xdr:colOff>657225</xdr:colOff>
      <xdr:row>27</xdr:row>
      <xdr:rowOff>152399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28</xdr:row>
      <xdr:rowOff>9523</xdr:rowOff>
    </xdr:from>
    <xdr:to>
      <xdr:col>8</xdr:col>
      <xdr:colOff>657225</xdr:colOff>
      <xdr:row>53</xdr:row>
      <xdr:rowOff>142874</xdr:rowOff>
    </xdr:to>
    <xdr:graphicFrame macro="">
      <xdr:nvGraphicFramePr>
        <xdr:cNvPr id="17" name="グラフ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0.93913</cdr:y>
    </cdr:from>
    <cdr:to>
      <cdr:x>1</cdr:x>
      <cdr:y>1</cdr:y>
    </cdr:to>
    <cdr:sp macro="" textlink="">
      <cdr:nvSpPr>
        <cdr:cNvPr id="44646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2774950"/>
          <a:ext cx="75809" cy="171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0.98964</cdr:x>
      <cdr:y>0.01689</cdr:y>
    </cdr:from>
    <cdr:to>
      <cdr:x>1</cdr:x>
      <cdr:y>0.09129</cdr:y>
    </cdr:to>
    <cdr:sp macro="" textlink="">
      <cdr:nvSpPr>
        <cdr:cNvPr id="446470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70750" y="50800"/>
          <a:ext cx="75809" cy="209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  <cdr:relSizeAnchor xmlns:cdr="http://schemas.openxmlformats.org/drawingml/2006/chartDrawing">
    <cdr:from>
      <cdr:x>0.87223</cdr:x>
      <cdr:y>0.11186</cdr:y>
    </cdr:from>
    <cdr:to>
      <cdr:x>1</cdr:x>
      <cdr:y>0.83051</cdr:y>
    </cdr:to>
    <cdr:sp macro="" textlink="">
      <cdr:nvSpPr>
        <cdr:cNvPr id="44647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372224" y="314320"/>
          <a:ext cx="933451" cy="20193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0" bIns="18288" anchor="ctr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令和</a:t>
          </a:r>
          <a:r>
            <a:rPr lang="en-US" altLang="ja-JP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en-US" altLang="ja-JP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1">
            <a:defRPr sz="1000"/>
          </a:pPr>
          <a:endParaRPr lang="ja-JP" altLang="en-US" sz="8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9526</xdr:rowOff>
    </xdr:from>
    <xdr:to>
      <xdr:col>14</xdr:col>
      <xdr:colOff>552450</xdr:colOff>
      <xdr:row>23</xdr:row>
      <xdr:rowOff>57151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104775</xdr:rowOff>
    </xdr:from>
    <xdr:to>
      <xdr:col>14</xdr:col>
      <xdr:colOff>533400</xdr:colOff>
      <xdr:row>53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60</xdr:row>
      <xdr:rowOff>66675</xdr:rowOff>
    </xdr:from>
    <xdr:to>
      <xdr:col>14</xdr:col>
      <xdr:colOff>542925</xdr:colOff>
      <xdr:row>83</xdr:row>
      <xdr:rowOff>19050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0.86458</cdr:x>
      <cdr:y>0.09869</cdr:y>
    </cdr:from>
    <cdr:to>
      <cdr:x>0.98958</cdr:x>
      <cdr:y>0.76645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24606" y="285773"/>
          <a:ext cx="914400" cy="19335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　　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ja-JP" altLang="en-US" sz="900">
            <a:ea typeface="$ＪＳ明朝" pitchFamily="17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0.87532</cdr:x>
      <cdr:y>0.13758</cdr:y>
    </cdr:from>
    <cdr:to>
      <cdr:x>1</cdr:x>
      <cdr:y>0.90604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386466" y="390525"/>
          <a:ext cx="909684" cy="2181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5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3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6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r>
            <a:rPr lang="ja-JP" altLang="en-US" sz="900">
              <a:ea typeface="$ＪＳ明朝" pitchFamily="17" charset="-128"/>
            </a:rPr>
            <a:t>令和</a:t>
          </a:r>
          <a:r>
            <a:rPr lang="en-US" altLang="ja-JP" sz="900">
              <a:ea typeface="$ＪＳ明朝" pitchFamily="17" charset="-128"/>
            </a:rPr>
            <a:t>4</a:t>
          </a:r>
          <a:r>
            <a:rPr lang="ja-JP" altLang="en-US" sz="900">
              <a:ea typeface="$ＪＳ明朝" pitchFamily="17" charset="-128"/>
            </a:rPr>
            <a:t>年</a:t>
          </a:r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  <a:p xmlns:a="http://schemas.openxmlformats.org/drawingml/2006/main">
          <a:pPr algn="r"/>
          <a:endParaRPr lang="en-US" altLang="ja-JP" sz="900">
            <a:ea typeface="$ＪＳ明朝" pitchFamily="17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0.73316</cdr:x>
      <cdr:y>0.22917</cdr:y>
    </cdr:from>
    <cdr:to>
      <cdr:x>0.85751</cdr:x>
      <cdr:y>0.5625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391150" y="6286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0.8989</cdr:x>
      <cdr:y>0.17008</cdr:y>
    </cdr:from>
    <cdr:to>
      <cdr:x>0.99216</cdr:x>
      <cdr:y>0.58843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6567099" y="476286"/>
          <a:ext cx="681327" cy="11715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5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4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3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r>
            <a:rPr lang="ja-JP" altLang="en-US" sz="900"/>
            <a:t>令和</a:t>
          </a:r>
          <a:r>
            <a:rPr lang="en-US" altLang="ja-JP" sz="900"/>
            <a:t>6</a:t>
          </a:r>
          <a:r>
            <a:rPr lang="ja-JP" altLang="en-US" sz="900"/>
            <a:t>年</a:t>
          </a:r>
          <a:endParaRPr lang="en-US" altLang="ja-JP" sz="900"/>
        </a:p>
        <a:p xmlns:a="http://schemas.openxmlformats.org/drawingml/2006/main">
          <a:pPr algn="r"/>
          <a:endParaRPr lang="ja-JP" altLang="en-US" sz="9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</xdr:colOff>
      <xdr:row>23</xdr:row>
      <xdr:rowOff>85725</xdr:rowOff>
    </xdr:from>
    <xdr:to>
      <xdr:col>10</xdr:col>
      <xdr:colOff>28575</xdr:colOff>
      <xdr:row>23</xdr:row>
      <xdr:rowOff>85725</xdr:rowOff>
    </xdr:to>
    <xdr:sp macro="" textlink="">
      <xdr:nvSpPr>
        <xdr:cNvPr id="190907" name="Line 2079">
          <a:extLst>
            <a:ext uri="{FF2B5EF4-FFF2-40B4-BE49-F238E27FC236}">
              <a16:creationId xmlns:a16="http://schemas.microsoft.com/office/drawing/2014/main" id="{00000000-0008-0000-0400-0000BBE90200}"/>
            </a:ext>
          </a:extLst>
        </xdr:cNvPr>
        <xdr:cNvSpPr>
          <a:spLocks noChangeShapeType="1"/>
        </xdr:cNvSpPr>
      </xdr:nvSpPr>
      <xdr:spPr bwMode="auto">
        <a:xfrm>
          <a:off x="9563100" y="4143375"/>
          <a:ext cx="9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295275</xdr:colOff>
      <xdr:row>14</xdr:row>
      <xdr:rowOff>38100</xdr:rowOff>
    </xdr:from>
    <xdr:to>
      <xdr:col>11</xdr:col>
      <xdr:colOff>295275</xdr:colOff>
      <xdr:row>14</xdr:row>
      <xdr:rowOff>38100</xdr:rowOff>
    </xdr:to>
    <xdr:sp macro="" textlink="">
      <xdr:nvSpPr>
        <xdr:cNvPr id="190908" name="Line 2081">
          <a:extLst>
            <a:ext uri="{FF2B5EF4-FFF2-40B4-BE49-F238E27FC236}">
              <a16:creationId xmlns:a16="http://schemas.microsoft.com/office/drawing/2014/main" id="{00000000-0008-0000-0400-0000BCE90200}"/>
            </a:ext>
          </a:extLst>
        </xdr:cNvPr>
        <xdr:cNvSpPr>
          <a:spLocks noChangeShapeType="1"/>
        </xdr:cNvSpPr>
      </xdr:nvSpPr>
      <xdr:spPr bwMode="auto">
        <a:xfrm>
          <a:off x="10258425" y="2552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6</xdr:col>
      <xdr:colOff>1343024</xdr:colOff>
      <xdr:row>26</xdr:row>
      <xdr:rowOff>114300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26</xdr:row>
      <xdr:rowOff>114300</xdr:rowOff>
    </xdr:from>
    <xdr:to>
      <xdr:col>3</xdr:col>
      <xdr:colOff>409575</xdr:colOff>
      <xdr:row>50</xdr:row>
      <xdr:rowOff>152400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409575</xdr:colOff>
      <xdr:row>26</xdr:row>
      <xdr:rowOff>123825</xdr:rowOff>
    </xdr:from>
    <xdr:to>
      <xdr:col>6</xdr:col>
      <xdr:colOff>1333500</xdr:colOff>
      <xdr:row>50</xdr:row>
      <xdr:rowOff>152400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57151</xdr:colOff>
      <xdr:row>0</xdr:row>
      <xdr:rowOff>38100</xdr:rowOff>
    </xdr:from>
    <xdr:to>
      <xdr:col>1</xdr:col>
      <xdr:colOff>104776</xdr:colOff>
      <xdr:row>0</xdr:row>
      <xdr:rowOff>266700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D6C1FD2D-DD35-2402-2BA0-5056276E1A4E}"/>
            </a:ext>
          </a:extLst>
        </xdr:cNvPr>
        <xdr:cNvSpPr/>
      </xdr:nvSpPr>
      <xdr:spPr bwMode="auto">
        <a:xfrm>
          <a:off x="57151" y="38100"/>
          <a:ext cx="514350" cy="228600"/>
        </a:xfrm>
        <a:prstGeom prst="roundRect">
          <a:avLst/>
        </a:prstGeom>
        <a:gradFill flip="none" rotWithShape="1">
          <a:gsLst>
            <a:gs pos="0">
              <a:srgbClr val="FFC000">
                <a:tint val="66000"/>
                <a:satMod val="160000"/>
              </a:srgbClr>
            </a:gs>
            <a:gs pos="50000">
              <a:srgbClr val="FFC000">
                <a:tint val="44500"/>
                <a:satMod val="160000"/>
              </a:srgbClr>
            </a:gs>
            <a:gs pos="100000">
              <a:srgbClr val="FFC000">
                <a:tint val="23500"/>
                <a:satMod val="160000"/>
              </a:srgbClr>
            </a:gs>
          </a:gsLst>
          <a:lin ang="2700000" scaled="1"/>
          <a:tileRect/>
        </a:gra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/>
            <a:t>単位：トン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993366"/>
        </a:solidFill>
        <a:ln w="0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workbookViewId="0"/>
  </sheetViews>
  <sheetFormatPr defaultRowHeight="17.25"/>
  <cols>
    <col min="1" max="1" width="9.625" style="31" customWidth="1"/>
    <col min="2" max="2" width="7.25" style="228" customWidth="1"/>
    <col min="3" max="3" width="9.625" style="229" customWidth="1"/>
    <col min="4" max="4" width="9" style="31"/>
    <col min="5" max="5" width="20" style="31" bestFit="1" customWidth="1"/>
    <col min="6" max="6" width="18.625" style="31" customWidth="1"/>
    <col min="7" max="7" width="7.75" style="31" customWidth="1"/>
    <col min="8" max="8" width="2.375" style="31" customWidth="1"/>
    <col min="9" max="9" width="7.75" style="31" customWidth="1"/>
    <col min="10" max="256" width="9" style="31"/>
    <col min="257" max="257" width="9.625" style="31" customWidth="1"/>
    <col min="258" max="258" width="7.25" style="31" customWidth="1"/>
    <col min="259" max="259" width="9.625" style="31" customWidth="1"/>
    <col min="260" max="260" width="9" style="31"/>
    <col min="261" max="261" width="20" style="31" bestFit="1" customWidth="1"/>
    <col min="262" max="262" width="18.625" style="31" customWidth="1"/>
    <col min="263" max="263" width="7.75" style="31" customWidth="1"/>
    <col min="264" max="264" width="2.375" style="31" customWidth="1"/>
    <col min="265" max="265" width="7.75" style="31" customWidth="1"/>
    <col min="266" max="512" width="9" style="31"/>
    <col min="513" max="513" width="9.625" style="31" customWidth="1"/>
    <col min="514" max="514" width="7.25" style="31" customWidth="1"/>
    <col min="515" max="515" width="9.625" style="31" customWidth="1"/>
    <col min="516" max="516" width="9" style="31"/>
    <col min="517" max="517" width="20" style="31" bestFit="1" customWidth="1"/>
    <col min="518" max="518" width="18.625" style="31" customWidth="1"/>
    <col min="519" max="519" width="7.75" style="31" customWidth="1"/>
    <col min="520" max="520" width="2.375" style="31" customWidth="1"/>
    <col min="521" max="521" width="7.75" style="31" customWidth="1"/>
    <col min="522" max="768" width="9" style="31"/>
    <col min="769" max="769" width="9.625" style="31" customWidth="1"/>
    <col min="770" max="770" width="7.25" style="31" customWidth="1"/>
    <col min="771" max="771" width="9.625" style="31" customWidth="1"/>
    <col min="772" max="772" width="9" style="31"/>
    <col min="773" max="773" width="20" style="31" bestFit="1" customWidth="1"/>
    <col min="774" max="774" width="18.625" style="31" customWidth="1"/>
    <col min="775" max="775" width="7.75" style="31" customWidth="1"/>
    <col min="776" max="776" width="2.375" style="31" customWidth="1"/>
    <col min="777" max="777" width="7.75" style="31" customWidth="1"/>
    <col min="778" max="1024" width="9" style="31"/>
    <col min="1025" max="1025" width="9.625" style="31" customWidth="1"/>
    <col min="1026" max="1026" width="7.25" style="31" customWidth="1"/>
    <col min="1027" max="1027" width="9.625" style="31" customWidth="1"/>
    <col min="1028" max="1028" width="9" style="31"/>
    <col min="1029" max="1029" width="20" style="31" bestFit="1" customWidth="1"/>
    <col min="1030" max="1030" width="18.625" style="31" customWidth="1"/>
    <col min="1031" max="1031" width="7.75" style="31" customWidth="1"/>
    <col min="1032" max="1032" width="2.375" style="31" customWidth="1"/>
    <col min="1033" max="1033" width="7.75" style="31" customWidth="1"/>
    <col min="1034" max="1280" width="9" style="31"/>
    <col min="1281" max="1281" width="9.625" style="31" customWidth="1"/>
    <col min="1282" max="1282" width="7.25" style="31" customWidth="1"/>
    <col min="1283" max="1283" width="9.625" style="31" customWidth="1"/>
    <col min="1284" max="1284" width="9" style="31"/>
    <col min="1285" max="1285" width="20" style="31" bestFit="1" customWidth="1"/>
    <col min="1286" max="1286" width="18.625" style="31" customWidth="1"/>
    <col min="1287" max="1287" width="7.75" style="31" customWidth="1"/>
    <col min="1288" max="1288" width="2.375" style="31" customWidth="1"/>
    <col min="1289" max="1289" width="7.75" style="31" customWidth="1"/>
    <col min="1290" max="1536" width="9" style="31"/>
    <col min="1537" max="1537" width="9.625" style="31" customWidth="1"/>
    <col min="1538" max="1538" width="7.25" style="31" customWidth="1"/>
    <col min="1539" max="1539" width="9.625" style="31" customWidth="1"/>
    <col min="1540" max="1540" width="9" style="31"/>
    <col min="1541" max="1541" width="20" style="31" bestFit="1" customWidth="1"/>
    <col min="1542" max="1542" width="18.625" style="31" customWidth="1"/>
    <col min="1543" max="1543" width="7.75" style="31" customWidth="1"/>
    <col min="1544" max="1544" width="2.375" style="31" customWidth="1"/>
    <col min="1545" max="1545" width="7.75" style="31" customWidth="1"/>
    <col min="1546" max="1792" width="9" style="31"/>
    <col min="1793" max="1793" width="9.625" style="31" customWidth="1"/>
    <col min="1794" max="1794" width="7.25" style="31" customWidth="1"/>
    <col min="1795" max="1795" width="9.625" style="31" customWidth="1"/>
    <col min="1796" max="1796" width="9" style="31"/>
    <col min="1797" max="1797" width="20" style="31" bestFit="1" customWidth="1"/>
    <col min="1798" max="1798" width="18.625" style="31" customWidth="1"/>
    <col min="1799" max="1799" width="7.75" style="31" customWidth="1"/>
    <col min="1800" max="1800" width="2.375" style="31" customWidth="1"/>
    <col min="1801" max="1801" width="7.75" style="31" customWidth="1"/>
    <col min="1802" max="2048" width="9" style="31"/>
    <col min="2049" max="2049" width="9.625" style="31" customWidth="1"/>
    <col min="2050" max="2050" width="7.25" style="31" customWidth="1"/>
    <col min="2051" max="2051" width="9.625" style="31" customWidth="1"/>
    <col min="2052" max="2052" width="9" style="31"/>
    <col min="2053" max="2053" width="20" style="31" bestFit="1" customWidth="1"/>
    <col min="2054" max="2054" width="18.625" style="31" customWidth="1"/>
    <col min="2055" max="2055" width="7.75" style="31" customWidth="1"/>
    <col min="2056" max="2056" width="2.375" style="31" customWidth="1"/>
    <col min="2057" max="2057" width="7.75" style="31" customWidth="1"/>
    <col min="2058" max="2304" width="9" style="31"/>
    <col min="2305" max="2305" width="9.625" style="31" customWidth="1"/>
    <col min="2306" max="2306" width="7.25" style="31" customWidth="1"/>
    <col min="2307" max="2307" width="9.625" style="31" customWidth="1"/>
    <col min="2308" max="2308" width="9" style="31"/>
    <col min="2309" max="2309" width="20" style="31" bestFit="1" customWidth="1"/>
    <col min="2310" max="2310" width="18.625" style="31" customWidth="1"/>
    <col min="2311" max="2311" width="7.75" style="31" customWidth="1"/>
    <col min="2312" max="2312" width="2.375" style="31" customWidth="1"/>
    <col min="2313" max="2313" width="7.75" style="31" customWidth="1"/>
    <col min="2314" max="2560" width="9" style="31"/>
    <col min="2561" max="2561" width="9.625" style="31" customWidth="1"/>
    <col min="2562" max="2562" width="7.25" style="31" customWidth="1"/>
    <col min="2563" max="2563" width="9.625" style="31" customWidth="1"/>
    <col min="2564" max="2564" width="9" style="31"/>
    <col min="2565" max="2565" width="20" style="31" bestFit="1" customWidth="1"/>
    <col min="2566" max="2566" width="18.625" style="31" customWidth="1"/>
    <col min="2567" max="2567" width="7.75" style="31" customWidth="1"/>
    <col min="2568" max="2568" width="2.375" style="31" customWidth="1"/>
    <col min="2569" max="2569" width="7.75" style="31" customWidth="1"/>
    <col min="2570" max="2816" width="9" style="31"/>
    <col min="2817" max="2817" width="9.625" style="31" customWidth="1"/>
    <col min="2818" max="2818" width="7.25" style="31" customWidth="1"/>
    <col min="2819" max="2819" width="9.625" style="31" customWidth="1"/>
    <col min="2820" max="2820" width="9" style="31"/>
    <col min="2821" max="2821" width="20" style="31" bestFit="1" customWidth="1"/>
    <col min="2822" max="2822" width="18.625" style="31" customWidth="1"/>
    <col min="2823" max="2823" width="7.75" style="31" customWidth="1"/>
    <col min="2824" max="2824" width="2.375" style="31" customWidth="1"/>
    <col min="2825" max="2825" width="7.75" style="31" customWidth="1"/>
    <col min="2826" max="3072" width="9" style="31"/>
    <col min="3073" max="3073" width="9.625" style="31" customWidth="1"/>
    <col min="3074" max="3074" width="7.25" style="31" customWidth="1"/>
    <col min="3075" max="3075" width="9.625" style="31" customWidth="1"/>
    <col min="3076" max="3076" width="9" style="31"/>
    <col min="3077" max="3077" width="20" style="31" bestFit="1" customWidth="1"/>
    <col min="3078" max="3078" width="18.625" style="31" customWidth="1"/>
    <col min="3079" max="3079" width="7.75" style="31" customWidth="1"/>
    <col min="3080" max="3080" width="2.375" style="31" customWidth="1"/>
    <col min="3081" max="3081" width="7.75" style="31" customWidth="1"/>
    <col min="3082" max="3328" width="9" style="31"/>
    <col min="3329" max="3329" width="9.625" style="31" customWidth="1"/>
    <col min="3330" max="3330" width="7.25" style="31" customWidth="1"/>
    <col min="3331" max="3331" width="9.625" style="31" customWidth="1"/>
    <col min="3332" max="3332" width="9" style="31"/>
    <col min="3333" max="3333" width="20" style="31" bestFit="1" customWidth="1"/>
    <col min="3334" max="3334" width="18.625" style="31" customWidth="1"/>
    <col min="3335" max="3335" width="7.75" style="31" customWidth="1"/>
    <col min="3336" max="3336" width="2.375" style="31" customWidth="1"/>
    <col min="3337" max="3337" width="7.75" style="31" customWidth="1"/>
    <col min="3338" max="3584" width="9" style="31"/>
    <col min="3585" max="3585" width="9.625" style="31" customWidth="1"/>
    <col min="3586" max="3586" width="7.25" style="31" customWidth="1"/>
    <col min="3587" max="3587" width="9.625" style="31" customWidth="1"/>
    <col min="3588" max="3588" width="9" style="31"/>
    <col min="3589" max="3589" width="20" style="31" bestFit="1" customWidth="1"/>
    <col min="3590" max="3590" width="18.625" style="31" customWidth="1"/>
    <col min="3591" max="3591" width="7.75" style="31" customWidth="1"/>
    <col min="3592" max="3592" width="2.375" style="31" customWidth="1"/>
    <col min="3593" max="3593" width="7.75" style="31" customWidth="1"/>
    <col min="3594" max="3840" width="9" style="31"/>
    <col min="3841" max="3841" width="9.625" style="31" customWidth="1"/>
    <col min="3842" max="3842" width="7.25" style="31" customWidth="1"/>
    <col min="3843" max="3843" width="9.625" style="31" customWidth="1"/>
    <col min="3844" max="3844" width="9" style="31"/>
    <col min="3845" max="3845" width="20" style="31" bestFit="1" customWidth="1"/>
    <col min="3846" max="3846" width="18.625" style="31" customWidth="1"/>
    <col min="3847" max="3847" width="7.75" style="31" customWidth="1"/>
    <col min="3848" max="3848" width="2.375" style="31" customWidth="1"/>
    <col min="3849" max="3849" width="7.75" style="31" customWidth="1"/>
    <col min="3850" max="4096" width="9" style="31"/>
    <col min="4097" max="4097" width="9.625" style="31" customWidth="1"/>
    <col min="4098" max="4098" width="7.25" style="31" customWidth="1"/>
    <col min="4099" max="4099" width="9.625" style="31" customWidth="1"/>
    <col min="4100" max="4100" width="9" style="31"/>
    <col min="4101" max="4101" width="20" style="31" bestFit="1" customWidth="1"/>
    <col min="4102" max="4102" width="18.625" style="31" customWidth="1"/>
    <col min="4103" max="4103" width="7.75" style="31" customWidth="1"/>
    <col min="4104" max="4104" width="2.375" style="31" customWidth="1"/>
    <col min="4105" max="4105" width="7.75" style="31" customWidth="1"/>
    <col min="4106" max="4352" width="9" style="31"/>
    <col min="4353" max="4353" width="9.625" style="31" customWidth="1"/>
    <col min="4354" max="4354" width="7.25" style="31" customWidth="1"/>
    <col min="4355" max="4355" width="9.625" style="31" customWidth="1"/>
    <col min="4356" max="4356" width="9" style="31"/>
    <col min="4357" max="4357" width="20" style="31" bestFit="1" customWidth="1"/>
    <col min="4358" max="4358" width="18.625" style="31" customWidth="1"/>
    <col min="4359" max="4359" width="7.75" style="31" customWidth="1"/>
    <col min="4360" max="4360" width="2.375" style="31" customWidth="1"/>
    <col min="4361" max="4361" width="7.75" style="31" customWidth="1"/>
    <col min="4362" max="4608" width="9" style="31"/>
    <col min="4609" max="4609" width="9.625" style="31" customWidth="1"/>
    <col min="4610" max="4610" width="7.25" style="31" customWidth="1"/>
    <col min="4611" max="4611" width="9.625" style="31" customWidth="1"/>
    <col min="4612" max="4612" width="9" style="31"/>
    <col min="4613" max="4613" width="20" style="31" bestFit="1" customWidth="1"/>
    <col min="4614" max="4614" width="18.625" style="31" customWidth="1"/>
    <col min="4615" max="4615" width="7.75" style="31" customWidth="1"/>
    <col min="4616" max="4616" width="2.375" style="31" customWidth="1"/>
    <col min="4617" max="4617" width="7.75" style="31" customWidth="1"/>
    <col min="4618" max="4864" width="9" style="31"/>
    <col min="4865" max="4865" width="9.625" style="31" customWidth="1"/>
    <col min="4866" max="4866" width="7.25" style="31" customWidth="1"/>
    <col min="4867" max="4867" width="9.625" style="31" customWidth="1"/>
    <col min="4868" max="4868" width="9" style="31"/>
    <col min="4869" max="4869" width="20" style="31" bestFit="1" customWidth="1"/>
    <col min="4870" max="4870" width="18.625" style="31" customWidth="1"/>
    <col min="4871" max="4871" width="7.75" style="31" customWidth="1"/>
    <col min="4872" max="4872" width="2.375" style="31" customWidth="1"/>
    <col min="4873" max="4873" width="7.75" style="31" customWidth="1"/>
    <col min="4874" max="5120" width="9" style="31"/>
    <col min="5121" max="5121" width="9.625" style="31" customWidth="1"/>
    <col min="5122" max="5122" width="7.25" style="31" customWidth="1"/>
    <col min="5123" max="5123" width="9.625" style="31" customWidth="1"/>
    <col min="5124" max="5124" width="9" style="31"/>
    <col min="5125" max="5125" width="20" style="31" bestFit="1" customWidth="1"/>
    <col min="5126" max="5126" width="18.625" style="31" customWidth="1"/>
    <col min="5127" max="5127" width="7.75" style="31" customWidth="1"/>
    <col min="5128" max="5128" width="2.375" style="31" customWidth="1"/>
    <col min="5129" max="5129" width="7.75" style="31" customWidth="1"/>
    <col min="5130" max="5376" width="9" style="31"/>
    <col min="5377" max="5377" width="9.625" style="31" customWidth="1"/>
    <col min="5378" max="5378" width="7.25" style="31" customWidth="1"/>
    <col min="5379" max="5379" width="9.625" style="31" customWidth="1"/>
    <col min="5380" max="5380" width="9" style="31"/>
    <col min="5381" max="5381" width="20" style="31" bestFit="1" customWidth="1"/>
    <col min="5382" max="5382" width="18.625" style="31" customWidth="1"/>
    <col min="5383" max="5383" width="7.75" style="31" customWidth="1"/>
    <col min="5384" max="5384" width="2.375" style="31" customWidth="1"/>
    <col min="5385" max="5385" width="7.75" style="31" customWidth="1"/>
    <col min="5386" max="5632" width="9" style="31"/>
    <col min="5633" max="5633" width="9.625" style="31" customWidth="1"/>
    <col min="5634" max="5634" width="7.25" style="31" customWidth="1"/>
    <col min="5635" max="5635" width="9.625" style="31" customWidth="1"/>
    <col min="5636" max="5636" width="9" style="31"/>
    <col min="5637" max="5637" width="20" style="31" bestFit="1" customWidth="1"/>
    <col min="5638" max="5638" width="18.625" style="31" customWidth="1"/>
    <col min="5639" max="5639" width="7.75" style="31" customWidth="1"/>
    <col min="5640" max="5640" width="2.375" style="31" customWidth="1"/>
    <col min="5641" max="5641" width="7.75" style="31" customWidth="1"/>
    <col min="5642" max="5888" width="9" style="31"/>
    <col min="5889" max="5889" width="9.625" style="31" customWidth="1"/>
    <col min="5890" max="5890" width="7.25" style="31" customWidth="1"/>
    <col min="5891" max="5891" width="9.625" style="31" customWidth="1"/>
    <col min="5892" max="5892" width="9" style="31"/>
    <col min="5893" max="5893" width="20" style="31" bestFit="1" customWidth="1"/>
    <col min="5894" max="5894" width="18.625" style="31" customWidth="1"/>
    <col min="5895" max="5895" width="7.75" style="31" customWidth="1"/>
    <col min="5896" max="5896" width="2.375" style="31" customWidth="1"/>
    <col min="5897" max="5897" width="7.75" style="31" customWidth="1"/>
    <col min="5898" max="6144" width="9" style="31"/>
    <col min="6145" max="6145" width="9.625" style="31" customWidth="1"/>
    <col min="6146" max="6146" width="7.25" style="31" customWidth="1"/>
    <col min="6147" max="6147" width="9.625" style="31" customWidth="1"/>
    <col min="6148" max="6148" width="9" style="31"/>
    <col min="6149" max="6149" width="20" style="31" bestFit="1" customWidth="1"/>
    <col min="6150" max="6150" width="18.625" style="31" customWidth="1"/>
    <col min="6151" max="6151" width="7.75" style="31" customWidth="1"/>
    <col min="6152" max="6152" width="2.375" style="31" customWidth="1"/>
    <col min="6153" max="6153" width="7.75" style="31" customWidth="1"/>
    <col min="6154" max="6400" width="9" style="31"/>
    <col min="6401" max="6401" width="9.625" style="31" customWidth="1"/>
    <col min="6402" max="6402" width="7.25" style="31" customWidth="1"/>
    <col min="6403" max="6403" width="9.625" style="31" customWidth="1"/>
    <col min="6404" max="6404" width="9" style="31"/>
    <col min="6405" max="6405" width="20" style="31" bestFit="1" customWidth="1"/>
    <col min="6406" max="6406" width="18.625" style="31" customWidth="1"/>
    <col min="6407" max="6407" width="7.75" style="31" customWidth="1"/>
    <col min="6408" max="6408" width="2.375" style="31" customWidth="1"/>
    <col min="6409" max="6409" width="7.75" style="31" customWidth="1"/>
    <col min="6410" max="6656" width="9" style="31"/>
    <col min="6657" max="6657" width="9.625" style="31" customWidth="1"/>
    <col min="6658" max="6658" width="7.25" style="31" customWidth="1"/>
    <col min="6659" max="6659" width="9.625" style="31" customWidth="1"/>
    <col min="6660" max="6660" width="9" style="31"/>
    <col min="6661" max="6661" width="20" style="31" bestFit="1" customWidth="1"/>
    <col min="6662" max="6662" width="18.625" style="31" customWidth="1"/>
    <col min="6663" max="6663" width="7.75" style="31" customWidth="1"/>
    <col min="6664" max="6664" width="2.375" style="31" customWidth="1"/>
    <col min="6665" max="6665" width="7.75" style="31" customWidth="1"/>
    <col min="6666" max="6912" width="9" style="31"/>
    <col min="6913" max="6913" width="9.625" style="31" customWidth="1"/>
    <col min="6914" max="6914" width="7.25" style="31" customWidth="1"/>
    <col min="6915" max="6915" width="9.625" style="31" customWidth="1"/>
    <col min="6916" max="6916" width="9" style="31"/>
    <col min="6917" max="6917" width="20" style="31" bestFit="1" customWidth="1"/>
    <col min="6918" max="6918" width="18.625" style="31" customWidth="1"/>
    <col min="6919" max="6919" width="7.75" style="31" customWidth="1"/>
    <col min="6920" max="6920" width="2.375" style="31" customWidth="1"/>
    <col min="6921" max="6921" width="7.75" style="31" customWidth="1"/>
    <col min="6922" max="7168" width="9" style="31"/>
    <col min="7169" max="7169" width="9.625" style="31" customWidth="1"/>
    <col min="7170" max="7170" width="7.25" style="31" customWidth="1"/>
    <col min="7171" max="7171" width="9.625" style="31" customWidth="1"/>
    <col min="7172" max="7172" width="9" style="31"/>
    <col min="7173" max="7173" width="20" style="31" bestFit="1" customWidth="1"/>
    <col min="7174" max="7174" width="18.625" style="31" customWidth="1"/>
    <col min="7175" max="7175" width="7.75" style="31" customWidth="1"/>
    <col min="7176" max="7176" width="2.375" style="31" customWidth="1"/>
    <col min="7177" max="7177" width="7.75" style="31" customWidth="1"/>
    <col min="7178" max="7424" width="9" style="31"/>
    <col min="7425" max="7425" width="9.625" style="31" customWidth="1"/>
    <col min="7426" max="7426" width="7.25" style="31" customWidth="1"/>
    <col min="7427" max="7427" width="9.625" style="31" customWidth="1"/>
    <col min="7428" max="7428" width="9" style="31"/>
    <col min="7429" max="7429" width="20" style="31" bestFit="1" customWidth="1"/>
    <col min="7430" max="7430" width="18.625" style="31" customWidth="1"/>
    <col min="7431" max="7431" width="7.75" style="31" customWidth="1"/>
    <col min="7432" max="7432" width="2.375" style="31" customWidth="1"/>
    <col min="7433" max="7433" width="7.75" style="31" customWidth="1"/>
    <col min="7434" max="7680" width="9" style="31"/>
    <col min="7681" max="7681" width="9.625" style="31" customWidth="1"/>
    <col min="7682" max="7682" width="7.25" style="31" customWidth="1"/>
    <col min="7683" max="7683" width="9.625" style="31" customWidth="1"/>
    <col min="7684" max="7684" width="9" style="31"/>
    <col min="7685" max="7685" width="20" style="31" bestFit="1" customWidth="1"/>
    <col min="7686" max="7686" width="18.625" style="31" customWidth="1"/>
    <col min="7687" max="7687" width="7.75" style="31" customWidth="1"/>
    <col min="7688" max="7688" width="2.375" style="31" customWidth="1"/>
    <col min="7689" max="7689" width="7.75" style="31" customWidth="1"/>
    <col min="7690" max="7936" width="9" style="31"/>
    <col min="7937" max="7937" width="9.625" style="31" customWidth="1"/>
    <col min="7938" max="7938" width="7.25" style="31" customWidth="1"/>
    <col min="7939" max="7939" width="9.625" style="31" customWidth="1"/>
    <col min="7940" max="7940" width="9" style="31"/>
    <col min="7941" max="7941" width="20" style="31" bestFit="1" customWidth="1"/>
    <col min="7942" max="7942" width="18.625" style="31" customWidth="1"/>
    <col min="7943" max="7943" width="7.75" style="31" customWidth="1"/>
    <col min="7944" max="7944" width="2.375" style="31" customWidth="1"/>
    <col min="7945" max="7945" width="7.75" style="31" customWidth="1"/>
    <col min="7946" max="8192" width="9" style="31"/>
    <col min="8193" max="8193" width="9.625" style="31" customWidth="1"/>
    <col min="8194" max="8194" width="7.25" style="31" customWidth="1"/>
    <col min="8195" max="8195" width="9.625" style="31" customWidth="1"/>
    <col min="8196" max="8196" width="9" style="31"/>
    <col min="8197" max="8197" width="20" style="31" bestFit="1" customWidth="1"/>
    <col min="8198" max="8198" width="18.625" style="31" customWidth="1"/>
    <col min="8199" max="8199" width="7.75" style="31" customWidth="1"/>
    <col min="8200" max="8200" width="2.375" style="31" customWidth="1"/>
    <col min="8201" max="8201" width="7.75" style="31" customWidth="1"/>
    <col min="8202" max="8448" width="9" style="31"/>
    <col min="8449" max="8449" width="9.625" style="31" customWidth="1"/>
    <col min="8450" max="8450" width="7.25" style="31" customWidth="1"/>
    <col min="8451" max="8451" width="9.625" style="31" customWidth="1"/>
    <col min="8452" max="8452" width="9" style="31"/>
    <col min="8453" max="8453" width="20" style="31" bestFit="1" customWidth="1"/>
    <col min="8454" max="8454" width="18.625" style="31" customWidth="1"/>
    <col min="8455" max="8455" width="7.75" style="31" customWidth="1"/>
    <col min="8456" max="8456" width="2.375" style="31" customWidth="1"/>
    <col min="8457" max="8457" width="7.75" style="31" customWidth="1"/>
    <col min="8458" max="8704" width="9" style="31"/>
    <col min="8705" max="8705" width="9.625" style="31" customWidth="1"/>
    <col min="8706" max="8706" width="7.25" style="31" customWidth="1"/>
    <col min="8707" max="8707" width="9.625" style="31" customWidth="1"/>
    <col min="8708" max="8708" width="9" style="31"/>
    <col min="8709" max="8709" width="20" style="31" bestFit="1" customWidth="1"/>
    <col min="8710" max="8710" width="18.625" style="31" customWidth="1"/>
    <col min="8711" max="8711" width="7.75" style="31" customWidth="1"/>
    <col min="8712" max="8712" width="2.375" style="31" customWidth="1"/>
    <col min="8713" max="8713" width="7.75" style="31" customWidth="1"/>
    <col min="8714" max="8960" width="9" style="31"/>
    <col min="8961" max="8961" width="9.625" style="31" customWidth="1"/>
    <col min="8962" max="8962" width="7.25" style="31" customWidth="1"/>
    <col min="8963" max="8963" width="9.625" style="31" customWidth="1"/>
    <col min="8964" max="8964" width="9" style="31"/>
    <col min="8965" max="8965" width="20" style="31" bestFit="1" customWidth="1"/>
    <col min="8966" max="8966" width="18.625" style="31" customWidth="1"/>
    <col min="8967" max="8967" width="7.75" style="31" customWidth="1"/>
    <col min="8968" max="8968" width="2.375" style="31" customWidth="1"/>
    <col min="8969" max="8969" width="7.75" style="31" customWidth="1"/>
    <col min="8970" max="9216" width="9" style="31"/>
    <col min="9217" max="9217" width="9.625" style="31" customWidth="1"/>
    <col min="9218" max="9218" width="7.25" style="31" customWidth="1"/>
    <col min="9219" max="9219" width="9.625" style="31" customWidth="1"/>
    <col min="9220" max="9220" width="9" style="31"/>
    <col min="9221" max="9221" width="20" style="31" bestFit="1" customWidth="1"/>
    <col min="9222" max="9222" width="18.625" style="31" customWidth="1"/>
    <col min="9223" max="9223" width="7.75" style="31" customWidth="1"/>
    <col min="9224" max="9224" width="2.375" style="31" customWidth="1"/>
    <col min="9225" max="9225" width="7.75" style="31" customWidth="1"/>
    <col min="9226" max="9472" width="9" style="31"/>
    <col min="9473" max="9473" width="9.625" style="31" customWidth="1"/>
    <col min="9474" max="9474" width="7.25" style="31" customWidth="1"/>
    <col min="9475" max="9475" width="9.625" style="31" customWidth="1"/>
    <col min="9476" max="9476" width="9" style="31"/>
    <col min="9477" max="9477" width="20" style="31" bestFit="1" customWidth="1"/>
    <col min="9478" max="9478" width="18.625" style="31" customWidth="1"/>
    <col min="9479" max="9479" width="7.75" style="31" customWidth="1"/>
    <col min="9480" max="9480" width="2.375" style="31" customWidth="1"/>
    <col min="9481" max="9481" width="7.75" style="31" customWidth="1"/>
    <col min="9482" max="9728" width="9" style="31"/>
    <col min="9729" max="9729" width="9.625" style="31" customWidth="1"/>
    <col min="9730" max="9730" width="7.25" style="31" customWidth="1"/>
    <col min="9731" max="9731" width="9.625" style="31" customWidth="1"/>
    <col min="9732" max="9732" width="9" style="31"/>
    <col min="9733" max="9733" width="20" style="31" bestFit="1" customWidth="1"/>
    <col min="9734" max="9734" width="18.625" style="31" customWidth="1"/>
    <col min="9735" max="9735" width="7.75" style="31" customWidth="1"/>
    <col min="9736" max="9736" width="2.375" style="31" customWidth="1"/>
    <col min="9737" max="9737" width="7.75" style="31" customWidth="1"/>
    <col min="9738" max="9984" width="9" style="31"/>
    <col min="9985" max="9985" width="9.625" style="31" customWidth="1"/>
    <col min="9986" max="9986" width="7.25" style="31" customWidth="1"/>
    <col min="9987" max="9987" width="9.625" style="31" customWidth="1"/>
    <col min="9988" max="9988" width="9" style="31"/>
    <col min="9989" max="9989" width="20" style="31" bestFit="1" customWidth="1"/>
    <col min="9990" max="9990" width="18.625" style="31" customWidth="1"/>
    <col min="9991" max="9991" width="7.75" style="31" customWidth="1"/>
    <col min="9992" max="9992" width="2.375" style="31" customWidth="1"/>
    <col min="9993" max="9993" width="7.75" style="31" customWidth="1"/>
    <col min="9994" max="10240" width="9" style="31"/>
    <col min="10241" max="10241" width="9.625" style="31" customWidth="1"/>
    <col min="10242" max="10242" width="7.25" style="31" customWidth="1"/>
    <col min="10243" max="10243" width="9.625" style="31" customWidth="1"/>
    <col min="10244" max="10244" width="9" style="31"/>
    <col min="10245" max="10245" width="20" style="31" bestFit="1" customWidth="1"/>
    <col min="10246" max="10246" width="18.625" style="31" customWidth="1"/>
    <col min="10247" max="10247" width="7.75" style="31" customWidth="1"/>
    <col min="10248" max="10248" width="2.375" style="31" customWidth="1"/>
    <col min="10249" max="10249" width="7.75" style="31" customWidth="1"/>
    <col min="10250" max="10496" width="9" style="31"/>
    <col min="10497" max="10497" width="9.625" style="31" customWidth="1"/>
    <col min="10498" max="10498" width="7.25" style="31" customWidth="1"/>
    <col min="10499" max="10499" width="9.625" style="31" customWidth="1"/>
    <col min="10500" max="10500" width="9" style="31"/>
    <col min="10501" max="10501" width="20" style="31" bestFit="1" customWidth="1"/>
    <col min="10502" max="10502" width="18.625" style="31" customWidth="1"/>
    <col min="10503" max="10503" width="7.75" style="31" customWidth="1"/>
    <col min="10504" max="10504" width="2.375" style="31" customWidth="1"/>
    <col min="10505" max="10505" width="7.75" style="31" customWidth="1"/>
    <col min="10506" max="10752" width="9" style="31"/>
    <col min="10753" max="10753" width="9.625" style="31" customWidth="1"/>
    <col min="10754" max="10754" width="7.25" style="31" customWidth="1"/>
    <col min="10755" max="10755" width="9.625" style="31" customWidth="1"/>
    <col min="10756" max="10756" width="9" style="31"/>
    <col min="10757" max="10757" width="20" style="31" bestFit="1" customWidth="1"/>
    <col min="10758" max="10758" width="18.625" style="31" customWidth="1"/>
    <col min="10759" max="10759" width="7.75" style="31" customWidth="1"/>
    <col min="10760" max="10760" width="2.375" style="31" customWidth="1"/>
    <col min="10761" max="10761" width="7.75" style="31" customWidth="1"/>
    <col min="10762" max="11008" width="9" style="31"/>
    <col min="11009" max="11009" width="9.625" style="31" customWidth="1"/>
    <col min="11010" max="11010" width="7.25" style="31" customWidth="1"/>
    <col min="11011" max="11011" width="9.625" style="31" customWidth="1"/>
    <col min="11012" max="11012" width="9" style="31"/>
    <col min="11013" max="11013" width="20" style="31" bestFit="1" customWidth="1"/>
    <col min="11014" max="11014" width="18.625" style="31" customWidth="1"/>
    <col min="11015" max="11015" width="7.75" style="31" customWidth="1"/>
    <col min="11016" max="11016" width="2.375" style="31" customWidth="1"/>
    <col min="11017" max="11017" width="7.75" style="31" customWidth="1"/>
    <col min="11018" max="11264" width="9" style="31"/>
    <col min="11265" max="11265" width="9.625" style="31" customWidth="1"/>
    <col min="11266" max="11266" width="7.25" style="31" customWidth="1"/>
    <col min="11267" max="11267" width="9.625" style="31" customWidth="1"/>
    <col min="11268" max="11268" width="9" style="31"/>
    <col min="11269" max="11269" width="20" style="31" bestFit="1" customWidth="1"/>
    <col min="11270" max="11270" width="18.625" style="31" customWidth="1"/>
    <col min="11271" max="11271" width="7.75" style="31" customWidth="1"/>
    <col min="11272" max="11272" width="2.375" style="31" customWidth="1"/>
    <col min="11273" max="11273" width="7.75" style="31" customWidth="1"/>
    <col min="11274" max="11520" width="9" style="31"/>
    <col min="11521" max="11521" width="9.625" style="31" customWidth="1"/>
    <col min="11522" max="11522" width="7.25" style="31" customWidth="1"/>
    <col min="11523" max="11523" width="9.625" style="31" customWidth="1"/>
    <col min="11524" max="11524" width="9" style="31"/>
    <col min="11525" max="11525" width="20" style="31" bestFit="1" customWidth="1"/>
    <col min="11526" max="11526" width="18.625" style="31" customWidth="1"/>
    <col min="11527" max="11527" width="7.75" style="31" customWidth="1"/>
    <col min="11528" max="11528" width="2.375" style="31" customWidth="1"/>
    <col min="11529" max="11529" width="7.75" style="31" customWidth="1"/>
    <col min="11530" max="11776" width="9" style="31"/>
    <col min="11777" max="11777" width="9.625" style="31" customWidth="1"/>
    <col min="11778" max="11778" width="7.25" style="31" customWidth="1"/>
    <col min="11779" max="11779" width="9.625" style="31" customWidth="1"/>
    <col min="11780" max="11780" width="9" style="31"/>
    <col min="11781" max="11781" width="20" style="31" bestFit="1" customWidth="1"/>
    <col min="11782" max="11782" width="18.625" style="31" customWidth="1"/>
    <col min="11783" max="11783" width="7.75" style="31" customWidth="1"/>
    <col min="11784" max="11784" width="2.375" style="31" customWidth="1"/>
    <col min="11785" max="11785" width="7.75" style="31" customWidth="1"/>
    <col min="11786" max="12032" width="9" style="31"/>
    <col min="12033" max="12033" width="9.625" style="31" customWidth="1"/>
    <col min="12034" max="12034" width="7.25" style="31" customWidth="1"/>
    <col min="12035" max="12035" width="9.625" style="31" customWidth="1"/>
    <col min="12036" max="12036" width="9" style="31"/>
    <col min="12037" max="12037" width="20" style="31" bestFit="1" customWidth="1"/>
    <col min="12038" max="12038" width="18.625" style="31" customWidth="1"/>
    <col min="12039" max="12039" width="7.75" style="31" customWidth="1"/>
    <col min="12040" max="12040" width="2.375" style="31" customWidth="1"/>
    <col min="12041" max="12041" width="7.75" style="31" customWidth="1"/>
    <col min="12042" max="12288" width="9" style="31"/>
    <col min="12289" max="12289" width="9.625" style="31" customWidth="1"/>
    <col min="12290" max="12290" width="7.25" style="31" customWidth="1"/>
    <col min="12291" max="12291" width="9.625" style="31" customWidth="1"/>
    <col min="12292" max="12292" width="9" style="31"/>
    <col min="12293" max="12293" width="20" style="31" bestFit="1" customWidth="1"/>
    <col min="12294" max="12294" width="18.625" style="31" customWidth="1"/>
    <col min="12295" max="12295" width="7.75" style="31" customWidth="1"/>
    <col min="12296" max="12296" width="2.375" style="31" customWidth="1"/>
    <col min="12297" max="12297" width="7.75" style="31" customWidth="1"/>
    <col min="12298" max="12544" width="9" style="31"/>
    <col min="12545" max="12545" width="9.625" style="31" customWidth="1"/>
    <col min="12546" max="12546" width="7.25" style="31" customWidth="1"/>
    <col min="12547" max="12547" width="9.625" style="31" customWidth="1"/>
    <col min="12548" max="12548" width="9" style="31"/>
    <col min="12549" max="12549" width="20" style="31" bestFit="1" customWidth="1"/>
    <col min="12550" max="12550" width="18.625" style="31" customWidth="1"/>
    <col min="12551" max="12551" width="7.75" style="31" customWidth="1"/>
    <col min="12552" max="12552" width="2.375" style="31" customWidth="1"/>
    <col min="12553" max="12553" width="7.75" style="31" customWidth="1"/>
    <col min="12554" max="12800" width="9" style="31"/>
    <col min="12801" max="12801" width="9.625" style="31" customWidth="1"/>
    <col min="12802" max="12802" width="7.25" style="31" customWidth="1"/>
    <col min="12803" max="12803" width="9.625" style="31" customWidth="1"/>
    <col min="12804" max="12804" width="9" style="31"/>
    <col min="12805" max="12805" width="20" style="31" bestFit="1" customWidth="1"/>
    <col min="12806" max="12806" width="18.625" style="31" customWidth="1"/>
    <col min="12807" max="12807" width="7.75" style="31" customWidth="1"/>
    <col min="12808" max="12808" width="2.375" style="31" customWidth="1"/>
    <col min="12809" max="12809" width="7.75" style="31" customWidth="1"/>
    <col min="12810" max="13056" width="9" style="31"/>
    <col min="13057" max="13057" width="9.625" style="31" customWidth="1"/>
    <col min="13058" max="13058" width="7.25" style="31" customWidth="1"/>
    <col min="13059" max="13059" width="9.625" style="31" customWidth="1"/>
    <col min="13060" max="13060" width="9" style="31"/>
    <col min="13061" max="13061" width="20" style="31" bestFit="1" customWidth="1"/>
    <col min="13062" max="13062" width="18.625" style="31" customWidth="1"/>
    <col min="13063" max="13063" width="7.75" style="31" customWidth="1"/>
    <col min="13064" max="13064" width="2.375" style="31" customWidth="1"/>
    <col min="13065" max="13065" width="7.75" style="31" customWidth="1"/>
    <col min="13066" max="13312" width="9" style="31"/>
    <col min="13313" max="13313" width="9.625" style="31" customWidth="1"/>
    <col min="13314" max="13314" width="7.25" style="31" customWidth="1"/>
    <col min="13315" max="13315" width="9.625" style="31" customWidth="1"/>
    <col min="13316" max="13316" width="9" style="31"/>
    <col min="13317" max="13317" width="20" style="31" bestFit="1" customWidth="1"/>
    <col min="13318" max="13318" width="18.625" style="31" customWidth="1"/>
    <col min="13319" max="13319" width="7.75" style="31" customWidth="1"/>
    <col min="13320" max="13320" width="2.375" style="31" customWidth="1"/>
    <col min="13321" max="13321" width="7.75" style="31" customWidth="1"/>
    <col min="13322" max="13568" width="9" style="31"/>
    <col min="13569" max="13569" width="9.625" style="31" customWidth="1"/>
    <col min="13570" max="13570" width="7.25" style="31" customWidth="1"/>
    <col min="13571" max="13571" width="9.625" style="31" customWidth="1"/>
    <col min="13572" max="13572" width="9" style="31"/>
    <col min="13573" max="13573" width="20" style="31" bestFit="1" customWidth="1"/>
    <col min="13574" max="13574" width="18.625" style="31" customWidth="1"/>
    <col min="13575" max="13575" width="7.75" style="31" customWidth="1"/>
    <col min="13576" max="13576" width="2.375" style="31" customWidth="1"/>
    <col min="13577" max="13577" width="7.75" style="31" customWidth="1"/>
    <col min="13578" max="13824" width="9" style="31"/>
    <col min="13825" max="13825" width="9.625" style="31" customWidth="1"/>
    <col min="13826" max="13826" width="7.25" style="31" customWidth="1"/>
    <col min="13827" max="13827" width="9.625" style="31" customWidth="1"/>
    <col min="13828" max="13828" width="9" style="31"/>
    <col min="13829" max="13829" width="20" style="31" bestFit="1" customWidth="1"/>
    <col min="13830" max="13830" width="18.625" style="31" customWidth="1"/>
    <col min="13831" max="13831" width="7.75" style="31" customWidth="1"/>
    <col min="13832" max="13832" width="2.375" style="31" customWidth="1"/>
    <col min="13833" max="13833" width="7.75" style="31" customWidth="1"/>
    <col min="13834" max="14080" width="9" style="31"/>
    <col min="14081" max="14081" width="9.625" style="31" customWidth="1"/>
    <col min="14082" max="14082" width="7.25" style="31" customWidth="1"/>
    <col min="14083" max="14083" width="9.625" style="31" customWidth="1"/>
    <col min="14084" max="14084" width="9" style="31"/>
    <col min="14085" max="14085" width="20" style="31" bestFit="1" customWidth="1"/>
    <col min="14086" max="14086" width="18.625" style="31" customWidth="1"/>
    <col min="14087" max="14087" width="7.75" style="31" customWidth="1"/>
    <col min="14088" max="14088" width="2.375" style="31" customWidth="1"/>
    <col min="14089" max="14089" width="7.75" style="31" customWidth="1"/>
    <col min="14090" max="14336" width="9" style="31"/>
    <col min="14337" max="14337" width="9.625" style="31" customWidth="1"/>
    <col min="14338" max="14338" width="7.25" style="31" customWidth="1"/>
    <col min="14339" max="14339" width="9.625" style="31" customWidth="1"/>
    <col min="14340" max="14340" width="9" style="31"/>
    <col min="14341" max="14341" width="20" style="31" bestFit="1" customWidth="1"/>
    <col min="14342" max="14342" width="18.625" style="31" customWidth="1"/>
    <col min="14343" max="14343" width="7.75" style="31" customWidth="1"/>
    <col min="14344" max="14344" width="2.375" style="31" customWidth="1"/>
    <col min="14345" max="14345" width="7.75" style="31" customWidth="1"/>
    <col min="14346" max="14592" width="9" style="31"/>
    <col min="14593" max="14593" width="9.625" style="31" customWidth="1"/>
    <col min="14594" max="14594" width="7.25" style="31" customWidth="1"/>
    <col min="14595" max="14595" width="9.625" style="31" customWidth="1"/>
    <col min="14596" max="14596" width="9" style="31"/>
    <col min="14597" max="14597" width="20" style="31" bestFit="1" customWidth="1"/>
    <col min="14598" max="14598" width="18.625" style="31" customWidth="1"/>
    <col min="14599" max="14599" width="7.75" style="31" customWidth="1"/>
    <col min="14600" max="14600" width="2.375" style="31" customWidth="1"/>
    <col min="14601" max="14601" width="7.75" style="31" customWidth="1"/>
    <col min="14602" max="14848" width="9" style="31"/>
    <col min="14849" max="14849" width="9.625" style="31" customWidth="1"/>
    <col min="14850" max="14850" width="7.25" style="31" customWidth="1"/>
    <col min="14851" max="14851" width="9.625" style="31" customWidth="1"/>
    <col min="14852" max="14852" width="9" style="31"/>
    <col min="14853" max="14853" width="20" style="31" bestFit="1" customWidth="1"/>
    <col min="14854" max="14854" width="18.625" style="31" customWidth="1"/>
    <col min="14855" max="14855" width="7.75" style="31" customWidth="1"/>
    <col min="14856" max="14856" width="2.375" style="31" customWidth="1"/>
    <col min="14857" max="14857" width="7.75" style="31" customWidth="1"/>
    <col min="14858" max="15104" width="9" style="31"/>
    <col min="15105" max="15105" width="9.625" style="31" customWidth="1"/>
    <col min="15106" max="15106" width="7.25" style="31" customWidth="1"/>
    <col min="15107" max="15107" width="9.625" style="31" customWidth="1"/>
    <col min="15108" max="15108" width="9" style="31"/>
    <col min="15109" max="15109" width="20" style="31" bestFit="1" customWidth="1"/>
    <col min="15110" max="15110" width="18.625" style="31" customWidth="1"/>
    <col min="15111" max="15111" width="7.75" style="31" customWidth="1"/>
    <col min="15112" max="15112" width="2.375" style="31" customWidth="1"/>
    <col min="15113" max="15113" width="7.75" style="31" customWidth="1"/>
    <col min="15114" max="15360" width="9" style="31"/>
    <col min="15361" max="15361" width="9.625" style="31" customWidth="1"/>
    <col min="15362" max="15362" width="7.25" style="31" customWidth="1"/>
    <col min="15363" max="15363" width="9.625" style="31" customWidth="1"/>
    <col min="15364" max="15364" width="9" style="31"/>
    <col min="15365" max="15365" width="20" style="31" bestFit="1" customWidth="1"/>
    <col min="15366" max="15366" width="18.625" style="31" customWidth="1"/>
    <col min="15367" max="15367" width="7.75" style="31" customWidth="1"/>
    <col min="15368" max="15368" width="2.375" style="31" customWidth="1"/>
    <col min="15369" max="15369" width="7.75" style="31" customWidth="1"/>
    <col min="15370" max="15616" width="9" style="31"/>
    <col min="15617" max="15617" width="9.625" style="31" customWidth="1"/>
    <col min="15618" max="15618" width="7.25" style="31" customWidth="1"/>
    <col min="15619" max="15619" width="9.625" style="31" customWidth="1"/>
    <col min="15620" max="15620" width="9" style="31"/>
    <col min="15621" max="15621" width="20" style="31" bestFit="1" customWidth="1"/>
    <col min="15622" max="15622" width="18.625" style="31" customWidth="1"/>
    <col min="15623" max="15623" width="7.75" style="31" customWidth="1"/>
    <col min="15624" max="15624" width="2.375" style="31" customWidth="1"/>
    <col min="15625" max="15625" width="7.75" style="31" customWidth="1"/>
    <col min="15626" max="15872" width="9" style="31"/>
    <col min="15873" max="15873" width="9.625" style="31" customWidth="1"/>
    <col min="15874" max="15874" width="7.25" style="31" customWidth="1"/>
    <col min="15875" max="15875" width="9.625" style="31" customWidth="1"/>
    <col min="15876" max="15876" width="9" style="31"/>
    <col min="15877" max="15877" width="20" style="31" bestFit="1" customWidth="1"/>
    <col min="15878" max="15878" width="18.625" style="31" customWidth="1"/>
    <col min="15879" max="15879" width="7.75" style="31" customWidth="1"/>
    <col min="15880" max="15880" width="2.375" style="31" customWidth="1"/>
    <col min="15881" max="15881" width="7.75" style="31" customWidth="1"/>
    <col min="15882" max="16128" width="9" style="31"/>
    <col min="16129" max="16129" width="9.625" style="31" customWidth="1"/>
    <col min="16130" max="16130" width="7.25" style="31" customWidth="1"/>
    <col min="16131" max="16131" width="9.625" style="31" customWidth="1"/>
    <col min="16132" max="16132" width="9" style="31"/>
    <col min="16133" max="16133" width="20" style="31" bestFit="1" customWidth="1"/>
    <col min="16134" max="16134" width="18.625" style="31" customWidth="1"/>
    <col min="16135" max="16135" width="7.75" style="31" customWidth="1"/>
    <col min="16136" max="16136" width="2.375" style="31" customWidth="1"/>
    <col min="16137" max="16137" width="7.75" style="31" customWidth="1"/>
    <col min="16138" max="16384" width="9" style="31"/>
  </cols>
  <sheetData>
    <row r="1" spans="1:8" ht="21" customHeight="1">
      <c r="A1" s="223"/>
      <c r="B1" s="224"/>
      <c r="C1" s="225"/>
      <c r="D1" s="226"/>
      <c r="E1" s="226"/>
      <c r="F1" s="226"/>
      <c r="G1" s="226"/>
      <c r="H1" s="227"/>
    </row>
    <row r="2" spans="1:8" ht="24">
      <c r="A2" s="451" t="s">
        <v>131</v>
      </c>
      <c r="B2" s="452"/>
      <c r="C2" s="452"/>
      <c r="D2" s="452"/>
      <c r="E2" s="452"/>
      <c r="F2" s="452"/>
      <c r="G2" s="452"/>
      <c r="H2" s="453"/>
    </row>
    <row r="3" spans="1:8" ht="30" customHeight="1">
      <c r="A3" s="454"/>
      <c r="B3" s="452"/>
      <c r="C3" s="452"/>
      <c r="D3" s="452"/>
      <c r="E3" s="452"/>
      <c r="F3" s="452"/>
      <c r="G3" s="452"/>
      <c r="H3" s="453"/>
    </row>
    <row r="4" spans="1:8">
      <c r="A4" s="99"/>
      <c r="H4" s="230"/>
    </row>
    <row r="5" spans="1:8">
      <c r="A5" s="231"/>
      <c r="B5"/>
      <c r="C5"/>
      <c r="D5"/>
      <c r="E5"/>
      <c r="F5"/>
      <c r="G5"/>
      <c r="H5" s="232"/>
    </row>
    <row r="6" spans="1:8" ht="23.25" customHeight="1">
      <c r="A6" s="233"/>
      <c r="B6" s="234" t="s">
        <v>132</v>
      </c>
      <c r="C6" s="235"/>
      <c r="D6" s="236" t="s">
        <v>133</v>
      </c>
      <c r="E6" s="236"/>
      <c r="F6" s="237"/>
      <c r="G6" s="237"/>
      <c r="H6" s="230"/>
    </row>
    <row r="7" spans="1:8" s="237" customFormat="1" ht="17.100000000000001" customHeight="1">
      <c r="A7" s="238"/>
      <c r="B7" s="239">
        <v>1</v>
      </c>
      <c r="C7" s="240"/>
      <c r="D7" s="237" t="s">
        <v>134</v>
      </c>
      <c r="G7" s="241"/>
      <c r="H7" s="242"/>
    </row>
    <row r="8" spans="1:8" s="237" customFormat="1" ht="17.100000000000001" customHeight="1">
      <c r="A8" s="238"/>
      <c r="B8" s="243"/>
      <c r="C8" s="240"/>
      <c r="H8" s="242"/>
    </row>
    <row r="9" spans="1:8" s="237" customFormat="1" ht="17.100000000000001" customHeight="1">
      <c r="A9" s="238"/>
      <c r="B9" s="244">
        <v>2</v>
      </c>
      <c r="C9" s="240"/>
      <c r="D9" s="237" t="s">
        <v>135</v>
      </c>
      <c r="G9" s="241"/>
      <c r="H9" s="242"/>
    </row>
    <row r="10" spans="1:8" s="237" customFormat="1" ht="17.100000000000001" customHeight="1">
      <c r="A10" s="238"/>
      <c r="B10" s="243"/>
      <c r="C10" s="240"/>
      <c r="H10" s="242"/>
    </row>
    <row r="11" spans="1:8" s="237" customFormat="1" ht="17.100000000000001" customHeight="1">
      <c r="A11" s="238"/>
      <c r="B11" s="245">
        <v>3</v>
      </c>
      <c r="C11" s="240"/>
      <c r="D11" s="237" t="s">
        <v>136</v>
      </c>
      <c r="G11" s="241"/>
      <c r="H11" s="242"/>
    </row>
    <row r="12" spans="1:8" s="237" customFormat="1" ht="17.100000000000001" customHeight="1">
      <c r="A12" s="238"/>
      <c r="B12" s="243"/>
      <c r="C12" s="240"/>
      <c r="H12" s="242"/>
    </row>
    <row r="13" spans="1:8" s="237" customFormat="1" ht="17.100000000000001" customHeight="1">
      <c r="A13" s="238"/>
      <c r="B13" s="341">
        <v>4</v>
      </c>
      <c r="C13" s="240"/>
      <c r="D13" s="237" t="s">
        <v>137</v>
      </c>
      <c r="G13" s="241"/>
      <c r="H13" s="242"/>
    </row>
    <row r="14" spans="1:8" s="237" customFormat="1" ht="17.100000000000001" customHeight="1">
      <c r="A14" s="238"/>
      <c r="B14" s="243" t="s">
        <v>138</v>
      </c>
      <c r="C14" s="240"/>
      <c r="H14" s="242"/>
    </row>
    <row r="15" spans="1:8" s="237" customFormat="1" ht="17.100000000000001" customHeight="1">
      <c r="A15" s="238"/>
      <c r="B15" s="246">
        <v>5</v>
      </c>
      <c r="C15" s="240"/>
      <c r="D15" s="237" t="s">
        <v>139</v>
      </c>
      <c r="G15" s="241"/>
      <c r="H15" s="242"/>
    </row>
    <row r="16" spans="1:8" s="237" customFormat="1" ht="17.100000000000001" customHeight="1">
      <c r="A16" s="238"/>
      <c r="B16" s="243"/>
      <c r="C16" s="240"/>
      <c r="H16" s="242"/>
    </row>
    <row r="17" spans="1:8" s="237" customFormat="1" ht="17.100000000000001" customHeight="1">
      <c r="A17" s="238"/>
      <c r="B17" s="247">
        <v>6</v>
      </c>
      <c r="C17" s="240"/>
      <c r="D17" s="237" t="s">
        <v>140</v>
      </c>
      <c r="H17" s="242"/>
    </row>
    <row r="18" spans="1:8" s="237" customFormat="1" ht="17.100000000000001" customHeight="1">
      <c r="A18" s="238"/>
      <c r="B18" s="243"/>
      <c r="C18" s="240"/>
      <c r="H18" s="242"/>
    </row>
    <row r="19" spans="1:8" s="237" customFormat="1" ht="17.100000000000001" customHeight="1">
      <c r="A19" s="238"/>
      <c r="B19" s="248">
        <v>7</v>
      </c>
      <c r="C19" s="240"/>
      <c r="D19" s="237" t="s">
        <v>141</v>
      </c>
      <c r="H19" s="242"/>
    </row>
    <row r="20" spans="1:8" s="237" customFormat="1" ht="17.100000000000001" customHeight="1">
      <c r="A20" s="238"/>
      <c r="B20" s="243"/>
      <c r="C20" s="240"/>
      <c r="H20" s="242"/>
    </row>
    <row r="21" spans="1:8" s="237" customFormat="1" ht="17.100000000000001" customHeight="1">
      <c r="A21" s="238"/>
      <c r="B21" s="249">
        <v>8</v>
      </c>
      <c r="C21" s="240"/>
      <c r="D21" s="237" t="s">
        <v>142</v>
      </c>
      <c r="H21" s="242"/>
    </row>
    <row r="22" spans="1:8" s="237" customFormat="1" ht="17.100000000000001" customHeight="1">
      <c r="A22" s="238"/>
      <c r="B22" s="243"/>
      <c r="C22" s="240"/>
      <c r="H22" s="242"/>
    </row>
    <row r="23" spans="1:8" s="237" customFormat="1" ht="17.100000000000001" customHeight="1">
      <c r="A23" s="238"/>
      <c r="B23" s="250">
        <v>9</v>
      </c>
      <c r="C23" s="240"/>
      <c r="D23" s="237" t="s">
        <v>143</v>
      </c>
      <c r="H23" s="242"/>
    </row>
    <row r="24" spans="1:8" s="237" customFormat="1" ht="17.100000000000001" customHeight="1">
      <c r="A24" s="238"/>
      <c r="B24" s="243"/>
      <c r="C24" s="240"/>
      <c r="H24" s="242"/>
    </row>
    <row r="25" spans="1:8" s="237" customFormat="1" ht="17.100000000000001" customHeight="1">
      <c r="A25" s="238"/>
      <c r="B25" s="251">
        <v>10</v>
      </c>
      <c r="C25" s="240"/>
      <c r="D25" s="237" t="s">
        <v>144</v>
      </c>
      <c r="H25" s="242"/>
    </row>
    <row r="26" spans="1:8" s="237" customFormat="1" ht="17.100000000000001" customHeight="1">
      <c r="A26" s="238"/>
      <c r="B26" s="243"/>
      <c r="C26" s="240"/>
      <c r="H26" s="242"/>
    </row>
    <row r="27" spans="1:8" s="237" customFormat="1" ht="17.100000000000001" customHeight="1">
      <c r="A27" s="238"/>
      <c r="B27" s="252">
        <v>11</v>
      </c>
      <c r="C27" s="240"/>
      <c r="D27" s="237" t="s">
        <v>145</v>
      </c>
      <c r="H27" s="242"/>
    </row>
    <row r="28" spans="1:8" s="237" customFormat="1" ht="17.100000000000001" customHeight="1">
      <c r="A28" s="238"/>
      <c r="B28" s="243"/>
      <c r="C28" s="240"/>
      <c r="H28" s="242"/>
    </row>
    <row r="29" spans="1:8" s="237" customFormat="1" ht="17.100000000000001" customHeight="1">
      <c r="A29" s="238"/>
      <c r="B29" s="268">
        <v>12</v>
      </c>
      <c r="C29" s="240"/>
      <c r="D29" s="237" t="s">
        <v>146</v>
      </c>
      <c r="H29" s="242"/>
    </row>
    <row r="30" spans="1:8" s="237" customFormat="1" ht="17.100000000000001" customHeight="1">
      <c r="A30" s="253"/>
      <c r="B30" s="254"/>
      <c r="C30" s="255"/>
      <c r="D30" s="255"/>
      <c r="E30" s="255"/>
      <c r="F30" s="255"/>
      <c r="G30" s="255"/>
      <c r="H30" s="256"/>
    </row>
    <row r="31" spans="1:8" s="237" customFormat="1" ht="17.100000000000001" customHeight="1">
      <c r="A31" s="238"/>
      <c r="B31" s="268">
        <v>13</v>
      </c>
      <c r="C31" s="257"/>
      <c r="D31" s="237" t="s">
        <v>147</v>
      </c>
      <c r="H31" s="242"/>
    </row>
    <row r="32" spans="1:8" s="237" customFormat="1" ht="17.100000000000001" customHeight="1">
      <c r="A32" s="238"/>
      <c r="B32" s="243"/>
      <c r="C32" s="240"/>
      <c r="H32" s="242"/>
    </row>
    <row r="33" spans="1:8" s="237" customFormat="1" ht="17.100000000000001" customHeight="1">
      <c r="A33" s="238"/>
      <c r="B33" s="268">
        <v>14</v>
      </c>
      <c r="C33" s="240"/>
      <c r="D33" s="237" t="s">
        <v>148</v>
      </c>
      <c r="H33" s="242"/>
    </row>
    <row r="34" spans="1:8" s="237" customFormat="1" ht="17.100000000000001" customHeight="1">
      <c r="A34" s="258"/>
      <c r="B34" s="243"/>
      <c r="C34" s="240"/>
      <c r="D34" s="259"/>
      <c r="E34" s="259"/>
      <c r="F34" s="259"/>
      <c r="G34" s="259"/>
      <c r="H34" s="260"/>
    </row>
    <row r="35" spans="1:8" s="237" customFormat="1" ht="17.100000000000001" customHeight="1">
      <c r="A35" s="238"/>
      <c r="B35" s="268">
        <v>15</v>
      </c>
      <c r="C35" s="240"/>
      <c r="D35" s="237" t="s">
        <v>91</v>
      </c>
      <c r="E35" s="237" t="s">
        <v>149</v>
      </c>
      <c r="H35" s="242"/>
    </row>
    <row r="36" spans="1:8" s="237" customFormat="1" ht="17.100000000000001" customHeight="1">
      <c r="A36" s="258"/>
      <c r="B36" s="261"/>
      <c r="C36" s="259"/>
      <c r="D36" s="259"/>
      <c r="E36" s="259"/>
      <c r="F36" s="259"/>
      <c r="G36" s="259"/>
      <c r="H36" s="260"/>
    </row>
    <row r="37" spans="1:8" s="237" customFormat="1" ht="17.100000000000001" customHeight="1">
      <c r="A37" s="238"/>
      <c r="B37" s="268">
        <v>16</v>
      </c>
      <c r="C37" s="257"/>
      <c r="D37" s="237" t="s">
        <v>150</v>
      </c>
      <c r="H37" s="242"/>
    </row>
    <row r="38" spans="1:8" s="237" customFormat="1" ht="17.100000000000001" customHeight="1">
      <c r="A38" s="238"/>
      <c r="B38" s="243"/>
      <c r="C38" s="240"/>
      <c r="H38" s="242"/>
    </row>
    <row r="39" spans="1:8" s="237" customFormat="1" ht="17.100000000000001" customHeight="1">
      <c r="A39" s="238"/>
      <c r="B39" s="268">
        <v>17</v>
      </c>
      <c r="C39" s="257"/>
      <c r="D39" s="237" t="s">
        <v>151</v>
      </c>
      <c r="H39" s="242"/>
    </row>
    <row r="40" spans="1:8" s="237" customFormat="1" ht="17.100000000000001" customHeight="1">
      <c r="A40" s="238"/>
      <c r="B40" s="269"/>
      <c r="C40" s="257"/>
      <c r="H40" s="242"/>
    </row>
    <row r="41" spans="1:8" s="237" customFormat="1" ht="17.100000000000001" customHeight="1">
      <c r="A41" s="238"/>
      <c r="B41" s="243"/>
      <c r="C41" s="240"/>
      <c r="H41" s="242"/>
    </row>
    <row r="42" spans="1:8" s="237" customFormat="1" ht="29.25" customHeight="1">
      <c r="A42" s="455" t="s">
        <v>152</v>
      </c>
      <c r="B42" s="456"/>
      <c r="C42" s="456"/>
      <c r="D42" s="456"/>
      <c r="E42" s="456"/>
      <c r="F42" s="456"/>
      <c r="G42" s="456"/>
      <c r="H42" s="457"/>
    </row>
    <row r="43" spans="1:8" s="237" customFormat="1" ht="14.25">
      <c r="A43" s="262"/>
      <c r="B43" s="263"/>
      <c r="C43" s="264"/>
      <c r="D43" s="265"/>
      <c r="E43" s="265"/>
      <c r="F43" s="265"/>
      <c r="G43" s="265"/>
      <c r="H43" s="266"/>
    </row>
    <row r="44" spans="1:8" s="267" customFormat="1">
      <c r="B44" s="228"/>
      <c r="C44" s="229"/>
    </row>
    <row r="45" spans="1:8" s="267" customFormat="1">
      <c r="B45" s="228"/>
      <c r="C45" s="229"/>
    </row>
    <row r="46" spans="1:8" s="267" customFormat="1">
      <c r="B46" s="228"/>
      <c r="C46" s="229"/>
    </row>
    <row r="47" spans="1:8" s="267" customFormat="1">
      <c r="B47" s="228"/>
      <c r="C47" s="229"/>
    </row>
    <row r="48" spans="1:8" s="267" customFormat="1">
      <c r="B48" s="228"/>
      <c r="C48" s="229"/>
    </row>
    <row r="49" spans="2:3" s="267" customFormat="1">
      <c r="B49" s="228"/>
      <c r="C49" s="229"/>
    </row>
    <row r="50" spans="2:3" s="267" customFormat="1">
      <c r="B50" s="228"/>
      <c r="C50" s="229"/>
    </row>
    <row r="51" spans="2:3" s="267" customFormat="1">
      <c r="B51" s="228"/>
      <c r="C51" s="229"/>
    </row>
    <row r="52" spans="2:3" s="267" customFormat="1">
      <c r="B52" s="228"/>
      <c r="C52" s="229"/>
    </row>
    <row r="53" spans="2:3" s="267" customFormat="1">
      <c r="B53" s="228"/>
      <c r="C53" s="229"/>
    </row>
    <row r="54" spans="2:3" s="267" customFormat="1">
      <c r="B54" s="228"/>
      <c r="C54" s="229"/>
    </row>
    <row r="55" spans="2:3" s="267" customFormat="1">
      <c r="B55" s="228"/>
      <c r="C55" s="229"/>
    </row>
    <row r="56" spans="2:3" s="267" customFormat="1">
      <c r="B56" s="228"/>
      <c r="C56" s="229"/>
    </row>
    <row r="57" spans="2:3" s="267" customFormat="1">
      <c r="B57" s="228"/>
      <c r="C57" s="229"/>
    </row>
    <row r="58" spans="2:3" s="267" customFormat="1">
      <c r="B58" s="228"/>
      <c r="C58" s="229"/>
    </row>
    <row r="59" spans="2:3" s="267" customFormat="1">
      <c r="B59" s="228"/>
      <c r="C59" s="229"/>
    </row>
    <row r="60" spans="2:3" s="267" customFormat="1">
      <c r="B60" s="228"/>
      <c r="C60" s="229"/>
    </row>
    <row r="61" spans="2:3" s="267" customFormat="1">
      <c r="B61" s="228"/>
      <c r="C61" s="229"/>
    </row>
    <row r="62" spans="2:3" s="267" customFormat="1">
      <c r="B62" s="228"/>
      <c r="C62" s="229"/>
    </row>
    <row r="63" spans="2:3" s="267" customFormat="1">
      <c r="B63" s="228"/>
      <c r="C63" s="229"/>
    </row>
    <row r="64" spans="2:3" s="267" customFormat="1">
      <c r="B64" s="228"/>
      <c r="C64" s="229"/>
    </row>
    <row r="65" spans="2:3" s="267" customFormat="1">
      <c r="B65" s="228"/>
      <c r="C65" s="229"/>
    </row>
    <row r="66" spans="2:3" s="267" customFormat="1">
      <c r="B66" s="228"/>
      <c r="C66" s="229"/>
    </row>
    <row r="67" spans="2:3" s="267" customFormat="1">
      <c r="B67" s="228"/>
      <c r="C67" s="229"/>
    </row>
    <row r="68" spans="2:3" s="267" customFormat="1">
      <c r="B68" s="228"/>
      <c r="C68" s="229"/>
    </row>
    <row r="69" spans="2:3" s="267" customFormat="1">
      <c r="B69" s="228"/>
      <c r="C69" s="229"/>
    </row>
    <row r="70" spans="2:3" s="267" customFormat="1">
      <c r="B70" s="228"/>
      <c r="C70" s="229"/>
    </row>
    <row r="71" spans="2:3" s="267" customFormat="1">
      <c r="B71" s="228"/>
      <c r="C71" s="229"/>
    </row>
    <row r="72" spans="2:3" s="267" customFormat="1">
      <c r="B72" s="228"/>
      <c r="C72" s="229"/>
    </row>
    <row r="73" spans="2:3" s="267" customFormat="1">
      <c r="B73" s="228"/>
      <c r="C73" s="229"/>
    </row>
    <row r="74" spans="2:3" s="267" customFormat="1">
      <c r="B74" s="228"/>
      <c r="C74" s="229"/>
    </row>
    <row r="75" spans="2:3" s="267" customFormat="1">
      <c r="B75" s="228"/>
      <c r="C75" s="229"/>
    </row>
    <row r="76" spans="2:3" s="267" customFormat="1">
      <c r="B76" s="228"/>
      <c r="C76" s="229"/>
    </row>
    <row r="77" spans="2:3" s="267" customFormat="1">
      <c r="B77" s="228"/>
      <c r="C77" s="229"/>
    </row>
    <row r="78" spans="2:3" s="267" customFormat="1">
      <c r="B78" s="228"/>
      <c r="C78" s="229"/>
    </row>
    <row r="79" spans="2:3" s="267" customFormat="1">
      <c r="B79" s="228"/>
      <c r="C79" s="229"/>
    </row>
    <row r="80" spans="2:3" s="267" customFormat="1">
      <c r="B80" s="228"/>
      <c r="C80" s="229"/>
    </row>
  </sheetData>
  <mergeCells count="3">
    <mergeCell ref="A2:H2"/>
    <mergeCell ref="A3:H3"/>
    <mergeCell ref="A42:H42"/>
  </mergeCells>
  <phoneticPr fontId="2"/>
  <pageMargins left="0.78740157480314965" right="0.3937007874015748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B341B-01DB-43E9-993F-30030C324A16}">
  <sheetPr>
    <tabColor rgb="FFFFFF00"/>
  </sheetPr>
  <dimension ref="A1:AD133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/>
      <c r="R1" s="104"/>
    </row>
    <row r="2" spans="8:30">
      <c r="H2" s="183" t="s">
        <v>198</v>
      </c>
      <c r="I2" s="3"/>
      <c r="J2" s="184" t="s">
        <v>102</v>
      </c>
      <c r="K2" s="3"/>
      <c r="L2" s="293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47</v>
      </c>
      <c r="K3" s="3"/>
      <c r="L3" s="293" t="s">
        <v>99</v>
      </c>
      <c r="N3" s="417"/>
      <c r="S3" s="26"/>
      <c r="T3" s="26"/>
      <c r="U3" s="26"/>
    </row>
    <row r="4" spans="8:30" ht="13.5" customHeight="1">
      <c r="H4" s="97">
        <v>21340</v>
      </c>
      <c r="I4" s="3">
        <v>33</v>
      </c>
      <c r="J4" s="160" t="s">
        <v>0</v>
      </c>
      <c r="K4" s="116">
        <f>SUM(I4)</f>
        <v>33</v>
      </c>
      <c r="L4" s="312">
        <v>14996</v>
      </c>
      <c r="M4" s="390"/>
      <c r="N4" s="417"/>
      <c r="O4" s="90"/>
      <c r="S4" s="26"/>
      <c r="T4" s="26"/>
      <c r="U4" s="26"/>
    </row>
    <row r="5" spans="8:30" ht="13.5" customHeight="1">
      <c r="H5" s="88">
        <v>15688</v>
      </c>
      <c r="I5" s="3">
        <v>37</v>
      </c>
      <c r="J5" s="160" t="s">
        <v>37</v>
      </c>
      <c r="K5" s="116">
        <f t="shared" ref="K5:K13" si="0">SUM(I5)</f>
        <v>37</v>
      </c>
      <c r="L5" s="313">
        <v>15706</v>
      </c>
      <c r="M5" s="45"/>
      <c r="N5" s="417"/>
      <c r="O5" s="90"/>
      <c r="S5" s="26"/>
      <c r="T5" s="26"/>
      <c r="U5" s="26"/>
    </row>
    <row r="6" spans="8:30" ht="13.5" customHeight="1">
      <c r="H6" s="88">
        <v>12268</v>
      </c>
      <c r="I6" s="3">
        <v>26</v>
      </c>
      <c r="J6" s="160" t="s">
        <v>30</v>
      </c>
      <c r="K6" s="116">
        <f t="shared" si="0"/>
        <v>26</v>
      </c>
      <c r="L6" s="313">
        <v>10641</v>
      </c>
      <c r="M6" s="45"/>
      <c r="N6" s="417"/>
      <c r="O6" s="90"/>
      <c r="S6" s="26"/>
      <c r="T6" s="26"/>
      <c r="U6" s="26"/>
    </row>
    <row r="7" spans="8:30" ht="13.5" customHeight="1">
      <c r="H7" s="44">
        <v>6902</v>
      </c>
      <c r="I7" s="33">
        <v>40</v>
      </c>
      <c r="J7" s="160" t="s">
        <v>2</v>
      </c>
      <c r="K7" s="116">
        <f t="shared" si="0"/>
        <v>40</v>
      </c>
      <c r="L7" s="313">
        <v>5640</v>
      </c>
      <c r="M7" s="45"/>
      <c r="N7" s="417"/>
      <c r="O7" s="90"/>
      <c r="S7" s="26"/>
      <c r="T7" s="26"/>
      <c r="U7" s="26"/>
    </row>
    <row r="8" spans="8:30">
      <c r="H8" s="88">
        <v>6466</v>
      </c>
      <c r="I8" s="3">
        <v>14</v>
      </c>
      <c r="J8" s="160" t="s">
        <v>19</v>
      </c>
      <c r="K8" s="116">
        <f t="shared" si="0"/>
        <v>14</v>
      </c>
      <c r="L8" s="313">
        <v>6815</v>
      </c>
      <c r="M8" s="45"/>
      <c r="N8" s="90"/>
      <c r="O8" s="90"/>
      <c r="S8" s="26"/>
      <c r="T8" s="26"/>
      <c r="U8" s="26"/>
    </row>
    <row r="9" spans="8:30">
      <c r="H9" s="44">
        <v>5432</v>
      </c>
      <c r="I9" s="3">
        <v>27</v>
      </c>
      <c r="J9" s="160" t="s">
        <v>31</v>
      </c>
      <c r="K9" s="116">
        <f t="shared" si="0"/>
        <v>27</v>
      </c>
      <c r="L9" s="313">
        <v>4981</v>
      </c>
      <c r="M9" s="45"/>
      <c r="N9" s="90"/>
      <c r="O9" s="90"/>
      <c r="S9" s="26"/>
      <c r="T9" s="26"/>
      <c r="U9" s="26"/>
    </row>
    <row r="10" spans="8:30">
      <c r="H10" s="88">
        <v>5426</v>
      </c>
      <c r="I10" s="14">
        <v>36</v>
      </c>
      <c r="J10" s="162" t="s">
        <v>5</v>
      </c>
      <c r="K10" s="116">
        <f t="shared" si="0"/>
        <v>36</v>
      </c>
      <c r="L10" s="313">
        <v>4427</v>
      </c>
      <c r="S10" s="26"/>
      <c r="T10" s="26"/>
      <c r="U10" s="26"/>
    </row>
    <row r="11" spans="8:30">
      <c r="H11" s="89">
        <v>4535</v>
      </c>
      <c r="I11" s="3">
        <v>25</v>
      </c>
      <c r="J11" s="160" t="s">
        <v>29</v>
      </c>
      <c r="K11" s="116">
        <f t="shared" si="0"/>
        <v>25</v>
      </c>
      <c r="L11" s="313">
        <v>5751</v>
      </c>
      <c r="M11" s="45"/>
      <c r="N11" s="90"/>
      <c r="O11" s="90"/>
      <c r="S11" s="26"/>
      <c r="T11" s="26"/>
      <c r="U11" s="26"/>
    </row>
    <row r="12" spans="8:30">
      <c r="H12" s="449">
        <v>3251</v>
      </c>
      <c r="I12" s="14">
        <v>15</v>
      </c>
      <c r="J12" s="162" t="s">
        <v>20</v>
      </c>
      <c r="K12" s="116">
        <f t="shared" si="0"/>
        <v>15</v>
      </c>
      <c r="L12" s="313">
        <v>3347</v>
      </c>
      <c r="M12" s="45"/>
      <c r="N12" s="90"/>
      <c r="O12" s="90"/>
      <c r="S12" s="26"/>
      <c r="T12" s="26"/>
      <c r="U12" s="26"/>
    </row>
    <row r="13" spans="8:30" ht="14.25" thickBot="1">
      <c r="H13" s="437">
        <v>3135</v>
      </c>
      <c r="I13" s="377">
        <v>34</v>
      </c>
      <c r="J13" s="378" t="s">
        <v>1</v>
      </c>
      <c r="K13" s="116">
        <f t="shared" si="0"/>
        <v>34</v>
      </c>
      <c r="L13" s="314">
        <v>2549</v>
      </c>
      <c r="M13" s="45"/>
      <c r="N13" s="90"/>
      <c r="O13" s="90"/>
      <c r="S13" s="26"/>
      <c r="T13" s="26"/>
      <c r="U13" s="26"/>
    </row>
    <row r="14" spans="8:30" ht="14.25" thickTop="1">
      <c r="H14" s="193">
        <v>2997</v>
      </c>
      <c r="I14" s="121">
        <v>16</v>
      </c>
      <c r="J14" s="174" t="s">
        <v>3</v>
      </c>
      <c r="K14" s="107" t="s">
        <v>8</v>
      </c>
      <c r="L14" s="315">
        <v>85639</v>
      </c>
      <c r="S14" s="26"/>
      <c r="T14" s="26"/>
      <c r="U14" s="26"/>
    </row>
    <row r="15" spans="8:30">
      <c r="H15" s="442">
        <v>2029</v>
      </c>
      <c r="I15" s="3">
        <v>17</v>
      </c>
      <c r="J15" s="160" t="s">
        <v>21</v>
      </c>
      <c r="K15" s="50"/>
      <c r="L15" t="s">
        <v>60</v>
      </c>
      <c r="M15" s="400" t="s">
        <v>184</v>
      </c>
      <c r="N15" s="42" t="s">
        <v>75</v>
      </c>
      <c r="S15" s="26"/>
      <c r="T15" s="26"/>
      <c r="U15" s="26"/>
    </row>
    <row r="16" spans="8:30">
      <c r="H16" s="44">
        <v>1868</v>
      </c>
      <c r="I16" s="3">
        <v>1</v>
      </c>
      <c r="J16" s="160" t="s">
        <v>4</v>
      </c>
      <c r="K16" s="116">
        <f>SUM(I4)</f>
        <v>33</v>
      </c>
      <c r="L16" s="160" t="s">
        <v>0</v>
      </c>
      <c r="M16" s="430">
        <v>20543</v>
      </c>
      <c r="N16" s="89">
        <f>SUM(H4)</f>
        <v>21340</v>
      </c>
      <c r="O16" s="45"/>
      <c r="P16" s="17"/>
      <c r="S16" s="26"/>
      <c r="T16" s="26"/>
      <c r="U16" s="26"/>
    </row>
    <row r="17" spans="1:21">
      <c r="H17" s="44">
        <v>1734</v>
      </c>
      <c r="I17" s="3">
        <v>24</v>
      </c>
      <c r="J17" s="160" t="s">
        <v>28</v>
      </c>
      <c r="K17" s="116">
        <f t="shared" ref="K17:K25" si="1">SUM(I5)</f>
        <v>37</v>
      </c>
      <c r="L17" s="160" t="s">
        <v>37</v>
      </c>
      <c r="M17" s="431">
        <v>15415</v>
      </c>
      <c r="N17" s="89">
        <f t="shared" ref="N17:N25" si="2">SUM(H5)</f>
        <v>15688</v>
      </c>
      <c r="O17" s="45"/>
      <c r="P17" s="17"/>
      <c r="S17" s="26"/>
      <c r="T17" s="26"/>
      <c r="U17" s="26"/>
    </row>
    <row r="18" spans="1:21">
      <c r="H18" s="122">
        <v>1266</v>
      </c>
      <c r="I18" s="3">
        <v>38</v>
      </c>
      <c r="J18" s="160" t="s">
        <v>38</v>
      </c>
      <c r="K18" s="116">
        <f t="shared" si="1"/>
        <v>26</v>
      </c>
      <c r="L18" s="160" t="s">
        <v>30</v>
      </c>
      <c r="M18" s="431">
        <v>12433</v>
      </c>
      <c r="N18" s="89">
        <f t="shared" si="2"/>
        <v>12268</v>
      </c>
      <c r="O18" s="45"/>
      <c r="P18" s="17"/>
      <c r="S18" s="26"/>
      <c r="T18" s="26"/>
      <c r="U18" s="26"/>
    </row>
    <row r="19" spans="1:21">
      <c r="H19" s="97">
        <v>410</v>
      </c>
      <c r="I19" s="3">
        <v>12</v>
      </c>
      <c r="J19" s="160" t="s">
        <v>18</v>
      </c>
      <c r="K19" s="116">
        <f t="shared" si="1"/>
        <v>40</v>
      </c>
      <c r="L19" s="160" t="s">
        <v>2</v>
      </c>
      <c r="M19" s="431">
        <v>6870</v>
      </c>
      <c r="N19" s="89">
        <f t="shared" si="2"/>
        <v>6902</v>
      </c>
      <c r="O19" s="45"/>
      <c r="P19" s="17"/>
      <c r="S19" s="26"/>
      <c r="T19" s="26"/>
      <c r="U19" s="26"/>
    </row>
    <row r="20" spans="1:21" ht="14.25" thickBot="1">
      <c r="H20" s="88">
        <v>372</v>
      </c>
      <c r="I20" s="3">
        <v>23</v>
      </c>
      <c r="J20" s="160" t="s">
        <v>27</v>
      </c>
      <c r="K20" s="116">
        <f t="shared" si="1"/>
        <v>14</v>
      </c>
      <c r="L20" s="160" t="s">
        <v>19</v>
      </c>
      <c r="M20" s="431">
        <v>6506</v>
      </c>
      <c r="N20" s="89">
        <f t="shared" si="2"/>
        <v>6466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172</v>
      </c>
      <c r="H21" s="88">
        <v>353</v>
      </c>
      <c r="I21" s="3">
        <v>2</v>
      </c>
      <c r="J21" s="160" t="s">
        <v>6</v>
      </c>
      <c r="K21" s="116">
        <f t="shared" si="1"/>
        <v>27</v>
      </c>
      <c r="L21" s="160" t="s">
        <v>31</v>
      </c>
      <c r="M21" s="431">
        <v>4756</v>
      </c>
      <c r="N21" s="89">
        <f t="shared" si="2"/>
        <v>5432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21340</v>
      </c>
      <c r="D22" s="89">
        <f>SUM(L4)</f>
        <v>14996</v>
      </c>
      <c r="E22" s="52">
        <f t="shared" ref="E22:E32" si="4">SUM(N16/M16*100)</f>
        <v>103.8796670398676</v>
      </c>
      <c r="F22" s="55">
        <f>SUM(C22/D22*100)</f>
        <v>142.30461456388369</v>
      </c>
      <c r="G22" s="3"/>
      <c r="H22" s="91">
        <v>184</v>
      </c>
      <c r="I22" s="3">
        <v>21</v>
      </c>
      <c r="J22" s="160" t="s">
        <v>25</v>
      </c>
      <c r="K22" s="116">
        <f t="shared" si="1"/>
        <v>36</v>
      </c>
      <c r="L22" s="162" t="s">
        <v>5</v>
      </c>
      <c r="M22" s="431">
        <v>5004</v>
      </c>
      <c r="N22" s="89">
        <f t="shared" si="2"/>
        <v>5426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37</v>
      </c>
      <c r="C23" s="43">
        <f t="shared" si="3"/>
        <v>15688</v>
      </c>
      <c r="D23" s="89">
        <f>SUM(L5)</f>
        <v>15706</v>
      </c>
      <c r="E23" s="52">
        <f t="shared" si="4"/>
        <v>101.77100227051574</v>
      </c>
      <c r="F23" s="55">
        <f t="shared" ref="F23:F32" si="5">SUM(C23/D23*100)</f>
        <v>99.885394116897999</v>
      </c>
      <c r="G23" s="3"/>
      <c r="H23" s="91">
        <v>86</v>
      </c>
      <c r="I23" s="3">
        <v>9</v>
      </c>
      <c r="J23" s="3" t="s">
        <v>161</v>
      </c>
      <c r="K23" s="116">
        <f t="shared" si="1"/>
        <v>25</v>
      </c>
      <c r="L23" s="160" t="s">
        <v>29</v>
      </c>
      <c r="M23" s="431">
        <v>4448</v>
      </c>
      <c r="N23" s="89">
        <f t="shared" si="2"/>
        <v>4535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30</v>
      </c>
      <c r="C24" s="43">
        <f t="shared" si="3"/>
        <v>12268</v>
      </c>
      <c r="D24" s="89">
        <f t="shared" ref="D24:D31" si="6">SUM(L6)</f>
        <v>10641</v>
      </c>
      <c r="E24" s="52">
        <f t="shared" si="4"/>
        <v>98.672886672564957</v>
      </c>
      <c r="F24" s="55">
        <f t="shared" si="5"/>
        <v>115.28991636124424</v>
      </c>
      <c r="G24" s="3"/>
      <c r="H24" s="91">
        <v>76</v>
      </c>
      <c r="I24" s="3">
        <v>32</v>
      </c>
      <c r="J24" s="160" t="s">
        <v>35</v>
      </c>
      <c r="K24" s="116">
        <f t="shared" si="1"/>
        <v>15</v>
      </c>
      <c r="L24" s="162" t="s">
        <v>20</v>
      </c>
      <c r="M24" s="431">
        <v>3695</v>
      </c>
      <c r="N24" s="89">
        <f t="shared" si="2"/>
        <v>3251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2</v>
      </c>
      <c r="C25" s="43">
        <f t="shared" si="3"/>
        <v>6902</v>
      </c>
      <c r="D25" s="89">
        <f t="shared" si="6"/>
        <v>5640</v>
      </c>
      <c r="E25" s="52">
        <f t="shared" si="4"/>
        <v>100.46579330422125</v>
      </c>
      <c r="F25" s="55">
        <f t="shared" si="5"/>
        <v>122.3758865248227</v>
      </c>
      <c r="G25" s="3"/>
      <c r="H25" s="447">
        <v>74</v>
      </c>
      <c r="I25" s="3">
        <v>4</v>
      </c>
      <c r="J25" s="160" t="s">
        <v>11</v>
      </c>
      <c r="K25" s="180">
        <f t="shared" si="1"/>
        <v>34</v>
      </c>
      <c r="L25" s="378" t="s">
        <v>1</v>
      </c>
      <c r="M25" s="432">
        <v>2625</v>
      </c>
      <c r="N25" s="166">
        <f t="shared" si="2"/>
        <v>3135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19</v>
      </c>
      <c r="C26" s="89">
        <f t="shared" si="3"/>
        <v>6466</v>
      </c>
      <c r="D26" s="89">
        <f t="shared" si="6"/>
        <v>6815</v>
      </c>
      <c r="E26" s="52">
        <f t="shared" si="4"/>
        <v>99.385182908084843</v>
      </c>
      <c r="F26" s="55">
        <f t="shared" si="5"/>
        <v>94.878943506969918</v>
      </c>
      <c r="G26" s="12"/>
      <c r="H26" s="416">
        <v>68</v>
      </c>
      <c r="I26" s="3">
        <v>22</v>
      </c>
      <c r="J26" s="160" t="s">
        <v>26</v>
      </c>
      <c r="K26" s="3"/>
      <c r="L26" s="361" t="s">
        <v>8</v>
      </c>
      <c r="M26" s="433">
        <v>93964</v>
      </c>
      <c r="N26" s="191">
        <f>SUM(H44)</f>
        <v>96038</v>
      </c>
      <c r="S26" s="26"/>
      <c r="T26" s="26"/>
      <c r="U26" s="26"/>
    </row>
    <row r="27" spans="1:21">
      <c r="A27" s="61">
        <v>6</v>
      </c>
      <c r="B27" s="160" t="s">
        <v>31</v>
      </c>
      <c r="C27" s="43">
        <f t="shared" si="3"/>
        <v>5432</v>
      </c>
      <c r="D27" s="89">
        <f t="shared" si="6"/>
        <v>4981</v>
      </c>
      <c r="E27" s="52">
        <f t="shared" si="4"/>
        <v>114.21362489486964</v>
      </c>
      <c r="F27" s="55">
        <f t="shared" si="5"/>
        <v>109.0544067456334</v>
      </c>
      <c r="G27" s="3"/>
      <c r="H27" s="448">
        <v>55</v>
      </c>
      <c r="I27" s="3">
        <v>31</v>
      </c>
      <c r="J27" s="160" t="s">
        <v>64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5</v>
      </c>
      <c r="C28" s="43">
        <f t="shared" si="3"/>
        <v>5426</v>
      </c>
      <c r="D28" s="89">
        <f t="shared" si="6"/>
        <v>4427</v>
      </c>
      <c r="E28" s="52">
        <f t="shared" si="4"/>
        <v>108.43325339728219</v>
      </c>
      <c r="F28" s="55">
        <f t="shared" si="5"/>
        <v>122.56607183194038</v>
      </c>
      <c r="G28" s="3"/>
      <c r="H28" s="125">
        <v>6</v>
      </c>
      <c r="I28" s="3">
        <v>3</v>
      </c>
      <c r="J28" s="160" t="s">
        <v>10</v>
      </c>
      <c r="L28" s="29"/>
      <c r="S28" s="26"/>
      <c r="T28" s="26"/>
      <c r="U28" s="26"/>
    </row>
    <row r="29" spans="1:21">
      <c r="A29" s="61">
        <v>8</v>
      </c>
      <c r="B29" s="160" t="s">
        <v>29</v>
      </c>
      <c r="C29" s="43">
        <f t="shared" si="3"/>
        <v>4535</v>
      </c>
      <c r="D29" s="89">
        <f t="shared" si="6"/>
        <v>5751</v>
      </c>
      <c r="E29" s="52">
        <f t="shared" si="4"/>
        <v>101.95593525179856</v>
      </c>
      <c r="F29" s="55">
        <f t="shared" si="5"/>
        <v>78.855851156320639</v>
      </c>
      <c r="G29" s="11"/>
      <c r="H29" s="91">
        <v>5</v>
      </c>
      <c r="I29" s="3">
        <v>19</v>
      </c>
      <c r="J29" s="160" t="s">
        <v>23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20</v>
      </c>
      <c r="C30" s="43">
        <f t="shared" si="3"/>
        <v>3251</v>
      </c>
      <c r="D30" s="89">
        <f t="shared" si="6"/>
        <v>3347</v>
      </c>
      <c r="E30" s="52">
        <f t="shared" si="4"/>
        <v>87.98376184032476</v>
      </c>
      <c r="F30" s="55">
        <f t="shared" si="5"/>
        <v>97.131759784881993</v>
      </c>
      <c r="G30" s="12"/>
      <c r="H30" s="91">
        <v>5</v>
      </c>
      <c r="I30" s="3">
        <v>35</v>
      </c>
      <c r="J30" s="160" t="s">
        <v>36</v>
      </c>
      <c r="L30" s="42"/>
      <c r="M30" s="26"/>
      <c r="S30" s="26"/>
      <c r="T30" s="26"/>
      <c r="U30" s="26"/>
    </row>
    <row r="31" spans="1:21" ht="14.25" thickBot="1">
      <c r="A31" s="64">
        <v>10</v>
      </c>
      <c r="B31" s="378" t="s">
        <v>1</v>
      </c>
      <c r="C31" s="43">
        <f t="shared" si="3"/>
        <v>3135</v>
      </c>
      <c r="D31" s="89">
        <f t="shared" si="6"/>
        <v>2549</v>
      </c>
      <c r="E31" s="52">
        <f t="shared" si="4"/>
        <v>119.42857142857144</v>
      </c>
      <c r="F31" s="55">
        <f t="shared" si="5"/>
        <v>122.98940761082777</v>
      </c>
      <c r="G31" s="92"/>
      <c r="H31" s="91">
        <v>4</v>
      </c>
      <c r="I31" s="3">
        <v>6</v>
      </c>
      <c r="J31" s="160" t="s">
        <v>13</v>
      </c>
      <c r="L31" s="42"/>
      <c r="M31" s="26"/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96038</v>
      </c>
      <c r="D32" s="67">
        <f>SUM(L14)</f>
        <v>85639</v>
      </c>
      <c r="E32" s="70">
        <f t="shared" si="4"/>
        <v>102.20722830020009</v>
      </c>
      <c r="F32" s="68">
        <f t="shared" si="5"/>
        <v>112.1428321208795</v>
      </c>
      <c r="G32" s="384">
        <v>58.7</v>
      </c>
      <c r="H32" s="441">
        <v>3</v>
      </c>
      <c r="I32" s="3">
        <v>7</v>
      </c>
      <c r="J32" s="160" t="s">
        <v>14</v>
      </c>
      <c r="L32" s="42"/>
      <c r="M32" s="26"/>
      <c r="S32" s="26"/>
      <c r="T32" s="26"/>
      <c r="U32" s="26"/>
    </row>
    <row r="33" spans="2:30">
      <c r="H33" s="89">
        <v>0</v>
      </c>
      <c r="I33" s="3">
        <v>5</v>
      </c>
      <c r="J33" s="160" t="s">
        <v>12</v>
      </c>
      <c r="L33" s="42"/>
      <c r="M33" s="26"/>
      <c r="S33" s="26"/>
      <c r="T33" s="26"/>
      <c r="U33" s="26"/>
    </row>
    <row r="34" spans="2:30">
      <c r="H34" s="97">
        <v>0</v>
      </c>
      <c r="I34" s="3">
        <v>8</v>
      </c>
      <c r="J34" s="160" t="s">
        <v>15</v>
      </c>
      <c r="S34" s="26"/>
      <c r="T34" s="26"/>
      <c r="U34" s="26"/>
    </row>
    <row r="35" spans="2:30">
      <c r="H35" s="429">
        <v>0</v>
      </c>
      <c r="I35" s="3">
        <v>10</v>
      </c>
      <c r="J35" s="160" t="s">
        <v>16</v>
      </c>
      <c r="L35" s="47"/>
      <c r="M35" s="383"/>
      <c r="O35" t="s">
        <v>186</v>
      </c>
      <c r="S35" s="26"/>
      <c r="T35" s="26"/>
      <c r="U35" s="26"/>
    </row>
    <row r="36" spans="2:30">
      <c r="B36" s="48"/>
      <c r="C36" s="26"/>
      <c r="E36" s="17"/>
      <c r="H36" s="89">
        <v>0</v>
      </c>
      <c r="I36" s="3">
        <v>11</v>
      </c>
      <c r="J36" s="160" t="s">
        <v>17</v>
      </c>
      <c r="S36" s="26"/>
      <c r="T36" s="26"/>
      <c r="U36" s="26"/>
    </row>
    <row r="37" spans="2:30">
      <c r="B37" s="18"/>
      <c r="C37" s="26"/>
      <c r="F37" s="26"/>
      <c r="G37" s="48"/>
      <c r="H37" s="193">
        <v>0</v>
      </c>
      <c r="I37" s="3">
        <v>13</v>
      </c>
      <c r="J37" s="160" t="s">
        <v>7</v>
      </c>
      <c r="L37" s="48"/>
      <c r="M37" s="26"/>
      <c r="S37" s="26"/>
      <c r="T37" s="26"/>
      <c r="U37" s="26"/>
    </row>
    <row r="38" spans="2:30">
      <c r="C38" s="26"/>
      <c r="F38" s="26"/>
      <c r="H38" s="88">
        <v>0</v>
      </c>
      <c r="I38" s="3">
        <v>18</v>
      </c>
      <c r="J38" s="160" t="s">
        <v>22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44">
        <v>0</v>
      </c>
      <c r="I39" s="3">
        <v>20</v>
      </c>
      <c r="J39" s="160" t="s">
        <v>24</v>
      </c>
      <c r="L39" s="48"/>
      <c r="M39" s="26"/>
      <c r="S39" s="26"/>
      <c r="T39" s="26"/>
      <c r="U39" s="26"/>
    </row>
    <row r="40" spans="2:30">
      <c r="C40" s="26"/>
      <c r="H40" s="88">
        <v>0</v>
      </c>
      <c r="I40" s="3">
        <v>28</v>
      </c>
      <c r="J40" s="160" t="s">
        <v>32</v>
      </c>
      <c r="L40" s="48"/>
      <c r="M40" s="26"/>
      <c r="S40" s="26"/>
      <c r="T40" s="26"/>
      <c r="U40" s="26"/>
    </row>
    <row r="41" spans="2:30">
      <c r="H41" s="44">
        <v>0</v>
      </c>
      <c r="I41" s="3">
        <v>29</v>
      </c>
      <c r="J41" s="160" t="s">
        <v>54</v>
      </c>
      <c r="L41" s="48"/>
      <c r="M41" s="26"/>
      <c r="S41" s="26"/>
      <c r="T41" s="26"/>
      <c r="U41" s="26"/>
    </row>
    <row r="42" spans="2:30">
      <c r="H42" s="193">
        <v>0</v>
      </c>
      <c r="I42" s="3">
        <v>30</v>
      </c>
      <c r="J42" s="160" t="s">
        <v>33</v>
      </c>
      <c r="L42" s="48"/>
      <c r="M42" s="26"/>
      <c r="S42" s="26"/>
      <c r="T42" s="26"/>
      <c r="U42" s="26"/>
    </row>
    <row r="43" spans="2:30">
      <c r="H43" s="44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96038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H46" s="386"/>
      <c r="L46" s="401"/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198</v>
      </c>
      <c r="I47" s="3"/>
      <c r="J47" s="178" t="s">
        <v>71</v>
      </c>
      <c r="K47" s="3"/>
      <c r="L47" s="298" t="s">
        <v>190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47</v>
      </c>
      <c r="K48" s="121"/>
      <c r="L48" s="302" t="s">
        <v>99</v>
      </c>
      <c r="S48" s="26"/>
      <c r="T48" s="26"/>
      <c r="U48" s="26"/>
      <c r="V48" s="26"/>
    </row>
    <row r="49" spans="1:22">
      <c r="H49" s="89">
        <v>83674</v>
      </c>
      <c r="I49" s="3">
        <v>26</v>
      </c>
      <c r="J49" s="160" t="s">
        <v>30</v>
      </c>
      <c r="K49" s="3">
        <f>SUM(I49)</f>
        <v>26</v>
      </c>
      <c r="L49" s="303">
        <v>80667</v>
      </c>
      <c r="S49" s="26"/>
      <c r="T49" s="26"/>
      <c r="U49" s="26"/>
      <c r="V49" s="26"/>
    </row>
    <row r="50" spans="1:22">
      <c r="H50" s="43">
        <v>14882</v>
      </c>
      <c r="I50" s="3">
        <v>13</v>
      </c>
      <c r="J50" s="160" t="s">
        <v>7</v>
      </c>
      <c r="K50" s="3">
        <f t="shared" ref="K50:K58" si="7">SUM(I50)</f>
        <v>13</v>
      </c>
      <c r="L50" s="303">
        <v>13983</v>
      </c>
      <c r="M50" s="26"/>
      <c r="N50" s="90"/>
      <c r="O50" s="90"/>
      <c r="S50" s="26"/>
      <c r="T50" s="26"/>
      <c r="U50" s="26"/>
      <c r="V50" s="26"/>
    </row>
    <row r="51" spans="1:22">
      <c r="H51" s="88">
        <v>11763</v>
      </c>
      <c r="I51" s="3">
        <v>33</v>
      </c>
      <c r="J51" s="160" t="s">
        <v>0</v>
      </c>
      <c r="K51" s="3">
        <f t="shared" si="7"/>
        <v>33</v>
      </c>
      <c r="L51" s="303">
        <v>13207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44">
        <v>9081</v>
      </c>
      <c r="I52" s="3">
        <v>22</v>
      </c>
      <c r="J52" s="160" t="s">
        <v>26</v>
      </c>
      <c r="K52" s="3">
        <f t="shared" si="7"/>
        <v>22</v>
      </c>
      <c r="L52" s="303">
        <v>6879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172</v>
      </c>
      <c r="H53" s="289">
        <v>8261</v>
      </c>
      <c r="I53" s="3">
        <v>16</v>
      </c>
      <c r="J53" s="160" t="s">
        <v>3</v>
      </c>
      <c r="K53" s="3">
        <f t="shared" si="7"/>
        <v>16</v>
      </c>
      <c r="L53" s="303">
        <v>8661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83674</v>
      </c>
      <c r="D54" s="97">
        <f>SUM(L49)</f>
        <v>80667</v>
      </c>
      <c r="E54" s="52">
        <f t="shared" ref="E54:E64" si="9">SUM(N63/M63*100)</f>
        <v>108.19820518788632</v>
      </c>
      <c r="F54" s="52">
        <f>SUM(C54/D54*100)</f>
        <v>103.72767054681593</v>
      </c>
      <c r="G54" s="3"/>
      <c r="H54" s="333">
        <v>8172</v>
      </c>
      <c r="I54" s="3">
        <v>40</v>
      </c>
      <c r="J54" s="160" t="s">
        <v>2</v>
      </c>
      <c r="K54" s="3">
        <f t="shared" si="7"/>
        <v>40</v>
      </c>
      <c r="L54" s="303">
        <v>5304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7</v>
      </c>
      <c r="C55" s="43">
        <f t="shared" si="8"/>
        <v>14882</v>
      </c>
      <c r="D55" s="97">
        <f t="shared" ref="D55:D64" si="10">SUM(L50)</f>
        <v>13983</v>
      </c>
      <c r="E55" s="52">
        <f t="shared" si="9"/>
        <v>86.952965235173835</v>
      </c>
      <c r="F55" s="52">
        <f t="shared" ref="F55:F64" si="11">SUM(C55/D55*100)</f>
        <v>106.4292355002503</v>
      </c>
      <c r="G55" s="3"/>
      <c r="H55" s="44">
        <v>7978</v>
      </c>
      <c r="I55" s="3">
        <v>34</v>
      </c>
      <c r="J55" s="160" t="s">
        <v>1</v>
      </c>
      <c r="K55" s="3">
        <f t="shared" si="7"/>
        <v>34</v>
      </c>
      <c r="L55" s="303">
        <v>8570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0</v>
      </c>
      <c r="C56" s="43">
        <f t="shared" si="8"/>
        <v>11763</v>
      </c>
      <c r="D56" s="97">
        <f t="shared" si="10"/>
        <v>13207</v>
      </c>
      <c r="E56" s="52">
        <f t="shared" si="9"/>
        <v>99.35805388968663</v>
      </c>
      <c r="F56" s="52">
        <f t="shared" si="11"/>
        <v>89.066404179601719</v>
      </c>
      <c r="G56" s="3"/>
      <c r="H56" s="88">
        <v>5863</v>
      </c>
      <c r="I56" s="3">
        <v>38</v>
      </c>
      <c r="J56" s="160" t="s">
        <v>38</v>
      </c>
      <c r="K56" s="3">
        <f t="shared" si="7"/>
        <v>38</v>
      </c>
      <c r="L56" s="303">
        <v>3230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26</v>
      </c>
      <c r="C57" s="43">
        <f t="shared" si="8"/>
        <v>9081</v>
      </c>
      <c r="D57" s="97">
        <f t="shared" si="10"/>
        <v>6879</v>
      </c>
      <c r="E57" s="52">
        <f t="shared" si="9"/>
        <v>106.03689864549276</v>
      </c>
      <c r="F57" s="52">
        <f t="shared" si="11"/>
        <v>132.01046663759269</v>
      </c>
      <c r="G57" s="3"/>
      <c r="H57" s="91">
        <v>5362</v>
      </c>
      <c r="I57" s="3">
        <v>24</v>
      </c>
      <c r="J57" s="160" t="s">
        <v>28</v>
      </c>
      <c r="K57" s="3">
        <f t="shared" si="7"/>
        <v>24</v>
      </c>
      <c r="L57" s="303">
        <v>5760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3</v>
      </c>
      <c r="C58" s="43">
        <f t="shared" si="8"/>
        <v>8261</v>
      </c>
      <c r="D58" s="97">
        <f t="shared" si="10"/>
        <v>8661</v>
      </c>
      <c r="E58" s="52">
        <f t="shared" si="9"/>
        <v>93.008331456879077</v>
      </c>
      <c r="F58" s="52">
        <f t="shared" si="11"/>
        <v>95.381595658699908</v>
      </c>
      <c r="G58" s="12"/>
      <c r="H58" s="330">
        <v>4432</v>
      </c>
      <c r="I58" s="14">
        <v>36</v>
      </c>
      <c r="J58" s="162" t="s">
        <v>5</v>
      </c>
      <c r="K58" s="14">
        <f t="shared" si="7"/>
        <v>36</v>
      </c>
      <c r="L58" s="304">
        <v>4887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</v>
      </c>
      <c r="C59" s="43">
        <f t="shared" si="8"/>
        <v>8172</v>
      </c>
      <c r="D59" s="97">
        <f t="shared" si="10"/>
        <v>5304</v>
      </c>
      <c r="E59" s="52">
        <f t="shared" si="9"/>
        <v>114.07035175879396</v>
      </c>
      <c r="F59" s="52">
        <f t="shared" si="11"/>
        <v>154.07239819004525</v>
      </c>
      <c r="G59" s="3"/>
      <c r="H59" s="372">
        <v>4130</v>
      </c>
      <c r="I59" s="335">
        <v>25</v>
      </c>
      <c r="J59" s="220" t="s">
        <v>29</v>
      </c>
      <c r="K59" s="8" t="s">
        <v>67</v>
      </c>
      <c r="L59" s="305">
        <v>162549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1</v>
      </c>
      <c r="C60" s="43">
        <f t="shared" si="8"/>
        <v>7978</v>
      </c>
      <c r="D60" s="97">
        <f t="shared" si="10"/>
        <v>8570</v>
      </c>
      <c r="E60" s="52">
        <f t="shared" si="9"/>
        <v>99.031777557100298</v>
      </c>
      <c r="F60" s="52">
        <f t="shared" si="11"/>
        <v>93.092182030338392</v>
      </c>
      <c r="G60" s="3"/>
      <c r="H60" s="125">
        <v>1605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38</v>
      </c>
      <c r="C61" s="43">
        <f t="shared" si="8"/>
        <v>5863</v>
      </c>
      <c r="D61" s="97">
        <f t="shared" si="10"/>
        <v>3230</v>
      </c>
      <c r="E61" s="52">
        <f t="shared" si="9"/>
        <v>109.81457201723168</v>
      </c>
      <c r="F61" s="52">
        <f t="shared" si="11"/>
        <v>181.51702786377709</v>
      </c>
      <c r="G61" s="11"/>
      <c r="H61" s="91">
        <v>1111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28</v>
      </c>
      <c r="C62" s="43">
        <f t="shared" si="8"/>
        <v>5362</v>
      </c>
      <c r="D62" s="97">
        <f t="shared" si="10"/>
        <v>5760</v>
      </c>
      <c r="E62" s="52">
        <f t="shared" si="9"/>
        <v>99.628390932738768</v>
      </c>
      <c r="F62" s="52">
        <f t="shared" si="11"/>
        <v>93.090277777777771</v>
      </c>
      <c r="G62" s="12"/>
      <c r="H62" s="91">
        <v>411</v>
      </c>
      <c r="I62" s="173">
        <v>12</v>
      </c>
      <c r="J62" s="160" t="s">
        <v>18</v>
      </c>
      <c r="K62" s="50"/>
      <c r="L62" t="s">
        <v>61</v>
      </c>
      <c r="M62" s="400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5</v>
      </c>
      <c r="C63" s="330">
        <f t="shared" si="8"/>
        <v>4432</v>
      </c>
      <c r="D63" s="137">
        <f t="shared" si="10"/>
        <v>4887</v>
      </c>
      <c r="E63" s="57">
        <f t="shared" si="9"/>
        <v>63.56855995410212</v>
      </c>
      <c r="F63" s="57">
        <f t="shared" si="11"/>
        <v>90.689584612236558</v>
      </c>
      <c r="G63" s="92"/>
      <c r="H63" s="416">
        <v>253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77334</v>
      </c>
      <c r="N63" s="89">
        <f>SUM(H49)</f>
        <v>83674</v>
      </c>
      <c r="O63" s="45"/>
      <c r="S63" s="26"/>
      <c r="T63" s="26"/>
      <c r="U63" s="26"/>
      <c r="V63" s="26"/>
    </row>
    <row r="64" spans="1:22" ht="14.25" thickBot="1">
      <c r="A64" s="65"/>
      <c r="B64" s="66" t="s">
        <v>56</v>
      </c>
      <c r="C64" s="100">
        <f>SUM(H89)</f>
        <v>167559</v>
      </c>
      <c r="D64" s="138">
        <f t="shared" si="10"/>
        <v>162549</v>
      </c>
      <c r="E64" s="70">
        <f t="shared" si="9"/>
        <v>101.96805111821085</v>
      </c>
      <c r="F64" s="70">
        <f t="shared" si="11"/>
        <v>103.08214753705036</v>
      </c>
      <c r="G64" s="384">
        <v>69.400000000000006</v>
      </c>
      <c r="H64" s="443">
        <v>214</v>
      </c>
      <c r="I64" s="3">
        <v>1</v>
      </c>
      <c r="J64" s="160" t="s">
        <v>4</v>
      </c>
      <c r="K64" s="3">
        <f t="shared" ref="K64:K72" si="12">SUM(K50)</f>
        <v>13</v>
      </c>
      <c r="L64" s="160" t="s">
        <v>7</v>
      </c>
      <c r="M64" s="169">
        <v>17115</v>
      </c>
      <c r="N64" s="89">
        <f t="shared" ref="N64:N72" si="13">SUM(H50)</f>
        <v>14882</v>
      </c>
      <c r="O64" s="45"/>
      <c r="S64" s="26"/>
      <c r="T64" s="26"/>
      <c r="U64" s="26"/>
      <c r="V64" s="26"/>
    </row>
    <row r="65" spans="2:22">
      <c r="H65" s="89">
        <v>135</v>
      </c>
      <c r="I65" s="3">
        <v>9</v>
      </c>
      <c r="J65" s="3" t="s">
        <v>161</v>
      </c>
      <c r="K65" s="3">
        <f t="shared" si="12"/>
        <v>33</v>
      </c>
      <c r="L65" s="160" t="s">
        <v>0</v>
      </c>
      <c r="M65" s="169">
        <v>11839</v>
      </c>
      <c r="N65" s="89">
        <f t="shared" si="13"/>
        <v>11763</v>
      </c>
      <c r="O65" s="45"/>
      <c r="S65" s="26"/>
      <c r="T65" s="26"/>
      <c r="U65" s="26"/>
      <c r="V65" s="26"/>
    </row>
    <row r="66" spans="2:22">
      <c r="H66" s="43">
        <v>115</v>
      </c>
      <c r="I66" s="3">
        <v>11</v>
      </c>
      <c r="J66" s="160" t="s">
        <v>17</v>
      </c>
      <c r="K66" s="3">
        <f t="shared" si="12"/>
        <v>22</v>
      </c>
      <c r="L66" s="160" t="s">
        <v>26</v>
      </c>
      <c r="M66" s="169">
        <v>8564</v>
      </c>
      <c r="N66" s="89">
        <f t="shared" si="13"/>
        <v>9081</v>
      </c>
      <c r="O66" s="45"/>
      <c r="S66" s="26"/>
      <c r="T66" s="26"/>
      <c r="U66" s="26"/>
      <c r="V66" s="26"/>
    </row>
    <row r="67" spans="2:22">
      <c r="H67" s="89">
        <v>61</v>
      </c>
      <c r="I67" s="3">
        <v>15</v>
      </c>
      <c r="J67" s="160" t="s">
        <v>20</v>
      </c>
      <c r="K67" s="3">
        <f t="shared" si="12"/>
        <v>16</v>
      </c>
      <c r="L67" s="160" t="s">
        <v>3</v>
      </c>
      <c r="M67" s="169">
        <v>8882</v>
      </c>
      <c r="N67" s="89">
        <f t="shared" si="13"/>
        <v>8261</v>
      </c>
      <c r="O67" s="45"/>
      <c r="S67" s="26"/>
      <c r="T67" s="26"/>
      <c r="U67" s="26"/>
      <c r="V67" s="26"/>
    </row>
    <row r="68" spans="2:22">
      <c r="B68" s="51"/>
      <c r="C68" s="26"/>
      <c r="H68" s="88">
        <v>27</v>
      </c>
      <c r="I68" s="3">
        <v>35</v>
      </c>
      <c r="J68" s="160" t="s">
        <v>36</v>
      </c>
      <c r="K68" s="3">
        <f t="shared" si="12"/>
        <v>40</v>
      </c>
      <c r="L68" s="160" t="s">
        <v>2</v>
      </c>
      <c r="M68" s="169">
        <v>7164</v>
      </c>
      <c r="N68" s="89">
        <f t="shared" si="13"/>
        <v>8172</v>
      </c>
      <c r="O68" s="45"/>
      <c r="S68" s="26"/>
      <c r="T68" s="26"/>
      <c r="U68" s="26"/>
      <c r="V68" s="26"/>
    </row>
    <row r="69" spans="2:22">
      <c r="B69" s="51"/>
      <c r="C69" s="26"/>
      <c r="H69" s="44">
        <v>14</v>
      </c>
      <c r="I69" s="3">
        <v>29</v>
      </c>
      <c r="J69" s="160" t="s">
        <v>54</v>
      </c>
      <c r="K69" s="3">
        <f t="shared" si="12"/>
        <v>34</v>
      </c>
      <c r="L69" s="160" t="s">
        <v>1</v>
      </c>
      <c r="M69" s="169">
        <v>8056</v>
      </c>
      <c r="N69" s="89">
        <f t="shared" si="13"/>
        <v>7978</v>
      </c>
      <c r="O69" s="45"/>
      <c r="S69" s="26"/>
      <c r="T69" s="26"/>
      <c r="U69" s="26"/>
      <c r="V69" s="26"/>
    </row>
    <row r="70" spans="2:22">
      <c r="B70" s="50"/>
      <c r="H70" s="88">
        <v>10</v>
      </c>
      <c r="I70" s="3">
        <v>27</v>
      </c>
      <c r="J70" s="160" t="s">
        <v>31</v>
      </c>
      <c r="K70" s="3">
        <f t="shared" si="12"/>
        <v>38</v>
      </c>
      <c r="L70" s="160" t="s">
        <v>38</v>
      </c>
      <c r="M70" s="169">
        <v>5339</v>
      </c>
      <c r="N70" s="89">
        <f t="shared" si="13"/>
        <v>5863</v>
      </c>
      <c r="O70" s="45"/>
      <c r="S70" s="26"/>
      <c r="T70" s="26"/>
      <c r="U70" s="26"/>
      <c r="V70" s="26"/>
    </row>
    <row r="71" spans="2:22">
      <c r="B71" s="50"/>
      <c r="H71" s="44">
        <v>5</v>
      </c>
      <c r="I71" s="3">
        <v>4</v>
      </c>
      <c r="J71" s="160" t="s">
        <v>11</v>
      </c>
      <c r="K71" s="3">
        <f t="shared" si="12"/>
        <v>24</v>
      </c>
      <c r="L71" s="160" t="s">
        <v>28</v>
      </c>
      <c r="M71" s="169">
        <v>5382</v>
      </c>
      <c r="N71" s="89">
        <f t="shared" si="13"/>
        <v>5362</v>
      </c>
      <c r="O71" s="45"/>
      <c r="S71" s="26"/>
      <c r="T71" s="26"/>
      <c r="U71" s="26"/>
      <c r="V71" s="26"/>
    </row>
    <row r="72" spans="2:22" ht="14.25" thickBot="1">
      <c r="B72" s="50"/>
      <c r="H72" s="88">
        <v>0</v>
      </c>
      <c r="I72" s="3">
        <v>2</v>
      </c>
      <c r="J72" s="160" t="s">
        <v>6</v>
      </c>
      <c r="K72" s="3">
        <f t="shared" si="12"/>
        <v>36</v>
      </c>
      <c r="L72" s="162" t="s">
        <v>5</v>
      </c>
      <c r="M72" s="170">
        <v>6972</v>
      </c>
      <c r="N72" s="89">
        <f t="shared" si="13"/>
        <v>4432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3</v>
      </c>
      <c r="J73" s="160" t="s">
        <v>10</v>
      </c>
      <c r="K73" s="43"/>
      <c r="L73" s="114" t="s">
        <v>92</v>
      </c>
      <c r="M73" s="168">
        <v>164325</v>
      </c>
      <c r="N73" s="167">
        <f>SUM(H89)</f>
        <v>167559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5</v>
      </c>
      <c r="J74" s="160" t="s">
        <v>12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6</v>
      </c>
      <c r="J75" s="160" t="s">
        <v>13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7</v>
      </c>
      <c r="J76" s="160" t="s">
        <v>14</v>
      </c>
      <c r="L76" s="42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8</v>
      </c>
      <c r="J77" s="160" t="s">
        <v>15</v>
      </c>
      <c r="L77" s="42"/>
      <c r="M77" s="26"/>
      <c r="N77" s="26"/>
      <c r="O77" s="26"/>
      <c r="S77" s="26"/>
      <c r="T77" s="26"/>
      <c r="U77" s="26"/>
      <c r="V77" s="26"/>
    </row>
    <row r="78" spans="2:22">
      <c r="H78" s="44">
        <v>0</v>
      </c>
      <c r="I78" s="3">
        <v>10</v>
      </c>
      <c r="J78" s="160" t="s">
        <v>16</v>
      </c>
      <c r="L78" s="42"/>
      <c r="M78" s="26"/>
      <c r="N78" s="26"/>
      <c r="O78" s="26"/>
      <c r="S78" s="26"/>
      <c r="T78" s="26"/>
      <c r="U78" s="26"/>
      <c r="V78" s="26"/>
    </row>
    <row r="79" spans="2:22">
      <c r="H79" s="414">
        <v>0</v>
      </c>
      <c r="I79" s="3">
        <v>14</v>
      </c>
      <c r="J79" s="160" t="s">
        <v>19</v>
      </c>
      <c r="L79" s="42"/>
      <c r="M79" s="26"/>
      <c r="N79" s="26"/>
      <c r="O79" s="26"/>
      <c r="S79" s="26"/>
      <c r="T79" s="26"/>
      <c r="U79" s="26"/>
      <c r="V79" s="26"/>
    </row>
    <row r="80" spans="2:22">
      <c r="H80" s="333">
        <v>0</v>
      </c>
      <c r="I80" s="3">
        <v>18</v>
      </c>
      <c r="J80" s="160" t="s">
        <v>22</v>
      </c>
      <c r="N80" s="26"/>
      <c r="O80" s="26"/>
      <c r="S80" s="26"/>
      <c r="T80" s="26"/>
      <c r="U80" s="26"/>
      <c r="V80" s="26"/>
    </row>
    <row r="81" spans="8:22">
      <c r="H81" s="346">
        <v>0</v>
      </c>
      <c r="I81" s="3">
        <v>19</v>
      </c>
      <c r="J81" s="160" t="s">
        <v>23</v>
      </c>
      <c r="L81" s="29"/>
      <c r="M81" s="26"/>
      <c r="N81" s="26"/>
      <c r="O81" s="26"/>
      <c r="S81" s="26"/>
      <c r="T81" s="26"/>
      <c r="U81" s="26"/>
      <c r="V81" s="26"/>
    </row>
    <row r="82" spans="8:22">
      <c r="H82" s="89">
        <v>0</v>
      </c>
      <c r="I82" s="3">
        <v>20</v>
      </c>
      <c r="J82" s="160" t="s">
        <v>24</v>
      </c>
      <c r="L82" s="47"/>
      <c r="M82" s="383"/>
      <c r="N82" s="26"/>
      <c r="O82" s="26"/>
      <c r="S82" s="26"/>
      <c r="T82" s="26"/>
      <c r="U82" s="26"/>
      <c r="V82" s="26"/>
    </row>
    <row r="83" spans="8:22">
      <c r="H83" s="88">
        <v>0</v>
      </c>
      <c r="I83" s="3">
        <v>28</v>
      </c>
      <c r="J83" s="160" t="s">
        <v>32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44">
        <v>0</v>
      </c>
      <c r="I84" s="3">
        <v>30</v>
      </c>
      <c r="J84" s="160" t="s">
        <v>33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31</v>
      </c>
      <c r="J85" s="160" t="s">
        <v>64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32</v>
      </c>
      <c r="J86" s="160" t="s">
        <v>35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167559</v>
      </c>
      <c r="I89" s="3"/>
      <c r="J89" s="3" t="s">
        <v>8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548-F18B-433D-AFFF-21C04CB905B4}">
  <sheetPr>
    <tabColor theme="9" tint="0.39997558519241921"/>
  </sheetPr>
  <dimension ref="A1:AD90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379"/>
      <c r="J1" s="101"/>
      <c r="Q1" s="26"/>
      <c r="R1" s="108"/>
    </row>
    <row r="2" spans="5:30">
      <c r="H2" s="409" t="s">
        <v>195</v>
      </c>
      <c r="I2" s="3"/>
      <c r="J2" s="185" t="s">
        <v>103</v>
      </c>
      <c r="K2" s="3"/>
      <c r="L2" s="179" t="s">
        <v>187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47</v>
      </c>
      <c r="K3" s="3"/>
      <c r="L3" s="42" t="s">
        <v>99</v>
      </c>
      <c r="M3" s="82"/>
      <c r="N3" s="417"/>
      <c r="R3" s="48"/>
      <c r="S3" s="26"/>
      <c r="T3" s="26"/>
      <c r="U3" s="26"/>
      <c r="V3" s="26"/>
    </row>
    <row r="4" spans="5:30" ht="13.5" customHeight="1">
      <c r="H4" s="89">
        <v>72292</v>
      </c>
      <c r="I4" s="3">
        <v>31</v>
      </c>
      <c r="J4" s="33" t="s">
        <v>64</v>
      </c>
      <c r="K4" s="200">
        <f>SUM(I4)</f>
        <v>31</v>
      </c>
      <c r="L4" s="272">
        <v>63815</v>
      </c>
      <c r="M4" s="390"/>
      <c r="N4" s="417"/>
      <c r="R4" s="48"/>
      <c r="S4" s="26"/>
      <c r="T4" s="26"/>
      <c r="U4" s="26"/>
      <c r="V4" s="26"/>
    </row>
    <row r="5" spans="5:30" ht="13.5" customHeight="1">
      <c r="H5" s="44">
        <v>52094</v>
      </c>
      <c r="I5" s="3">
        <v>3</v>
      </c>
      <c r="J5" s="33" t="s">
        <v>10</v>
      </c>
      <c r="K5" s="200">
        <f t="shared" ref="K5:K13" si="0">SUM(I5)</f>
        <v>3</v>
      </c>
      <c r="L5" s="272">
        <v>47054</v>
      </c>
      <c r="M5" s="45"/>
      <c r="N5" s="417"/>
      <c r="R5" s="48"/>
      <c r="S5" s="26"/>
      <c r="T5" s="26"/>
      <c r="U5" s="26"/>
      <c r="V5" s="26"/>
    </row>
    <row r="6" spans="5:30" ht="13.5" customHeight="1">
      <c r="H6" s="88">
        <v>37617</v>
      </c>
      <c r="I6" s="3">
        <v>17</v>
      </c>
      <c r="J6" s="33" t="s">
        <v>21</v>
      </c>
      <c r="K6" s="200">
        <f t="shared" si="0"/>
        <v>17</v>
      </c>
      <c r="L6" s="272">
        <v>32694</v>
      </c>
      <c r="M6" s="45"/>
      <c r="N6" s="417"/>
      <c r="R6" s="48"/>
      <c r="S6" s="26"/>
      <c r="T6" s="26"/>
      <c r="U6" s="26"/>
      <c r="V6" s="26"/>
    </row>
    <row r="7" spans="5:30" ht="13.5" customHeight="1">
      <c r="H7" s="88">
        <v>24985</v>
      </c>
      <c r="I7" s="3">
        <v>2</v>
      </c>
      <c r="J7" s="33" t="s">
        <v>6</v>
      </c>
      <c r="K7" s="200">
        <f t="shared" si="0"/>
        <v>2</v>
      </c>
      <c r="L7" s="272">
        <v>41334</v>
      </c>
      <c r="M7" s="45"/>
      <c r="N7" s="417"/>
      <c r="R7" s="48"/>
      <c r="S7" s="26"/>
      <c r="T7" s="26"/>
      <c r="U7" s="26"/>
      <c r="V7" s="26"/>
    </row>
    <row r="8" spans="5:30">
      <c r="H8" s="88">
        <v>23159</v>
      </c>
      <c r="I8" s="3">
        <v>34</v>
      </c>
      <c r="J8" s="33" t="s">
        <v>1</v>
      </c>
      <c r="K8" s="200">
        <f t="shared" si="0"/>
        <v>34</v>
      </c>
      <c r="L8" s="272">
        <v>25835</v>
      </c>
      <c r="M8" s="45"/>
      <c r="R8" s="48"/>
      <c r="S8" s="26"/>
      <c r="T8" s="26"/>
      <c r="U8" s="26"/>
      <c r="V8" s="26"/>
    </row>
    <row r="9" spans="5:30">
      <c r="H9" s="88">
        <v>18161</v>
      </c>
      <c r="I9" s="3">
        <v>13</v>
      </c>
      <c r="J9" s="33" t="s">
        <v>7</v>
      </c>
      <c r="K9" s="200">
        <f t="shared" si="0"/>
        <v>13</v>
      </c>
      <c r="L9" s="272">
        <v>15053</v>
      </c>
      <c r="M9" s="45"/>
      <c r="R9" s="48"/>
      <c r="S9" s="26"/>
      <c r="T9" s="26"/>
      <c r="U9" s="26"/>
      <c r="V9" s="26"/>
    </row>
    <row r="10" spans="5:30">
      <c r="H10" s="88">
        <v>17900</v>
      </c>
      <c r="I10" s="3">
        <v>40</v>
      </c>
      <c r="J10" s="33" t="s">
        <v>2</v>
      </c>
      <c r="K10" s="200">
        <f t="shared" si="0"/>
        <v>40</v>
      </c>
      <c r="L10" s="272">
        <v>18079</v>
      </c>
      <c r="M10" s="45"/>
      <c r="R10" s="48"/>
      <c r="S10" s="26"/>
      <c r="T10" s="26"/>
      <c r="U10" s="26"/>
      <c r="V10" s="26"/>
    </row>
    <row r="11" spans="5:30">
      <c r="H11" s="88">
        <v>14539</v>
      </c>
      <c r="I11" s="3">
        <v>38</v>
      </c>
      <c r="J11" s="33" t="s">
        <v>38</v>
      </c>
      <c r="K11" s="200">
        <f t="shared" si="0"/>
        <v>38</v>
      </c>
      <c r="L11" s="272">
        <v>10487</v>
      </c>
      <c r="M11" s="45"/>
      <c r="N11" s="29"/>
      <c r="R11" s="48"/>
      <c r="S11" s="26"/>
      <c r="T11" s="26"/>
      <c r="U11" s="26"/>
      <c r="V11" s="26"/>
    </row>
    <row r="12" spans="5:30">
      <c r="H12" s="435">
        <v>13877</v>
      </c>
      <c r="I12" s="3">
        <v>33</v>
      </c>
      <c r="J12" s="33" t="s">
        <v>0</v>
      </c>
      <c r="K12" s="200">
        <f t="shared" si="0"/>
        <v>33</v>
      </c>
      <c r="L12" s="273">
        <v>15719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6">
        <v>13726</v>
      </c>
      <c r="I13" s="14">
        <v>26</v>
      </c>
      <c r="J13" s="77" t="s">
        <v>30</v>
      </c>
      <c r="K13" s="200">
        <f t="shared" si="0"/>
        <v>26</v>
      </c>
      <c r="L13" s="273">
        <v>9928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11355</v>
      </c>
      <c r="I14" s="219">
        <v>11</v>
      </c>
      <c r="J14" s="376" t="s">
        <v>17</v>
      </c>
      <c r="K14" s="107" t="s">
        <v>8</v>
      </c>
      <c r="L14" s="274">
        <v>350787</v>
      </c>
      <c r="N14" s="32"/>
      <c r="R14" s="48"/>
      <c r="S14" s="26"/>
      <c r="T14" s="26"/>
      <c r="U14" s="26"/>
      <c r="V14" s="26"/>
    </row>
    <row r="15" spans="5:30">
      <c r="H15" s="333">
        <v>10506</v>
      </c>
      <c r="I15" s="3">
        <v>16</v>
      </c>
      <c r="J15" s="33" t="s">
        <v>3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6394</v>
      </c>
      <c r="I16" s="3">
        <v>1</v>
      </c>
      <c r="J16" s="33" t="s">
        <v>4</v>
      </c>
      <c r="K16" s="50"/>
      <c r="L16" s="32"/>
      <c r="R16" s="48"/>
      <c r="S16" s="26"/>
      <c r="T16" s="26"/>
      <c r="U16" s="26"/>
      <c r="V16" s="26"/>
    </row>
    <row r="17" spans="1:22">
      <c r="H17" s="88">
        <v>5923</v>
      </c>
      <c r="I17" s="3">
        <v>25</v>
      </c>
      <c r="J17" s="33" t="s">
        <v>29</v>
      </c>
      <c r="L17" s="32"/>
      <c r="M17" s="394"/>
      <c r="R17" s="48"/>
      <c r="S17" s="26"/>
      <c r="T17" s="26"/>
      <c r="U17" s="26"/>
      <c r="V17" s="26"/>
    </row>
    <row r="18" spans="1:22">
      <c r="H18" s="122">
        <v>5469</v>
      </c>
      <c r="I18" s="3">
        <v>36</v>
      </c>
      <c r="J18" s="33" t="s">
        <v>5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5399</v>
      </c>
      <c r="I19" s="3">
        <v>24</v>
      </c>
      <c r="J19" s="33" t="s">
        <v>28</v>
      </c>
      <c r="K19" s="116">
        <f>SUM(I4)</f>
        <v>31</v>
      </c>
      <c r="L19" s="33" t="s">
        <v>64</v>
      </c>
      <c r="M19" s="365">
        <v>70262</v>
      </c>
      <c r="N19" s="89">
        <f>SUM(H4)</f>
        <v>72292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47</v>
      </c>
      <c r="C20" s="59" t="s">
        <v>195</v>
      </c>
      <c r="D20" s="59" t="s">
        <v>187</v>
      </c>
      <c r="E20" s="59" t="s">
        <v>41</v>
      </c>
      <c r="F20" s="59" t="s">
        <v>50</v>
      </c>
      <c r="G20" s="8" t="s">
        <v>172</v>
      </c>
      <c r="H20" s="88">
        <v>5131</v>
      </c>
      <c r="I20" s="3">
        <v>21</v>
      </c>
      <c r="J20" s="3" t="s">
        <v>155</v>
      </c>
      <c r="K20" s="116">
        <f t="shared" ref="K20:K28" si="1">SUM(I5)</f>
        <v>3</v>
      </c>
      <c r="L20" s="33" t="s">
        <v>10</v>
      </c>
      <c r="M20" s="366">
        <v>50422</v>
      </c>
      <c r="N20" s="89">
        <f t="shared" ref="N20:N28" si="2">SUM(H5)</f>
        <v>52094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64</v>
      </c>
      <c r="C21" s="199">
        <f>SUM(H4)</f>
        <v>72292</v>
      </c>
      <c r="D21" s="5">
        <f>SUM(L4)</f>
        <v>63815</v>
      </c>
      <c r="E21" s="52">
        <f t="shared" ref="E21:E30" si="3">SUM(N19/M19*100)</f>
        <v>102.88918618883606</v>
      </c>
      <c r="F21" s="52">
        <f t="shared" ref="F21:F31" si="4">SUM(C21/D21*100)</f>
        <v>113.28371072631826</v>
      </c>
      <c r="G21" s="62"/>
      <c r="H21" s="88">
        <v>3130</v>
      </c>
      <c r="I21" s="3">
        <v>9</v>
      </c>
      <c r="J21" s="3" t="s">
        <v>161</v>
      </c>
      <c r="K21" s="116">
        <f t="shared" si="1"/>
        <v>17</v>
      </c>
      <c r="L21" s="33" t="s">
        <v>21</v>
      </c>
      <c r="M21" s="366">
        <v>34685</v>
      </c>
      <c r="N21" s="89">
        <f t="shared" si="2"/>
        <v>37617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10</v>
      </c>
      <c r="C22" s="199">
        <f t="shared" ref="C22:C30" si="5">SUM(H5)</f>
        <v>52094</v>
      </c>
      <c r="D22" s="5">
        <f t="shared" ref="D22:D30" si="6">SUM(L5)</f>
        <v>47054</v>
      </c>
      <c r="E22" s="52">
        <f t="shared" si="3"/>
        <v>103.31601285153307</v>
      </c>
      <c r="F22" s="52">
        <f t="shared" si="4"/>
        <v>110.71109788753348</v>
      </c>
      <c r="G22" s="62"/>
      <c r="H22" s="289">
        <v>1735</v>
      </c>
      <c r="I22" s="3">
        <v>12</v>
      </c>
      <c r="J22" s="33" t="s">
        <v>18</v>
      </c>
      <c r="K22" s="116">
        <f t="shared" si="1"/>
        <v>2</v>
      </c>
      <c r="L22" s="33" t="s">
        <v>6</v>
      </c>
      <c r="M22" s="366">
        <v>24671</v>
      </c>
      <c r="N22" s="89">
        <f t="shared" si="2"/>
        <v>24985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21</v>
      </c>
      <c r="C23" s="199">
        <f t="shared" si="5"/>
        <v>37617</v>
      </c>
      <c r="D23" s="97">
        <f t="shared" si="6"/>
        <v>32694</v>
      </c>
      <c r="E23" s="52">
        <f t="shared" si="3"/>
        <v>108.4532218538273</v>
      </c>
      <c r="F23" s="52">
        <f t="shared" si="4"/>
        <v>115.05780877225178</v>
      </c>
      <c r="G23" s="62"/>
      <c r="H23" s="88">
        <v>1702</v>
      </c>
      <c r="I23" s="3">
        <v>37</v>
      </c>
      <c r="J23" s="33" t="s">
        <v>37</v>
      </c>
      <c r="K23" s="116">
        <f t="shared" si="1"/>
        <v>34</v>
      </c>
      <c r="L23" s="33" t="s">
        <v>1</v>
      </c>
      <c r="M23" s="366">
        <v>24365</v>
      </c>
      <c r="N23" s="89">
        <f t="shared" si="2"/>
        <v>23159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6</v>
      </c>
      <c r="C24" s="199">
        <f t="shared" si="5"/>
        <v>24985</v>
      </c>
      <c r="D24" s="5">
        <f t="shared" si="6"/>
        <v>41334</v>
      </c>
      <c r="E24" s="52">
        <f t="shared" si="3"/>
        <v>101.27274938186534</v>
      </c>
      <c r="F24" s="52">
        <f t="shared" si="4"/>
        <v>60.446605699908062</v>
      </c>
      <c r="G24" s="62"/>
      <c r="H24" s="44">
        <v>1650</v>
      </c>
      <c r="I24" s="3">
        <v>10</v>
      </c>
      <c r="J24" s="33" t="s">
        <v>16</v>
      </c>
      <c r="K24" s="116">
        <f t="shared" si="1"/>
        <v>13</v>
      </c>
      <c r="L24" s="33" t="s">
        <v>7</v>
      </c>
      <c r="M24" s="366">
        <v>16670</v>
      </c>
      <c r="N24" s="89">
        <f t="shared" si="2"/>
        <v>18161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23159</v>
      </c>
      <c r="D25" s="5">
        <f t="shared" si="6"/>
        <v>25835</v>
      </c>
      <c r="E25" s="52">
        <f t="shared" si="3"/>
        <v>95.050277036733021</v>
      </c>
      <c r="F25" s="52">
        <f t="shared" si="4"/>
        <v>89.641958583317205</v>
      </c>
      <c r="G25" s="72"/>
      <c r="H25" s="88">
        <v>1498</v>
      </c>
      <c r="I25" s="3">
        <v>14</v>
      </c>
      <c r="J25" s="33" t="s">
        <v>19</v>
      </c>
      <c r="K25" s="116">
        <f t="shared" si="1"/>
        <v>40</v>
      </c>
      <c r="L25" s="33" t="s">
        <v>2</v>
      </c>
      <c r="M25" s="366">
        <v>14312</v>
      </c>
      <c r="N25" s="89">
        <f t="shared" si="2"/>
        <v>17900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7</v>
      </c>
      <c r="C26" s="199">
        <f t="shared" si="5"/>
        <v>18161</v>
      </c>
      <c r="D26" s="5">
        <f t="shared" si="6"/>
        <v>15053</v>
      </c>
      <c r="E26" s="52">
        <f t="shared" si="3"/>
        <v>108.94421115776845</v>
      </c>
      <c r="F26" s="52">
        <f t="shared" si="4"/>
        <v>120.64704710024581</v>
      </c>
      <c r="G26" s="62"/>
      <c r="H26" s="289">
        <v>919</v>
      </c>
      <c r="I26" s="3">
        <v>32</v>
      </c>
      <c r="J26" s="33" t="s">
        <v>35</v>
      </c>
      <c r="K26" s="116">
        <f t="shared" si="1"/>
        <v>38</v>
      </c>
      <c r="L26" s="33" t="s">
        <v>38</v>
      </c>
      <c r="M26" s="366">
        <v>13643</v>
      </c>
      <c r="N26" s="89">
        <f t="shared" si="2"/>
        <v>14539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2</v>
      </c>
      <c r="C27" s="199">
        <f t="shared" si="5"/>
        <v>17900</v>
      </c>
      <c r="D27" s="5">
        <f t="shared" si="6"/>
        <v>18079</v>
      </c>
      <c r="E27" s="52">
        <f t="shared" si="3"/>
        <v>125.06987143655675</v>
      </c>
      <c r="F27" s="52">
        <f t="shared" si="4"/>
        <v>99.009900990099013</v>
      </c>
      <c r="G27" s="62"/>
      <c r="H27" s="88">
        <v>570</v>
      </c>
      <c r="I27" s="3">
        <v>4</v>
      </c>
      <c r="J27" s="33" t="s">
        <v>11</v>
      </c>
      <c r="K27" s="116">
        <f t="shared" si="1"/>
        <v>33</v>
      </c>
      <c r="L27" s="33" t="s">
        <v>0</v>
      </c>
      <c r="M27" s="367">
        <v>13139</v>
      </c>
      <c r="N27" s="89">
        <f t="shared" si="2"/>
        <v>13877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38</v>
      </c>
      <c r="C28" s="199">
        <f t="shared" si="5"/>
        <v>14539</v>
      </c>
      <c r="D28" s="5">
        <f t="shared" si="6"/>
        <v>10487</v>
      </c>
      <c r="E28" s="52">
        <f t="shared" si="3"/>
        <v>106.56747049769113</v>
      </c>
      <c r="F28" s="52">
        <f t="shared" si="4"/>
        <v>138.63831410317536</v>
      </c>
      <c r="G28" s="73"/>
      <c r="H28" s="88">
        <v>552</v>
      </c>
      <c r="I28" s="3">
        <v>20</v>
      </c>
      <c r="J28" s="33" t="s">
        <v>24</v>
      </c>
      <c r="K28" s="180">
        <f t="shared" si="1"/>
        <v>26</v>
      </c>
      <c r="L28" s="77" t="s">
        <v>30</v>
      </c>
      <c r="M28" s="368">
        <v>13086</v>
      </c>
      <c r="N28" s="166">
        <f t="shared" si="2"/>
        <v>13726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0</v>
      </c>
      <c r="C29" s="199">
        <f t="shared" si="5"/>
        <v>13877</v>
      </c>
      <c r="D29" s="5">
        <f t="shared" si="6"/>
        <v>15719</v>
      </c>
      <c r="E29" s="52">
        <f t="shared" si="3"/>
        <v>105.61686581931653</v>
      </c>
      <c r="F29" s="52">
        <f t="shared" si="4"/>
        <v>88.281697308989123</v>
      </c>
      <c r="G29" s="72"/>
      <c r="H29" s="88">
        <v>524</v>
      </c>
      <c r="I29" s="3">
        <v>15</v>
      </c>
      <c r="J29" s="33" t="s">
        <v>20</v>
      </c>
      <c r="K29" s="114"/>
      <c r="L29" s="114" t="s">
        <v>55</v>
      </c>
      <c r="M29" s="369">
        <v>345585</v>
      </c>
      <c r="N29" s="171">
        <f>SUM(H44)</f>
        <v>352122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30</v>
      </c>
      <c r="C30" s="199">
        <f t="shared" si="5"/>
        <v>13726</v>
      </c>
      <c r="D30" s="5">
        <f t="shared" si="6"/>
        <v>9928</v>
      </c>
      <c r="E30" s="57">
        <f t="shared" si="3"/>
        <v>104.89072290998014</v>
      </c>
      <c r="F30" s="63">
        <f t="shared" si="4"/>
        <v>138.25543916196617</v>
      </c>
      <c r="G30" s="75"/>
      <c r="H30" s="88">
        <v>365</v>
      </c>
      <c r="I30" s="3">
        <v>7</v>
      </c>
      <c r="J30" s="33" t="s">
        <v>14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352122</v>
      </c>
      <c r="D31" s="67">
        <f>SUM(L14)</f>
        <v>350787</v>
      </c>
      <c r="E31" s="70">
        <f>SUM(N29/M29*100)</f>
        <v>101.89157515517167</v>
      </c>
      <c r="F31" s="63">
        <f t="shared" si="4"/>
        <v>100.380572826245</v>
      </c>
      <c r="G31" s="83">
        <v>49.8</v>
      </c>
      <c r="H31" s="289">
        <v>363</v>
      </c>
      <c r="I31" s="3">
        <v>27</v>
      </c>
      <c r="J31" s="33" t="s">
        <v>31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326</v>
      </c>
      <c r="I32" s="3">
        <v>39</v>
      </c>
      <c r="J32" s="33" t="s">
        <v>39</v>
      </c>
      <c r="L32" s="42"/>
      <c r="M32" s="90"/>
      <c r="N32" s="26"/>
      <c r="R32" s="48"/>
      <c r="S32" s="26"/>
      <c r="T32" s="26"/>
      <c r="U32" s="26"/>
      <c r="V32" s="26"/>
    </row>
    <row r="33" spans="3:30">
      <c r="C33" s="26"/>
      <c r="E33" s="17"/>
      <c r="H33" s="88">
        <v>222</v>
      </c>
      <c r="I33" s="3">
        <v>5</v>
      </c>
      <c r="J33" s="33" t="s">
        <v>12</v>
      </c>
      <c r="L33" s="42"/>
      <c r="M33" s="90"/>
      <c r="N33" s="26"/>
      <c r="R33" s="48"/>
      <c r="S33" s="26"/>
      <c r="T33" s="26"/>
      <c r="U33" s="26"/>
      <c r="V33" s="26"/>
    </row>
    <row r="34" spans="3:30">
      <c r="H34" s="88">
        <v>15</v>
      </c>
      <c r="I34" s="3">
        <v>23</v>
      </c>
      <c r="J34" s="33" t="s">
        <v>27</v>
      </c>
      <c r="L34" s="42"/>
      <c r="M34" s="90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11</v>
      </c>
      <c r="I35" s="3">
        <v>18</v>
      </c>
      <c r="J35" s="33" t="s">
        <v>22</v>
      </c>
      <c r="L35" s="42"/>
      <c r="M35" s="90"/>
      <c r="N35" s="26"/>
      <c r="R35" s="48"/>
      <c r="S35" s="26"/>
      <c r="T35" s="26"/>
      <c r="U35" s="26"/>
      <c r="V35" s="26"/>
    </row>
    <row r="36" spans="3:30">
      <c r="H36" s="89">
        <v>11</v>
      </c>
      <c r="I36" s="3">
        <v>19</v>
      </c>
      <c r="J36" s="33" t="s">
        <v>23</v>
      </c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47"/>
      <c r="M37" s="421"/>
      <c r="N37" s="26"/>
      <c r="R37" s="48"/>
      <c r="S37" s="26"/>
      <c r="T37" s="26"/>
      <c r="U37" s="26"/>
      <c r="V37" s="26"/>
    </row>
    <row r="38" spans="3:30">
      <c r="H38" s="289">
        <v>1</v>
      </c>
      <c r="I38" s="3">
        <v>30</v>
      </c>
      <c r="J38" s="33" t="s">
        <v>33</v>
      </c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6</v>
      </c>
      <c r="J39" s="33" t="s">
        <v>13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8</v>
      </c>
      <c r="J40" s="33" t="s">
        <v>15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88">
        <v>0</v>
      </c>
      <c r="I41" s="3">
        <v>22</v>
      </c>
      <c r="J41" s="33" t="s">
        <v>26</v>
      </c>
      <c r="N41" s="26"/>
      <c r="R41" s="48"/>
      <c r="S41" s="26"/>
      <c r="T41" s="26"/>
      <c r="U41" s="26"/>
      <c r="V41" s="26"/>
    </row>
    <row r="42" spans="3:30">
      <c r="H42" s="44">
        <v>0</v>
      </c>
      <c r="I42" s="3">
        <v>28</v>
      </c>
      <c r="J42" s="33" t="s">
        <v>32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352122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H47" s="380"/>
      <c r="L47" s="394"/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195</v>
      </c>
      <c r="I48" s="3"/>
      <c r="J48" s="188" t="s">
        <v>91</v>
      </c>
      <c r="K48" s="3"/>
      <c r="L48" s="326" t="s">
        <v>187</v>
      </c>
      <c r="M48" s="48"/>
      <c r="N48" s="26"/>
      <c r="R48" s="48"/>
      <c r="S48" s="26"/>
      <c r="T48" s="26"/>
      <c r="U48" s="26"/>
      <c r="V48" s="26"/>
    </row>
    <row r="49" spans="1:22" ht="13.5" customHeight="1">
      <c r="H49" s="94" t="s">
        <v>99</v>
      </c>
      <c r="I49" s="3"/>
      <c r="J49" s="144" t="s">
        <v>9</v>
      </c>
      <c r="K49" s="3"/>
      <c r="L49" s="326" t="s">
        <v>99</v>
      </c>
      <c r="M49" s="395"/>
      <c r="R49" s="48"/>
      <c r="S49" s="26"/>
      <c r="T49" s="26"/>
      <c r="U49" s="26"/>
      <c r="V49" s="26"/>
    </row>
    <row r="50" spans="1:22" ht="13.5" customHeight="1">
      <c r="H50" s="414">
        <v>14772</v>
      </c>
      <c r="I50" s="3">
        <v>16</v>
      </c>
      <c r="J50" s="33" t="s">
        <v>3</v>
      </c>
      <c r="K50" s="324">
        <f>SUM(I50)</f>
        <v>16</v>
      </c>
      <c r="L50" s="327">
        <v>16509</v>
      </c>
      <c r="M50" s="395"/>
      <c r="R50" s="48"/>
      <c r="S50" s="26"/>
      <c r="T50" s="26"/>
      <c r="U50" s="26"/>
      <c r="V50" s="26"/>
    </row>
    <row r="51" spans="1:22" ht="13.5" customHeight="1">
      <c r="H51" s="88">
        <v>10846</v>
      </c>
      <c r="I51" s="3">
        <v>26</v>
      </c>
      <c r="J51" s="33" t="s">
        <v>30</v>
      </c>
      <c r="K51" s="324">
        <f t="shared" ref="K51:K59" si="7">SUM(I51)</f>
        <v>26</v>
      </c>
      <c r="L51" s="328">
        <v>14313</v>
      </c>
      <c r="M51" s="395"/>
      <c r="R51" s="48"/>
      <c r="S51" s="26"/>
      <c r="T51" s="26"/>
      <c r="U51" s="26"/>
      <c r="V51" s="26"/>
    </row>
    <row r="52" spans="1:22" ht="14.25" thickBot="1">
      <c r="H52" s="44">
        <v>7442</v>
      </c>
      <c r="I52" s="3">
        <v>33</v>
      </c>
      <c r="J52" s="33" t="s">
        <v>0</v>
      </c>
      <c r="K52" s="324">
        <f t="shared" si="7"/>
        <v>33</v>
      </c>
      <c r="L52" s="328">
        <v>10002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47</v>
      </c>
      <c r="C53" s="59" t="s">
        <v>195</v>
      </c>
      <c r="D53" s="59" t="s">
        <v>187</v>
      </c>
      <c r="E53" s="59" t="s">
        <v>41</v>
      </c>
      <c r="F53" s="59" t="s">
        <v>50</v>
      </c>
      <c r="G53" s="8" t="s">
        <v>172</v>
      </c>
      <c r="H53" s="44">
        <v>6690</v>
      </c>
      <c r="I53" s="3">
        <v>34</v>
      </c>
      <c r="J53" s="33" t="s">
        <v>1</v>
      </c>
      <c r="K53" s="324">
        <f t="shared" si="7"/>
        <v>34</v>
      </c>
      <c r="L53" s="328">
        <v>8400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14772</v>
      </c>
      <c r="D54" s="97">
        <f>SUM(L50)</f>
        <v>16509</v>
      </c>
      <c r="E54" s="52">
        <f t="shared" ref="E54:E63" si="8">SUM(N67/M67*100)</f>
        <v>88.312309439827814</v>
      </c>
      <c r="F54" s="52">
        <f t="shared" ref="F54:F62" si="9">SUM(C54/D54*100)</f>
        <v>89.478466291113932</v>
      </c>
      <c r="G54" s="62"/>
      <c r="H54" s="88">
        <v>3190</v>
      </c>
      <c r="I54" s="3">
        <v>25</v>
      </c>
      <c r="J54" s="33" t="s">
        <v>29</v>
      </c>
      <c r="K54" s="324">
        <f t="shared" si="7"/>
        <v>25</v>
      </c>
      <c r="L54" s="328">
        <v>1437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10846</v>
      </c>
      <c r="D55" s="97">
        <f t="shared" ref="D55:D63" si="11">SUM(L51)</f>
        <v>14313</v>
      </c>
      <c r="E55" s="52">
        <f t="shared" si="8"/>
        <v>96.494661921708186</v>
      </c>
      <c r="F55" s="52">
        <f t="shared" si="9"/>
        <v>75.777265423041996</v>
      </c>
      <c r="G55" s="62"/>
      <c r="H55" s="44">
        <v>1644</v>
      </c>
      <c r="I55" s="3">
        <v>39</v>
      </c>
      <c r="J55" s="33" t="s">
        <v>39</v>
      </c>
      <c r="K55" s="324">
        <f t="shared" si="7"/>
        <v>39</v>
      </c>
      <c r="L55" s="328">
        <v>1479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0</v>
      </c>
      <c r="C56" s="43">
        <f t="shared" si="10"/>
        <v>7442</v>
      </c>
      <c r="D56" s="97">
        <f t="shared" si="11"/>
        <v>10002</v>
      </c>
      <c r="E56" s="52">
        <f t="shared" si="8"/>
        <v>123.45719973457199</v>
      </c>
      <c r="F56" s="52">
        <f t="shared" si="9"/>
        <v>74.405118976204747</v>
      </c>
      <c r="G56" s="62"/>
      <c r="H56" s="44">
        <v>1632</v>
      </c>
      <c r="I56" s="3">
        <v>40</v>
      </c>
      <c r="J56" s="33" t="s">
        <v>2</v>
      </c>
      <c r="K56" s="324">
        <f t="shared" si="7"/>
        <v>40</v>
      </c>
      <c r="L56" s="328">
        <v>1471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1</v>
      </c>
      <c r="C57" s="43">
        <f t="shared" si="10"/>
        <v>6690</v>
      </c>
      <c r="D57" s="97">
        <f t="shared" si="11"/>
        <v>8400</v>
      </c>
      <c r="E57" s="52">
        <f t="shared" si="8"/>
        <v>95.571428571428569</v>
      </c>
      <c r="F57" s="52">
        <f t="shared" si="9"/>
        <v>79.642857142857139</v>
      </c>
      <c r="G57" s="62"/>
      <c r="H57" s="44">
        <v>1388</v>
      </c>
      <c r="I57" s="3">
        <v>36</v>
      </c>
      <c r="J57" s="33" t="s">
        <v>5</v>
      </c>
      <c r="K57" s="324">
        <f t="shared" si="7"/>
        <v>36</v>
      </c>
      <c r="L57" s="328">
        <v>945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29</v>
      </c>
      <c r="C58" s="43">
        <f t="shared" si="10"/>
        <v>3190</v>
      </c>
      <c r="D58" s="97">
        <f t="shared" si="11"/>
        <v>1437</v>
      </c>
      <c r="E58" s="52">
        <f t="shared" si="8"/>
        <v>97.852760736196316</v>
      </c>
      <c r="F58" s="52">
        <f t="shared" si="9"/>
        <v>221.99025748086291</v>
      </c>
      <c r="G58" s="72"/>
      <c r="H58" s="44">
        <v>1367</v>
      </c>
      <c r="I58" s="3">
        <v>17</v>
      </c>
      <c r="J58" s="33" t="s">
        <v>21</v>
      </c>
      <c r="K58" s="324">
        <f t="shared" si="7"/>
        <v>17</v>
      </c>
      <c r="L58" s="328">
        <v>837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1644</v>
      </c>
      <c r="D59" s="97">
        <f t="shared" si="11"/>
        <v>1479</v>
      </c>
      <c r="E59" s="52">
        <f t="shared" si="8"/>
        <v>102.04841713221602</v>
      </c>
      <c r="F59" s="52">
        <f t="shared" si="9"/>
        <v>111.15618661257606</v>
      </c>
      <c r="G59" s="62"/>
      <c r="H59" s="427">
        <v>1114</v>
      </c>
      <c r="I59" s="14">
        <v>38</v>
      </c>
      <c r="J59" s="77" t="s">
        <v>38</v>
      </c>
      <c r="K59" s="325">
        <f t="shared" si="7"/>
        <v>38</v>
      </c>
      <c r="L59" s="329">
        <v>1251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</v>
      </c>
      <c r="C60" s="89">
        <f t="shared" si="10"/>
        <v>1632</v>
      </c>
      <c r="D60" s="97">
        <f t="shared" si="11"/>
        <v>1471</v>
      </c>
      <c r="E60" s="52">
        <f t="shared" si="8"/>
        <v>107.36842105263158</v>
      </c>
      <c r="F60" s="52">
        <f t="shared" si="9"/>
        <v>110.94493541808295</v>
      </c>
      <c r="G60" s="62"/>
      <c r="H60" s="422">
        <v>990</v>
      </c>
      <c r="I60" s="219">
        <v>14</v>
      </c>
      <c r="J60" s="376" t="s">
        <v>19</v>
      </c>
      <c r="K60" s="362" t="s">
        <v>8</v>
      </c>
      <c r="L60" s="371">
        <v>62709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5</v>
      </c>
      <c r="C61" s="43">
        <f t="shared" si="10"/>
        <v>1388</v>
      </c>
      <c r="D61" s="97">
        <f t="shared" si="11"/>
        <v>945</v>
      </c>
      <c r="E61" s="52">
        <f t="shared" si="8"/>
        <v>95.329670329670336</v>
      </c>
      <c r="F61" s="52">
        <f t="shared" si="9"/>
        <v>146.87830687830689</v>
      </c>
      <c r="G61" s="73"/>
      <c r="H61" s="289">
        <v>975</v>
      </c>
      <c r="I61" s="3">
        <v>31</v>
      </c>
      <c r="J61" s="33" t="s">
        <v>64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21</v>
      </c>
      <c r="C62" s="43">
        <f t="shared" si="10"/>
        <v>1367</v>
      </c>
      <c r="D62" s="97">
        <f t="shared" si="11"/>
        <v>837</v>
      </c>
      <c r="E62" s="57">
        <f t="shared" si="8"/>
        <v>86.793650793650784</v>
      </c>
      <c r="F62" s="52">
        <f t="shared" si="9"/>
        <v>163.32138590203107</v>
      </c>
      <c r="G62" s="72"/>
      <c r="H62" s="44">
        <v>595</v>
      </c>
      <c r="I62" s="3">
        <v>24</v>
      </c>
      <c r="J62" s="33" t="s">
        <v>28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38</v>
      </c>
      <c r="C63" s="43">
        <f t="shared" si="10"/>
        <v>1114</v>
      </c>
      <c r="D63" s="97">
        <f t="shared" si="11"/>
        <v>1251</v>
      </c>
      <c r="E63" s="57">
        <f t="shared" si="8"/>
        <v>106.09523809523809</v>
      </c>
      <c r="F63" s="52">
        <f>SUM(C63/D63*100)</f>
        <v>89.048760991207033</v>
      </c>
      <c r="G63" s="75"/>
      <c r="H63" s="88">
        <v>528</v>
      </c>
      <c r="I63" s="3">
        <v>1</v>
      </c>
      <c r="J63" s="33" t="s">
        <v>4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57</v>
      </c>
      <c r="C64" s="67">
        <f>SUM(H90)</f>
        <v>54046</v>
      </c>
      <c r="D64" s="67">
        <f>SUM(L60)</f>
        <v>62709</v>
      </c>
      <c r="E64" s="70">
        <f>SUM(N77/M77*100)</f>
        <v>97.320560377426446</v>
      </c>
      <c r="F64" s="70">
        <f>SUM(C64/D64*100)</f>
        <v>86.185396035656765</v>
      </c>
      <c r="G64" s="385">
        <v>131</v>
      </c>
      <c r="H64" s="122">
        <v>247</v>
      </c>
      <c r="I64" s="3">
        <v>11</v>
      </c>
      <c r="J64" s="33" t="s">
        <v>17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176</v>
      </c>
      <c r="I65" s="3">
        <v>15</v>
      </c>
      <c r="J65" s="33" t="s">
        <v>20</v>
      </c>
      <c r="M65" s="394"/>
      <c r="N65" s="26"/>
      <c r="R65" s="48"/>
      <c r="S65" s="26"/>
      <c r="T65" s="26"/>
      <c r="U65" s="26"/>
      <c r="V65" s="26"/>
    </row>
    <row r="66" spans="3:22">
      <c r="H66" s="44">
        <v>171</v>
      </c>
      <c r="I66" s="3">
        <v>19</v>
      </c>
      <c r="J66" s="33" t="s">
        <v>23</v>
      </c>
      <c r="L66" s="189" t="s">
        <v>91</v>
      </c>
      <c r="M66" s="340" t="s">
        <v>63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44">
        <v>138</v>
      </c>
      <c r="I67" s="3">
        <v>37</v>
      </c>
      <c r="J67" s="33" t="s">
        <v>37</v>
      </c>
      <c r="K67" s="3">
        <f>SUM(I50)</f>
        <v>16</v>
      </c>
      <c r="L67" s="33" t="s">
        <v>3</v>
      </c>
      <c r="M67" s="387">
        <v>16727</v>
      </c>
      <c r="N67" s="89">
        <f>SUM(H50)</f>
        <v>14772</v>
      </c>
      <c r="R67" s="48"/>
      <c r="S67" s="26"/>
      <c r="T67" s="26"/>
      <c r="U67" s="26"/>
      <c r="V67" s="26"/>
    </row>
    <row r="68" spans="3:22">
      <c r="C68" s="26"/>
      <c r="H68" s="88">
        <v>110</v>
      </c>
      <c r="I68" s="3">
        <v>9</v>
      </c>
      <c r="J68" s="3" t="s">
        <v>161</v>
      </c>
      <c r="K68" s="3">
        <f t="shared" ref="K68:K76" si="12">SUM(I51)</f>
        <v>26</v>
      </c>
      <c r="L68" s="33" t="s">
        <v>30</v>
      </c>
      <c r="M68" s="388">
        <v>11240</v>
      </c>
      <c r="N68" s="89">
        <f t="shared" ref="N68:N76" si="13">SUM(H51)</f>
        <v>10846</v>
      </c>
      <c r="R68" s="48"/>
      <c r="S68" s="26"/>
      <c r="T68" s="26"/>
      <c r="U68" s="26"/>
      <c r="V68" s="26"/>
    </row>
    <row r="69" spans="3:22">
      <c r="H69" s="88">
        <v>31</v>
      </c>
      <c r="I69" s="3">
        <v>13</v>
      </c>
      <c r="J69" s="33" t="s">
        <v>7</v>
      </c>
      <c r="K69" s="3">
        <f t="shared" si="12"/>
        <v>33</v>
      </c>
      <c r="L69" s="33" t="s">
        <v>0</v>
      </c>
      <c r="M69" s="388">
        <v>6028</v>
      </c>
      <c r="N69" s="89">
        <f t="shared" si="13"/>
        <v>7442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34</v>
      </c>
      <c r="L70" s="33" t="s">
        <v>1</v>
      </c>
      <c r="M70" s="388">
        <v>7000</v>
      </c>
      <c r="N70" s="89">
        <f t="shared" si="13"/>
        <v>6690</v>
      </c>
      <c r="R70" s="48"/>
      <c r="S70" s="26"/>
      <c r="T70" s="26"/>
      <c r="U70" s="26"/>
      <c r="V70" s="26"/>
    </row>
    <row r="71" spans="3:22">
      <c r="H71" s="44">
        <v>0</v>
      </c>
      <c r="I71" s="3">
        <v>3</v>
      </c>
      <c r="J71" s="33" t="s">
        <v>10</v>
      </c>
      <c r="K71" s="3">
        <f t="shared" si="12"/>
        <v>25</v>
      </c>
      <c r="L71" s="33" t="s">
        <v>29</v>
      </c>
      <c r="M71" s="388">
        <v>3260</v>
      </c>
      <c r="N71" s="89">
        <f t="shared" si="13"/>
        <v>3190</v>
      </c>
      <c r="R71" s="48"/>
      <c r="S71" s="26"/>
      <c r="T71" s="26"/>
      <c r="U71" s="26"/>
      <c r="V71" s="26"/>
    </row>
    <row r="72" spans="3:22">
      <c r="H72" s="44">
        <v>0</v>
      </c>
      <c r="I72" s="3">
        <v>4</v>
      </c>
      <c r="J72" s="33" t="s">
        <v>11</v>
      </c>
      <c r="K72" s="3">
        <f t="shared" si="12"/>
        <v>39</v>
      </c>
      <c r="L72" s="33" t="s">
        <v>39</v>
      </c>
      <c r="M72" s="388">
        <v>1611</v>
      </c>
      <c r="N72" s="89">
        <f t="shared" si="13"/>
        <v>1644</v>
      </c>
      <c r="R72" s="48"/>
      <c r="S72" s="26"/>
      <c r="T72" s="26"/>
      <c r="U72" s="26"/>
      <c r="V72" s="26"/>
    </row>
    <row r="73" spans="3:22">
      <c r="H73" s="44">
        <v>0</v>
      </c>
      <c r="I73" s="3">
        <v>5</v>
      </c>
      <c r="J73" s="33" t="s">
        <v>12</v>
      </c>
      <c r="K73" s="3">
        <f t="shared" si="12"/>
        <v>40</v>
      </c>
      <c r="L73" s="33" t="s">
        <v>2</v>
      </c>
      <c r="M73" s="388">
        <v>1520</v>
      </c>
      <c r="N73" s="89">
        <f t="shared" si="13"/>
        <v>1632</v>
      </c>
      <c r="R73" s="48"/>
      <c r="S73" s="26"/>
      <c r="T73" s="26"/>
      <c r="U73" s="26"/>
      <c r="V73" s="26"/>
    </row>
    <row r="74" spans="3:22">
      <c r="H74" s="88">
        <v>0</v>
      </c>
      <c r="I74" s="3">
        <v>6</v>
      </c>
      <c r="J74" s="33" t="s">
        <v>13</v>
      </c>
      <c r="K74" s="3">
        <f t="shared" si="12"/>
        <v>36</v>
      </c>
      <c r="L74" s="33" t="s">
        <v>5</v>
      </c>
      <c r="M74" s="388">
        <v>1456</v>
      </c>
      <c r="N74" s="89">
        <f t="shared" si="13"/>
        <v>1388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17</v>
      </c>
      <c r="L75" s="33" t="s">
        <v>21</v>
      </c>
      <c r="M75" s="388">
        <v>1575</v>
      </c>
      <c r="N75" s="89">
        <f t="shared" si="13"/>
        <v>1367</v>
      </c>
      <c r="R75" s="48"/>
      <c r="S75" s="26"/>
      <c r="T75" s="26"/>
      <c r="U75" s="26"/>
      <c r="V75" s="26"/>
    </row>
    <row r="76" spans="3:22" ht="14.25" thickBot="1">
      <c r="H76" s="88">
        <v>0</v>
      </c>
      <c r="I76" s="3">
        <v>8</v>
      </c>
      <c r="J76" s="33" t="s">
        <v>15</v>
      </c>
      <c r="K76" s="14">
        <f t="shared" si="12"/>
        <v>38</v>
      </c>
      <c r="L76" s="77" t="s">
        <v>38</v>
      </c>
      <c r="M76" s="389">
        <v>1050</v>
      </c>
      <c r="N76" s="166">
        <f t="shared" si="13"/>
        <v>1114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56</v>
      </c>
      <c r="M77" s="294">
        <v>55534</v>
      </c>
      <c r="N77" s="171">
        <f>SUM(H90)</f>
        <v>54046</v>
      </c>
      <c r="R77" s="48"/>
      <c r="S77" s="26"/>
      <c r="T77" s="26"/>
      <c r="U77" s="26"/>
      <c r="V77" s="26"/>
    </row>
    <row r="78" spans="3:22">
      <c r="H78" s="89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44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289">
        <v>0</v>
      </c>
      <c r="I82" s="3">
        <v>22</v>
      </c>
      <c r="J82" s="33" t="s">
        <v>26</v>
      </c>
      <c r="L82" s="42"/>
      <c r="M82" s="1"/>
      <c r="R82" s="48"/>
      <c r="S82" s="26"/>
      <c r="T82" s="26"/>
      <c r="U82" s="26"/>
      <c r="V82" s="26"/>
    </row>
    <row r="83" spans="8:22">
      <c r="H83" s="44">
        <v>0</v>
      </c>
      <c r="I83" s="3">
        <v>23</v>
      </c>
      <c r="J83" s="33" t="s">
        <v>27</v>
      </c>
      <c r="L83" s="42"/>
      <c r="M83" s="26"/>
      <c r="R83" s="48"/>
      <c r="S83" s="26"/>
      <c r="T83" s="26"/>
      <c r="U83" s="26"/>
      <c r="V83" s="26"/>
    </row>
    <row r="84" spans="8:22">
      <c r="H84" s="44">
        <v>0</v>
      </c>
      <c r="I84" s="3">
        <v>27</v>
      </c>
      <c r="J84" s="33" t="s">
        <v>31</v>
      </c>
      <c r="L84" s="42"/>
      <c r="M84" s="26"/>
      <c r="R84" s="48"/>
      <c r="S84" s="26"/>
      <c r="T84" s="26"/>
      <c r="U84" s="26"/>
      <c r="V84" s="26"/>
    </row>
    <row r="85" spans="8:22">
      <c r="H85" s="289">
        <v>0</v>
      </c>
      <c r="I85" s="3">
        <v>28</v>
      </c>
      <c r="J85" s="33" t="s">
        <v>32</v>
      </c>
      <c r="L85" s="42"/>
      <c r="M85" s="26"/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44">
        <v>0</v>
      </c>
      <c r="I87" s="3">
        <v>30</v>
      </c>
      <c r="J87" s="33" t="s">
        <v>33</v>
      </c>
      <c r="L87" s="47"/>
      <c r="M87" s="383"/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54046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&amp;14-11-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63F28-A131-4699-A891-B716E28C1559}">
  <sheetPr>
    <tabColor rgb="FFFF0000"/>
  </sheetPr>
  <dimension ref="A1:AD90"/>
  <sheetViews>
    <sheetView zoomScaleNormal="100" workbookViewId="0">
      <selection activeCell="U15" sqref="U1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s="380"/>
      <c r="J1" s="46"/>
      <c r="L1" s="47"/>
      <c r="M1" s="392"/>
      <c r="N1" s="47"/>
      <c r="O1" s="48"/>
      <c r="R1" s="108"/>
    </row>
    <row r="2" spans="8:30" ht="13.5" customHeight="1">
      <c r="H2" s="290" t="s">
        <v>201</v>
      </c>
      <c r="I2" s="3"/>
      <c r="J2" s="182" t="s">
        <v>70</v>
      </c>
      <c r="K2" s="81"/>
      <c r="L2" s="316" t="s">
        <v>202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M3" s="396"/>
      <c r="N3" s="397"/>
      <c r="O3" s="1"/>
      <c r="R3" s="48"/>
      <c r="S3" s="26"/>
      <c r="T3" s="26"/>
      <c r="U3" s="26"/>
      <c r="V3" s="26"/>
    </row>
    <row r="4" spans="8:30" ht="13.5" customHeight="1">
      <c r="H4" s="89">
        <v>32422</v>
      </c>
      <c r="I4" s="3">
        <v>33</v>
      </c>
      <c r="J4" s="160" t="s">
        <v>0</v>
      </c>
      <c r="K4" s="120">
        <f>SUM(I4)</f>
        <v>33</v>
      </c>
      <c r="L4" s="309">
        <v>32214</v>
      </c>
      <c r="M4" s="402"/>
      <c r="N4" s="418"/>
      <c r="O4" s="1"/>
      <c r="R4" s="48"/>
      <c r="S4" s="26"/>
      <c r="T4" s="26"/>
      <c r="U4" s="26"/>
      <c r="V4" s="26"/>
    </row>
    <row r="5" spans="8:30" ht="13.5" customHeight="1">
      <c r="H5" s="289">
        <v>17212</v>
      </c>
      <c r="I5" s="3">
        <v>13</v>
      </c>
      <c r="J5" s="160" t="s">
        <v>7</v>
      </c>
      <c r="K5" s="120">
        <f t="shared" ref="K5:K13" si="0">SUM(I5)</f>
        <v>13</v>
      </c>
      <c r="L5" s="310">
        <v>15628</v>
      </c>
      <c r="M5" s="396"/>
      <c r="N5" s="418"/>
      <c r="O5" s="1"/>
      <c r="R5" s="48"/>
      <c r="S5" s="26"/>
      <c r="T5" s="26"/>
      <c r="U5" s="26"/>
      <c r="V5" s="26"/>
    </row>
    <row r="6" spans="8:30" ht="13.5" customHeight="1">
      <c r="H6" s="289">
        <v>13082</v>
      </c>
      <c r="I6" s="3">
        <v>9</v>
      </c>
      <c r="J6" s="3" t="s">
        <v>161</v>
      </c>
      <c r="K6" s="120">
        <f t="shared" si="0"/>
        <v>9</v>
      </c>
      <c r="L6" s="310">
        <v>12214</v>
      </c>
      <c r="M6" s="95"/>
      <c r="N6" s="418"/>
      <c r="O6" s="1"/>
      <c r="R6" s="48"/>
      <c r="S6" s="26"/>
      <c r="T6" s="26"/>
      <c r="U6" s="26"/>
      <c r="V6" s="26"/>
    </row>
    <row r="7" spans="8:30" ht="13.5" customHeight="1">
      <c r="H7" s="289">
        <v>8419</v>
      </c>
      <c r="I7" s="3">
        <v>34</v>
      </c>
      <c r="J7" s="160" t="s">
        <v>1</v>
      </c>
      <c r="K7" s="120">
        <f t="shared" si="0"/>
        <v>34</v>
      </c>
      <c r="L7" s="310">
        <v>8324</v>
      </c>
      <c r="M7" s="95"/>
      <c r="N7" s="418"/>
      <c r="O7" s="1"/>
      <c r="R7" s="48"/>
      <c r="S7" s="26"/>
      <c r="T7" s="26"/>
      <c r="U7" s="26"/>
      <c r="V7" s="26"/>
    </row>
    <row r="8" spans="8:30" ht="13.5" customHeight="1">
      <c r="H8" s="88">
        <v>6508</v>
      </c>
      <c r="I8" s="3">
        <v>24</v>
      </c>
      <c r="J8" s="160" t="s">
        <v>28</v>
      </c>
      <c r="K8" s="120">
        <f t="shared" si="0"/>
        <v>24</v>
      </c>
      <c r="L8" s="310">
        <v>7222</v>
      </c>
      <c r="M8" s="95"/>
      <c r="N8" s="418"/>
      <c r="O8" s="1"/>
      <c r="R8" s="48"/>
      <c r="S8" s="26"/>
      <c r="T8" s="26"/>
      <c r="U8" s="26"/>
      <c r="V8" s="26"/>
    </row>
    <row r="9" spans="8:30" ht="13.5" customHeight="1">
      <c r="H9" s="88">
        <v>4731</v>
      </c>
      <c r="I9" s="3">
        <v>20</v>
      </c>
      <c r="J9" s="160" t="s">
        <v>24</v>
      </c>
      <c r="K9" s="120">
        <f t="shared" si="0"/>
        <v>20</v>
      </c>
      <c r="L9" s="310">
        <v>1342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3437</v>
      </c>
      <c r="I10" s="3">
        <v>25</v>
      </c>
      <c r="J10" s="160" t="s">
        <v>29</v>
      </c>
      <c r="K10" s="120">
        <f t="shared" si="0"/>
        <v>25</v>
      </c>
      <c r="L10" s="310">
        <v>6022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3252</v>
      </c>
      <c r="I11" s="3">
        <v>17</v>
      </c>
      <c r="J11" s="160" t="s">
        <v>21</v>
      </c>
      <c r="K11" s="120">
        <f t="shared" si="0"/>
        <v>17</v>
      </c>
      <c r="L11" s="310">
        <v>3198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2920</v>
      </c>
      <c r="I12" s="3">
        <v>22</v>
      </c>
      <c r="J12" s="160" t="s">
        <v>26</v>
      </c>
      <c r="K12" s="120">
        <f t="shared" si="0"/>
        <v>22</v>
      </c>
      <c r="L12" s="310">
        <v>2447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2212</v>
      </c>
      <c r="I13" s="14">
        <v>26</v>
      </c>
      <c r="J13" s="162" t="s">
        <v>30</v>
      </c>
      <c r="K13" s="181">
        <f t="shared" si="0"/>
        <v>26</v>
      </c>
      <c r="L13" s="318">
        <v>1393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1609</v>
      </c>
      <c r="I14" s="219">
        <v>1</v>
      </c>
      <c r="J14" s="220" t="s">
        <v>4</v>
      </c>
      <c r="K14" s="81" t="s">
        <v>8</v>
      </c>
      <c r="L14" s="319">
        <v>103968</v>
      </c>
      <c r="N14" s="48"/>
      <c r="R14" s="48"/>
      <c r="S14" s="26"/>
      <c r="T14" s="26"/>
      <c r="U14" s="26"/>
      <c r="V14" s="26"/>
    </row>
    <row r="15" spans="8:30" ht="13.5" customHeight="1">
      <c r="H15" s="88">
        <v>1537</v>
      </c>
      <c r="I15" s="3">
        <v>36</v>
      </c>
      <c r="J15" s="160" t="s">
        <v>5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1219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1184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122">
        <v>1171</v>
      </c>
      <c r="I18" s="3">
        <v>12</v>
      </c>
      <c r="J18" s="160" t="s">
        <v>18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89">
        <v>1009</v>
      </c>
      <c r="I19" s="3">
        <v>16</v>
      </c>
      <c r="J19" s="160" t="s">
        <v>3</v>
      </c>
      <c r="L19" s="410" t="s">
        <v>181</v>
      </c>
      <c r="M19" s="444" t="s">
        <v>180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898</v>
      </c>
      <c r="I20" s="3">
        <v>15</v>
      </c>
      <c r="J20" s="160" t="s">
        <v>20</v>
      </c>
      <c r="K20" s="120">
        <f>SUM(I4)</f>
        <v>33</v>
      </c>
      <c r="L20" s="160" t="s">
        <v>0</v>
      </c>
      <c r="M20" s="320">
        <v>26855</v>
      </c>
      <c r="N20" s="89">
        <f>SUM(H4)</f>
        <v>32422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8" t="s">
        <v>172</v>
      </c>
      <c r="H21" s="88">
        <v>894</v>
      </c>
      <c r="I21" s="3">
        <v>18</v>
      </c>
      <c r="J21" s="160" t="s">
        <v>22</v>
      </c>
      <c r="K21" s="120">
        <f t="shared" ref="K21:K29" si="1">SUM(I5)</f>
        <v>13</v>
      </c>
      <c r="L21" s="160" t="s">
        <v>7</v>
      </c>
      <c r="M21" s="321">
        <v>18343</v>
      </c>
      <c r="N21" s="89">
        <f t="shared" ref="N21:N29" si="2">SUM(H5)</f>
        <v>17212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32422</v>
      </c>
      <c r="D22" s="97">
        <f>SUM(L4)</f>
        <v>32214</v>
      </c>
      <c r="E22" s="55">
        <f t="shared" ref="E22:E31" si="3">SUM(N20/M20*100)</f>
        <v>120.7298454663936</v>
      </c>
      <c r="F22" s="52">
        <f t="shared" ref="F22:F32" si="4">SUM(C22/D22*100)</f>
        <v>100.6456820016142</v>
      </c>
      <c r="G22" s="62"/>
      <c r="H22" s="88">
        <v>809</v>
      </c>
      <c r="I22" s="3">
        <v>40</v>
      </c>
      <c r="J22" s="160" t="s">
        <v>2</v>
      </c>
      <c r="K22" s="120">
        <f t="shared" si="1"/>
        <v>9</v>
      </c>
      <c r="L22" s="3" t="s">
        <v>161</v>
      </c>
      <c r="M22" s="321">
        <v>11802</v>
      </c>
      <c r="N22" s="89">
        <f t="shared" si="2"/>
        <v>13082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160" t="s">
        <v>7</v>
      </c>
      <c r="C23" s="43">
        <f t="shared" ref="C23:C31" si="5">SUM(H5)</f>
        <v>17212</v>
      </c>
      <c r="D23" s="97">
        <f t="shared" ref="D23:D31" si="6">SUM(L5)</f>
        <v>15628</v>
      </c>
      <c r="E23" s="55">
        <f t="shared" si="3"/>
        <v>93.834160170092133</v>
      </c>
      <c r="F23" s="52">
        <f t="shared" si="4"/>
        <v>110.13565395444074</v>
      </c>
      <c r="G23" s="62"/>
      <c r="H23" s="289">
        <v>642</v>
      </c>
      <c r="I23" s="3">
        <v>2</v>
      </c>
      <c r="J23" s="160" t="s">
        <v>6</v>
      </c>
      <c r="K23" s="120">
        <f t="shared" si="1"/>
        <v>34</v>
      </c>
      <c r="L23" s="160" t="s">
        <v>1</v>
      </c>
      <c r="M23" s="321">
        <v>7883</v>
      </c>
      <c r="N23" s="89">
        <f t="shared" si="2"/>
        <v>8419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3" t="s">
        <v>161</v>
      </c>
      <c r="C24" s="43">
        <f t="shared" si="5"/>
        <v>13082</v>
      </c>
      <c r="D24" s="97">
        <f t="shared" si="6"/>
        <v>12214</v>
      </c>
      <c r="E24" s="55">
        <f t="shared" si="3"/>
        <v>110.84561938654464</v>
      </c>
      <c r="F24" s="52">
        <f t="shared" si="4"/>
        <v>107.10659898477158</v>
      </c>
      <c r="G24" s="62"/>
      <c r="H24" s="88">
        <v>415</v>
      </c>
      <c r="I24" s="3">
        <v>38</v>
      </c>
      <c r="J24" s="160" t="s">
        <v>38</v>
      </c>
      <c r="K24" s="120">
        <f t="shared" si="1"/>
        <v>24</v>
      </c>
      <c r="L24" s="160" t="s">
        <v>28</v>
      </c>
      <c r="M24" s="321">
        <v>6942</v>
      </c>
      <c r="N24" s="89">
        <f t="shared" si="2"/>
        <v>6508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1</v>
      </c>
      <c r="C25" s="43">
        <f t="shared" si="5"/>
        <v>8419</v>
      </c>
      <c r="D25" s="97">
        <f t="shared" si="6"/>
        <v>8324</v>
      </c>
      <c r="E25" s="55">
        <f t="shared" si="3"/>
        <v>106.79944183686413</v>
      </c>
      <c r="F25" s="52">
        <f t="shared" si="4"/>
        <v>101.14127823161942</v>
      </c>
      <c r="G25" s="62"/>
      <c r="H25" s="88">
        <v>374</v>
      </c>
      <c r="I25" s="3">
        <v>31</v>
      </c>
      <c r="J25" s="3" t="s">
        <v>64</v>
      </c>
      <c r="K25" s="120">
        <f t="shared" si="1"/>
        <v>20</v>
      </c>
      <c r="L25" s="160" t="s">
        <v>24</v>
      </c>
      <c r="M25" s="321">
        <v>5281</v>
      </c>
      <c r="N25" s="89">
        <f t="shared" si="2"/>
        <v>4731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6508</v>
      </c>
      <c r="D26" s="97">
        <f t="shared" si="6"/>
        <v>7222</v>
      </c>
      <c r="E26" s="55">
        <f t="shared" si="3"/>
        <v>93.748199366176905</v>
      </c>
      <c r="F26" s="52">
        <f t="shared" si="4"/>
        <v>90.11354195513708</v>
      </c>
      <c r="G26" s="72"/>
      <c r="H26" s="289">
        <v>326</v>
      </c>
      <c r="I26" s="3">
        <v>14</v>
      </c>
      <c r="J26" s="160" t="s">
        <v>19</v>
      </c>
      <c r="K26" s="120">
        <f t="shared" si="1"/>
        <v>25</v>
      </c>
      <c r="L26" s="160" t="s">
        <v>29</v>
      </c>
      <c r="M26" s="321">
        <v>3351</v>
      </c>
      <c r="N26" s="89">
        <f t="shared" si="2"/>
        <v>3437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24</v>
      </c>
      <c r="C27" s="43">
        <f t="shared" si="5"/>
        <v>4731</v>
      </c>
      <c r="D27" s="97">
        <f t="shared" si="6"/>
        <v>1342</v>
      </c>
      <c r="E27" s="55">
        <f t="shared" si="3"/>
        <v>89.585305813292933</v>
      </c>
      <c r="F27" s="52">
        <f t="shared" si="4"/>
        <v>352.53353204172873</v>
      </c>
      <c r="G27" s="76"/>
      <c r="H27" s="88">
        <v>297</v>
      </c>
      <c r="I27" s="3">
        <v>5</v>
      </c>
      <c r="J27" s="160" t="s">
        <v>12</v>
      </c>
      <c r="K27" s="120">
        <f t="shared" si="1"/>
        <v>17</v>
      </c>
      <c r="L27" s="160" t="s">
        <v>21</v>
      </c>
      <c r="M27" s="321">
        <v>3232</v>
      </c>
      <c r="N27" s="89">
        <f t="shared" si="2"/>
        <v>3252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29</v>
      </c>
      <c r="C28" s="43">
        <f t="shared" si="5"/>
        <v>3437</v>
      </c>
      <c r="D28" s="97">
        <f t="shared" si="6"/>
        <v>6022</v>
      </c>
      <c r="E28" s="55">
        <f t="shared" si="3"/>
        <v>102.56639809012236</v>
      </c>
      <c r="F28" s="52">
        <f t="shared" si="4"/>
        <v>57.074061773497178</v>
      </c>
      <c r="G28" s="62"/>
      <c r="H28" s="289">
        <v>223</v>
      </c>
      <c r="I28" s="3">
        <v>3</v>
      </c>
      <c r="J28" s="160" t="s">
        <v>10</v>
      </c>
      <c r="K28" s="120">
        <f t="shared" si="1"/>
        <v>22</v>
      </c>
      <c r="L28" s="160" t="s">
        <v>26</v>
      </c>
      <c r="M28" s="321">
        <v>3298</v>
      </c>
      <c r="N28" s="89">
        <f t="shared" si="2"/>
        <v>2920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3252</v>
      </c>
      <c r="D29" s="97">
        <f t="shared" si="6"/>
        <v>3198</v>
      </c>
      <c r="E29" s="55">
        <f t="shared" si="3"/>
        <v>100.61881188118811</v>
      </c>
      <c r="F29" s="52">
        <f t="shared" si="4"/>
        <v>101.68855534709193</v>
      </c>
      <c r="G29" s="73"/>
      <c r="H29" s="88">
        <v>150</v>
      </c>
      <c r="I29" s="3">
        <v>23</v>
      </c>
      <c r="J29" s="160" t="s">
        <v>27</v>
      </c>
      <c r="K29" s="181">
        <f t="shared" si="1"/>
        <v>26</v>
      </c>
      <c r="L29" s="162" t="s">
        <v>30</v>
      </c>
      <c r="M29" s="322">
        <v>2345</v>
      </c>
      <c r="N29" s="89">
        <f t="shared" si="2"/>
        <v>2212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26</v>
      </c>
      <c r="C30" s="43">
        <f t="shared" si="5"/>
        <v>2920</v>
      </c>
      <c r="D30" s="97">
        <f t="shared" si="6"/>
        <v>2447</v>
      </c>
      <c r="E30" s="55">
        <f t="shared" si="3"/>
        <v>88.538508186779865</v>
      </c>
      <c r="F30" s="52">
        <f t="shared" si="4"/>
        <v>119.32979158152841</v>
      </c>
      <c r="G30" s="72"/>
      <c r="H30" s="88">
        <v>110</v>
      </c>
      <c r="I30" s="3">
        <v>11</v>
      </c>
      <c r="J30" s="160" t="s">
        <v>17</v>
      </c>
      <c r="K30" s="114"/>
      <c r="L30" s="332" t="s">
        <v>107</v>
      </c>
      <c r="M30" s="323">
        <v>103142</v>
      </c>
      <c r="N30" s="89">
        <f>SUM(H44)</f>
        <v>107191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30</v>
      </c>
      <c r="C31" s="43">
        <f t="shared" si="5"/>
        <v>2212</v>
      </c>
      <c r="D31" s="97">
        <f t="shared" si="6"/>
        <v>1393</v>
      </c>
      <c r="E31" s="56">
        <f t="shared" si="3"/>
        <v>94.328358208955223</v>
      </c>
      <c r="F31" s="63">
        <f t="shared" si="4"/>
        <v>158.79396984924622</v>
      </c>
      <c r="G31" s="75"/>
      <c r="H31" s="88">
        <v>55</v>
      </c>
      <c r="I31" s="3">
        <v>27</v>
      </c>
      <c r="J31" s="160" t="s">
        <v>31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107191</v>
      </c>
      <c r="D32" s="67">
        <f>SUM(L14)</f>
        <v>103968</v>
      </c>
      <c r="E32" s="68">
        <f>SUM(N30/M30*100)</f>
        <v>103.92565589187721</v>
      </c>
      <c r="F32" s="63">
        <f t="shared" si="4"/>
        <v>103.09999230532472</v>
      </c>
      <c r="G32" s="83">
        <v>84.7</v>
      </c>
      <c r="H32" s="89">
        <v>33</v>
      </c>
      <c r="I32" s="3">
        <v>28</v>
      </c>
      <c r="J32" s="160" t="s">
        <v>32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31</v>
      </c>
      <c r="I33" s="3">
        <v>4</v>
      </c>
      <c r="J33" s="160" t="s">
        <v>11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8</v>
      </c>
      <c r="I34" s="3">
        <v>32</v>
      </c>
      <c r="J34" s="160" t="s">
        <v>35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89">
        <v>2</v>
      </c>
      <c r="I35" s="3">
        <v>39</v>
      </c>
      <c r="J35" s="160" t="s">
        <v>39</v>
      </c>
      <c r="K35" s="45"/>
      <c r="L35" s="42"/>
      <c r="M35" s="26"/>
      <c r="R35" s="48"/>
      <c r="S35" s="26"/>
      <c r="T35" s="26"/>
      <c r="U35" s="26"/>
      <c r="V35" s="26"/>
    </row>
    <row r="36" spans="3:30" ht="13.5" customHeight="1">
      <c r="H36" s="289">
        <v>0</v>
      </c>
      <c r="I36" s="3">
        <v>7</v>
      </c>
      <c r="J36" s="160" t="s">
        <v>14</v>
      </c>
      <c r="K36" s="45"/>
      <c r="L36" s="42"/>
      <c r="M36" s="26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8</v>
      </c>
      <c r="J37" s="160" t="s">
        <v>15</v>
      </c>
      <c r="K37" s="45"/>
      <c r="L37" s="42"/>
      <c r="M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10</v>
      </c>
      <c r="J38" s="160" t="s">
        <v>16</v>
      </c>
      <c r="K38" s="45"/>
      <c r="L38" s="42"/>
      <c r="M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19</v>
      </c>
      <c r="J39" s="160" t="s">
        <v>23</v>
      </c>
      <c r="K39" s="45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29</v>
      </c>
      <c r="J40" s="160" t="s">
        <v>54</v>
      </c>
      <c r="K40" s="45"/>
      <c r="L40" s="47"/>
      <c r="M40" s="383"/>
      <c r="R40" s="48"/>
      <c r="S40" s="26"/>
      <c r="T40" s="26"/>
      <c r="U40" s="26"/>
      <c r="V40" s="26"/>
    </row>
    <row r="41" spans="3:30" ht="13.5" customHeight="1">
      <c r="H41" s="88">
        <v>0</v>
      </c>
      <c r="I41" s="3">
        <v>30</v>
      </c>
      <c r="J41" s="160" t="s">
        <v>33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35</v>
      </c>
      <c r="J42" s="160" t="s">
        <v>36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37</v>
      </c>
      <c r="J43" s="160" t="s">
        <v>37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107191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173</v>
      </c>
      <c r="J47" s="46"/>
      <c r="L47" s="400"/>
      <c r="N47" s="47"/>
      <c r="R47" s="48"/>
      <c r="S47" s="26"/>
      <c r="T47" s="26"/>
      <c r="U47" s="26"/>
      <c r="V47" s="26"/>
    </row>
    <row r="48" spans="3:30" ht="13.5" customHeight="1">
      <c r="H48" s="183" t="s">
        <v>195</v>
      </c>
      <c r="I48" s="3"/>
      <c r="J48" s="178" t="s">
        <v>104</v>
      </c>
      <c r="K48" s="81"/>
      <c r="L48" s="296" t="s">
        <v>202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M49" s="396"/>
      <c r="N49" s="397"/>
      <c r="R49" s="48"/>
      <c r="S49" s="26"/>
      <c r="T49" s="26"/>
      <c r="U49" s="26"/>
      <c r="V49" s="26"/>
    </row>
    <row r="50" spans="1:22" ht="13.5" customHeight="1">
      <c r="H50" s="89">
        <v>404317</v>
      </c>
      <c r="I50" s="160">
        <v>17</v>
      </c>
      <c r="J50" s="160" t="s">
        <v>21</v>
      </c>
      <c r="K50" s="123">
        <f>SUM(I50)</f>
        <v>17</v>
      </c>
      <c r="L50" s="297">
        <v>404237</v>
      </c>
      <c r="M50" s="396"/>
      <c r="N50" s="397"/>
      <c r="O50" s="26"/>
      <c r="R50" s="48"/>
      <c r="S50" s="26"/>
      <c r="T50" s="26"/>
      <c r="U50" s="26"/>
      <c r="V50" s="26"/>
    </row>
    <row r="51" spans="1:22" ht="13.5" customHeight="1">
      <c r="H51" s="88">
        <v>102414</v>
      </c>
      <c r="I51" s="160">
        <v>36</v>
      </c>
      <c r="J51" s="160" t="s">
        <v>5</v>
      </c>
      <c r="K51" s="123">
        <f t="shared" ref="K51:K59" si="7">SUM(I51)</f>
        <v>36</v>
      </c>
      <c r="L51" s="297">
        <v>102650</v>
      </c>
      <c r="M51" s="396"/>
      <c r="N51" s="397"/>
      <c r="O51" s="26"/>
      <c r="R51" s="48"/>
      <c r="S51" s="26"/>
      <c r="T51" s="26"/>
      <c r="U51" s="26"/>
      <c r="V51" s="26"/>
    </row>
    <row r="52" spans="1:22" ht="13.5" customHeight="1">
      <c r="H52" s="88">
        <v>41403</v>
      </c>
      <c r="I52" s="160">
        <v>40</v>
      </c>
      <c r="J52" s="160" t="s">
        <v>2</v>
      </c>
      <c r="K52" s="123">
        <f t="shared" si="7"/>
        <v>40</v>
      </c>
      <c r="L52" s="297">
        <v>41596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22552</v>
      </c>
      <c r="I53" s="160">
        <v>16</v>
      </c>
      <c r="J53" s="160" t="s">
        <v>3</v>
      </c>
      <c r="K53" s="123">
        <f t="shared" si="7"/>
        <v>16</v>
      </c>
      <c r="L53" s="297">
        <v>21498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76" t="s">
        <v>172</v>
      </c>
      <c r="H54" s="125">
        <v>19943</v>
      </c>
      <c r="I54" s="160">
        <v>38</v>
      </c>
      <c r="J54" s="160" t="s">
        <v>38</v>
      </c>
      <c r="K54" s="123">
        <f t="shared" si="7"/>
        <v>38</v>
      </c>
      <c r="L54" s="297">
        <v>20979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404317</v>
      </c>
      <c r="D55" s="5">
        <f t="shared" ref="D55:D64" si="8">SUM(L50)</f>
        <v>404237</v>
      </c>
      <c r="E55" s="52">
        <f>SUM(N66/M66*100)</f>
        <v>102.36650884877332</v>
      </c>
      <c r="F55" s="52">
        <f t="shared" ref="F55:F65" si="9">SUM(C55/D55*100)</f>
        <v>100.01979037050049</v>
      </c>
      <c r="G55" s="62"/>
      <c r="H55" s="88">
        <v>19505</v>
      </c>
      <c r="I55" s="160">
        <v>24</v>
      </c>
      <c r="J55" s="160" t="s">
        <v>28</v>
      </c>
      <c r="K55" s="123">
        <f t="shared" si="7"/>
        <v>24</v>
      </c>
      <c r="L55" s="297">
        <v>19877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102414</v>
      </c>
      <c r="D56" s="5">
        <f t="shared" si="8"/>
        <v>102650</v>
      </c>
      <c r="E56" s="52">
        <f t="shared" ref="E56:E65" si="11">SUM(N67/M67*100)</f>
        <v>92.663904019109324</v>
      </c>
      <c r="F56" s="52">
        <f t="shared" si="9"/>
        <v>99.770092547491473</v>
      </c>
      <c r="G56" s="62"/>
      <c r="H56" s="88">
        <v>19361</v>
      </c>
      <c r="I56" s="160">
        <v>25</v>
      </c>
      <c r="J56" s="160" t="s">
        <v>29</v>
      </c>
      <c r="K56" s="123">
        <f t="shared" si="7"/>
        <v>25</v>
      </c>
      <c r="L56" s="297">
        <v>13507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41403</v>
      </c>
      <c r="D57" s="5">
        <f t="shared" si="8"/>
        <v>41596</v>
      </c>
      <c r="E57" s="52">
        <f t="shared" si="11"/>
        <v>103.02072706461966</v>
      </c>
      <c r="F57" s="52">
        <f t="shared" si="9"/>
        <v>99.536013078180602</v>
      </c>
      <c r="G57" s="62"/>
      <c r="H57" s="88">
        <v>15287</v>
      </c>
      <c r="I57" s="160">
        <v>37</v>
      </c>
      <c r="J57" s="160" t="s">
        <v>37</v>
      </c>
      <c r="K57" s="123">
        <f t="shared" si="7"/>
        <v>37</v>
      </c>
      <c r="L57" s="297">
        <v>16782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22552</v>
      </c>
      <c r="D58" s="5">
        <f t="shared" si="8"/>
        <v>21498</v>
      </c>
      <c r="E58" s="52">
        <f t="shared" si="11"/>
        <v>99.278041908786761</v>
      </c>
      <c r="F58" s="52">
        <f t="shared" si="9"/>
        <v>104.90278165410736</v>
      </c>
      <c r="G58" s="62"/>
      <c r="H58" s="373">
        <v>15046</v>
      </c>
      <c r="I58" s="162">
        <v>26</v>
      </c>
      <c r="J58" s="162" t="s">
        <v>30</v>
      </c>
      <c r="K58" s="123">
        <f t="shared" si="7"/>
        <v>26</v>
      </c>
      <c r="L58" s="295">
        <v>13375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38</v>
      </c>
      <c r="C59" s="43">
        <f t="shared" si="10"/>
        <v>19943</v>
      </c>
      <c r="D59" s="5">
        <f t="shared" si="8"/>
        <v>20979</v>
      </c>
      <c r="E59" s="52">
        <f t="shared" si="11"/>
        <v>108.23880597014926</v>
      </c>
      <c r="F59" s="52">
        <f t="shared" si="9"/>
        <v>95.061728395061735</v>
      </c>
      <c r="G59" s="72"/>
      <c r="H59" s="450">
        <v>11794</v>
      </c>
      <c r="I59" s="162">
        <v>33</v>
      </c>
      <c r="J59" s="162" t="s">
        <v>0</v>
      </c>
      <c r="K59" s="123">
        <f t="shared" si="7"/>
        <v>33</v>
      </c>
      <c r="L59" s="295">
        <v>13264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28</v>
      </c>
      <c r="C60" s="43">
        <f t="shared" si="10"/>
        <v>19505</v>
      </c>
      <c r="D60" s="5">
        <f t="shared" si="8"/>
        <v>19877</v>
      </c>
      <c r="E60" s="52">
        <f t="shared" si="11"/>
        <v>104.08217716115263</v>
      </c>
      <c r="F60" s="52">
        <f t="shared" si="9"/>
        <v>98.128490214821156</v>
      </c>
      <c r="G60" s="62"/>
      <c r="H60" s="419">
        <v>6982</v>
      </c>
      <c r="I60" s="220">
        <v>30</v>
      </c>
      <c r="J60" s="220" t="s">
        <v>98</v>
      </c>
      <c r="K60" s="81" t="s">
        <v>8</v>
      </c>
      <c r="L60" s="299">
        <v>713166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29</v>
      </c>
      <c r="C61" s="43">
        <f t="shared" si="10"/>
        <v>19361</v>
      </c>
      <c r="D61" s="5">
        <f t="shared" si="8"/>
        <v>13507</v>
      </c>
      <c r="E61" s="52">
        <f t="shared" si="11"/>
        <v>108.31934653686919</v>
      </c>
      <c r="F61" s="52">
        <f t="shared" si="9"/>
        <v>143.34049011623603</v>
      </c>
      <c r="G61" s="62"/>
      <c r="H61" s="88">
        <v>6552</v>
      </c>
      <c r="I61" s="160">
        <v>34</v>
      </c>
      <c r="J61" s="160" t="s">
        <v>1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37</v>
      </c>
      <c r="C62" s="43">
        <f t="shared" si="10"/>
        <v>15287</v>
      </c>
      <c r="D62" s="5">
        <f t="shared" si="8"/>
        <v>16782</v>
      </c>
      <c r="E62" s="52">
        <f t="shared" si="11"/>
        <v>100.27550016398818</v>
      </c>
      <c r="F62" s="52">
        <f t="shared" si="9"/>
        <v>91.09164581098797</v>
      </c>
      <c r="G62" s="73"/>
      <c r="H62" s="289">
        <v>4362</v>
      </c>
      <c r="I62" s="160">
        <v>15</v>
      </c>
      <c r="J62" s="160" t="s">
        <v>20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30</v>
      </c>
      <c r="C63" s="43">
        <f t="shared" si="10"/>
        <v>15046</v>
      </c>
      <c r="D63" s="5">
        <f t="shared" si="8"/>
        <v>13375</v>
      </c>
      <c r="E63" s="52">
        <f t="shared" si="11"/>
        <v>96.516774648790815</v>
      </c>
      <c r="F63" s="52">
        <f t="shared" si="9"/>
        <v>112.49345794392522</v>
      </c>
      <c r="G63" s="72"/>
      <c r="H63" s="88">
        <v>4063</v>
      </c>
      <c r="I63" s="160">
        <v>14</v>
      </c>
      <c r="J63" s="160" t="s">
        <v>19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0</v>
      </c>
      <c r="C64" s="43">
        <f t="shared" si="10"/>
        <v>11794</v>
      </c>
      <c r="D64" s="5">
        <f t="shared" si="8"/>
        <v>13264</v>
      </c>
      <c r="E64" s="57">
        <f t="shared" si="11"/>
        <v>115.91154791154791</v>
      </c>
      <c r="F64" s="52">
        <f t="shared" si="9"/>
        <v>88.917370325693611</v>
      </c>
      <c r="G64" s="75"/>
      <c r="H64" s="415">
        <v>3413</v>
      </c>
      <c r="I64" s="160">
        <v>29</v>
      </c>
      <c r="J64" s="160" t="s">
        <v>54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710361</v>
      </c>
      <c r="D65" s="67">
        <f>SUM(L60)</f>
        <v>713166</v>
      </c>
      <c r="E65" s="70">
        <f t="shared" si="11"/>
        <v>100.89466552661554</v>
      </c>
      <c r="F65" s="70">
        <f t="shared" si="9"/>
        <v>99.606683436955763</v>
      </c>
      <c r="G65" s="83">
        <v>79.599999999999994</v>
      </c>
      <c r="H65" s="89">
        <v>3244</v>
      </c>
      <c r="I65" s="160">
        <v>35</v>
      </c>
      <c r="J65" s="160" t="s">
        <v>36</v>
      </c>
      <c r="L65" s="190" t="s">
        <v>104</v>
      </c>
      <c r="M65" s="445" t="s">
        <v>204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289">
        <v>2681</v>
      </c>
      <c r="I66" s="160">
        <v>21</v>
      </c>
      <c r="J66" s="160" t="s">
        <v>25</v>
      </c>
      <c r="K66" s="116">
        <f>SUM(I50)</f>
        <v>17</v>
      </c>
      <c r="L66" s="160" t="s">
        <v>21</v>
      </c>
      <c r="M66" s="308">
        <v>394970</v>
      </c>
      <c r="N66" s="89">
        <f>SUM(H50)</f>
        <v>404317</v>
      </c>
      <c r="R66" s="48"/>
      <c r="S66" s="26"/>
      <c r="T66" s="26"/>
      <c r="U66" s="26"/>
      <c r="V66" s="26"/>
    </row>
    <row r="67" spans="1:22" ht="13.5" customHeight="1">
      <c r="H67" s="88">
        <v>2414</v>
      </c>
      <c r="I67" s="160">
        <v>1</v>
      </c>
      <c r="J67" s="160" t="s">
        <v>4</v>
      </c>
      <c r="K67" s="116">
        <f t="shared" ref="K67:K75" si="12">SUM(I51)</f>
        <v>36</v>
      </c>
      <c r="L67" s="160" t="s">
        <v>5</v>
      </c>
      <c r="M67" s="306">
        <v>110522</v>
      </c>
      <c r="N67" s="89">
        <f t="shared" ref="N67:N75" si="13">SUM(H51)</f>
        <v>102414</v>
      </c>
      <c r="R67" s="48"/>
      <c r="S67" s="26"/>
      <c r="T67" s="26"/>
      <c r="U67" s="26"/>
      <c r="V67" s="26"/>
    </row>
    <row r="68" spans="1:22" ht="13.5" customHeight="1">
      <c r="C68" s="26"/>
      <c r="H68" s="289">
        <v>1650</v>
      </c>
      <c r="I68" s="160">
        <v>11</v>
      </c>
      <c r="J68" s="160" t="s">
        <v>17</v>
      </c>
      <c r="K68" s="116">
        <f t="shared" si="12"/>
        <v>40</v>
      </c>
      <c r="L68" s="160" t="s">
        <v>2</v>
      </c>
      <c r="M68" s="306">
        <v>40189</v>
      </c>
      <c r="N68" s="89">
        <f t="shared" si="13"/>
        <v>41403</v>
      </c>
      <c r="R68" s="48"/>
      <c r="S68" s="26"/>
      <c r="T68" s="26"/>
      <c r="U68" s="26"/>
      <c r="V68" s="26"/>
    </row>
    <row r="69" spans="1:22" ht="13.5" customHeight="1">
      <c r="H69" s="88">
        <v>800</v>
      </c>
      <c r="I69" s="160">
        <v>10</v>
      </c>
      <c r="J69" s="160" t="s">
        <v>16</v>
      </c>
      <c r="K69" s="116">
        <f t="shared" si="12"/>
        <v>16</v>
      </c>
      <c r="L69" s="160" t="s">
        <v>3</v>
      </c>
      <c r="M69" s="306">
        <v>22716</v>
      </c>
      <c r="N69" s="89">
        <f t="shared" si="13"/>
        <v>22552</v>
      </c>
      <c r="R69" s="48"/>
      <c r="S69" s="26"/>
      <c r="T69" s="26"/>
      <c r="U69" s="26"/>
      <c r="V69" s="26"/>
    </row>
    <row r="70" spans="1:22" ht="13.5" customHeight="1">
      <c r="H70" s="88">
        <v>762</v>
      </c>
      <c r="I70" s="160">
        <v>13</v>
      </c>
      <c r="J70" s="160" t="s">
        <v>7</v>
      </c>
      <c r="K70" s="116">
        <f t="shared" si="12"/>
        <v>38</v>
      </c>
      <c r="L70" s="160" t="s">
        <v>38</v>
      </c>
      <c r="M70" s="306">
        <v>18425</v>
      </c>
      <c r="N70" s="89">
        <f t="shared" si="13"/>
        <v>19943</v>
      </c>
      <c r="R70" s="48"/>
      <c r="S70" s="26"/>
      <c r="T70" s="26"/>
      <c r="U70" s="26"/>
      <c r="V70" s="26"/>
    </row>
    <row r="71" spans="1:22" ht="13.5" customHeight="1">
      <c r="H71" s="88">
        <v>356</v>
      </c>
      <c r="I71" s="160">
        <v>9</v>
      </c>
      <c r="J71" s="3" t="s">
        <v>161</v>
      </c>
      <c r="K71" s="116">
        <f t="shared" si="12"/>
        <v>24</v>
      </c>
      <c r="L71" s="160" t="s">
        <v>28</v>
      </c>
      <c r="M71" s="306">
        <v>18740</v>
      </c>
      <c r="N71" s="89">
        <f t="shared" si="13"/>
        <v>19505</v>
      </c>
      <c r="R71" s="48"/>
      <c r="S71" s="26"/>
      <c r="T71" s="26"/>
      <c r="U71" s="26"/>
      <c r="V71" s="26"/>
    </row>
    <row r="72" spans="1:22" ht="13.5" customHeight="1">
      <c r="H72" s="88">
        <v>350</v>
      </c>
      <c r="I72" s="160">
        <v>2</v>
      </c>
      <c r="J72" s="160" t="s">
        <v>6</v>
      </c>
      <c r="K72" s="116">
        <f t="shared" si="12"/>
        <v>25</v>
      </c>
      <c r="L72" s="160" t="s">
        <v>29</v>
      </c>
      <c r="M72" s="306">
        <v>17874</v>
      </c>
      <c r="N72" s="89">
        <f t="shared" si="13"/>
        <v>19361</v>
      </c>
      <c r="R72" s="48"/>
      <c r="S72" s="26"/>
      <c r="T72" s="26"/>
      <c r="U72" s="26"/>
      <c r="V72" s="26"/>
    </row>
    <row r="73" spans="1:22" ht="13.5" customHeight="1">
      <c r="H73" s="88">
        <v>327</v>
      </c>
      <c r="I73" s="160">
        <v>27</v>
      </c>
      <c r="J73" s="160" t="s">
        <v>31</v>
      </c>
      <c r="K73" s="116">
        <f t="shared" si="12"/>
        <v>37</v>
      </c>
      <c r="L73" s="160" t="s">
        <v>37</v>
      </c>
      <c r="M73" s="306">
        <v>15245</v>
      </c>
      <c r="N73" s="89">
        <f t="shared" si="13"/>
        <v>15287</v>
      </c>
      <c r="R73" s="48"/>
      <c r="S73" s="26"/>
      <c r="T73" s="26"/>
      <c r="U73" s="26"/>
      <c r="V73" s="26"/>
    </row>
    <row r="74" spans="1:22" ht="13.5" customHeight="1">
      <c r="H74" s="88">
        <v>303</v>
      </c>
      <c r="I74" s="160">
        <v>22</v>
      </c>
      <c r="J74" s="160" t="s">
        <v>26</v>
      </c>
      <c r="K74" s="116">
        <f t="shared" si="12"/>
        <v>26</v>
      </c>
      <c r="L74" s="162" t="s">
        <v>30</v>
      </c>
      <c r="M74" s="307">
        <v>15589</v>
      </c>
      <c r="N74" s="89">
        <f t="shared" si="13"/>
        <v>15046</v>
      </c>
      <c r="R74" s="48"/>
      <c r="S74" s="26"/>
      <c r="T74" s="26"/>
      <c r="U74" s="26"/>
      <c r="V74" s="26"/>
    </row>
    <row r="75" spans="1:22" ht="13.5" customHeight="1" thickBot="1">
      <c r="H75" s="88">
        <v>122</v>
      </c>
      <c r="I75" s="160">
        <v>28</v>
      </c>
      <c r="J75" s="160" t="s">
        <v>32</v>
      </c>
      <c r="K75" s="116">
        <f t="shared" si="12"/>
        <v>33</v>
      </c>
      <c r="L75" s="162" t="s">
        <v>0</v>
      </c>
      <c r="M75" s="307">
        <v>10175</v>
      </c>
      <c r="N75" s="166">
        <f t="shared" si="13"/>
        <v>11794</v>
      </c>
      <c r="R75" s="48"/>
      <c r="S75" s="26"/>
      <c r="T75" s="26"/>
      <c r="U75" s="26"/>
      <c r="V75" s="26"/>
    </row>
    <row r="76" spans="1:22" ht="13.5" customHeight="1" thickTop="1">
      <c r="H76" s="88">
        <v>88</v>
      </c>
      <c r="I76" s="160">
        <v>23</v>
      </c>
      <c r="J76" s="160" t="s">
        <v>27</v>
      </c>
      <c r="K76" s="3"/>
      <c r="L76" s="332" t="s">
        <v>107</v>
      </c>
      <c r="M76" s="337">
        <v>704062</v>
      </c>
      <c r="N76" s="171">
        <f>SUM(H90)</f>
        <v>710361</v>
      </c>
      <c r="R76" s="48"/>
      <c r="S76" s="26"/>
      <c r="T76" s="26"/>
      <c r="U76" s="26"/>
      <c r="V76" s="26"/>
    </row>
    <row r="77" spans="1:22" ht="13.5" customHeight="1">
      <c r="H77" s="88">
        <v>83</v>
      </c>
      <c r="I77" s="160">
        <v>39</v>
      </c>
      <c r="J77" s="160" t="s">
        <v>39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423">
        <v>77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60</v>
      </c>
      <c r="I79" s="160">
        <v>4</v>
      </c>
      <c r="J79" s="160" t="s">
        <v>11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49</v>
      </c>
      <c r="I80" s="160">
        <v>12</v>
      </c>
      <c r="J80" s="160" t="s">
        <v>18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423">
        <v>1</v>
      </c>
      <c r="I81" s="160">
        <v>6</v>
      </c>
      <c r="J81" s="160" t="s">
        <v>13</v>
      </c>
      <c r="K81" s="45"/>
      <c r="L81" s="42"/>
      <c r="M81" s="90"/>
      <c r="R81" s="48"/>
      <c r="S81" s="26"/>
      <c r="T81" s="26"/>
      <c r="U81" s="26"/>
      <c r="V81" s="26"/>
    </row>
    <row r="82" spans="8:22" ht="13.5" customHeight="1">
      <c r="H82" s="88">
        <v>0</v>
      </c>
      <c r="I82" s="160">
        <v>3</v>
      </c>
      <c r="J82" s="160" t="s">
        <v>10</v>
      </c>
      <c r="K82" s="45"/>
      <c r="L82" s="42"/>
      <c r="M82" s="90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5</v>
      </c>
      <c r="J83" s="160" t="s">
        <v>12</v>
      </c>
      <c r="K83" s="45"/>
      <c r="L83" s="42"/>
      <c r="M83" s="90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7</v>
      </c>
      <c r="J84" s="160" t="s">
        <v>14</v>
      </c>
      <c r="K84" s="45"/>
      <c r="L84" s="42"/>
      <c r="M84" s="90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8</v>
      </c>
      <c r="J85" s="160" t="s">
        <v>15</v>
      </c>
      <c r="K85" s="45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47"/>
      <c r="M86" s="421"/>
      <c r="R86" s="48"/>
      <c r="S86" s="26"/>
      <c r="T86" s="26"/>
      <c r="U86" s="26"/>
      <c r="V86" s="26"/>
    </row>
    <row r="87" spans="8:22" ht="13.5" customHeight="1">
      <c r="H87" s="289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88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710361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0:Z73"/>
  <sheetViews>
    <sheetView workbookViewId="0">
      <selection activeCell="U15" sqref="U15"/>
    </sheetView>
  </sheetViews>
  <sheetFormatPr defaultRowHeight="13.5"/>
  <cols>
    <col min="1" max="1" width="9.375" customWidth="1"/>
    <col min="2" max="2" width="6.625" customWidth="1"/>
    <col min="3" max="3" width="6.875" customWidth="1"/>
    <col min="4" max="4" width="6.125" customWidth="1"/>
    <col min="5" max="5" width="6.625" customWidth="1"/>
    <col min="6" max="13" width="6.125" customWidth="1"/>
    <col min="14" max="14" width="8.625" customWidth="1"/>
    <col min="15" max="15" width="8.375" customWidth="1"/>
    <col min="16" max="16" width="5" customWidth="1"/>
    <col min="17" max="17" width="11.25" style="149" customWidth="1"/>
    <col min="18" max="18" width="12.5" customWidth="1"/>
    <col min="19" max="26" width="7.625" customWidth="1"/>
  </cols>
  <sheetData>
    <row r="10" spans="1:15">
      <c r="O10" s="18"/>
    </row>
    <row r="15" spans="1:15" ht="12.75" customHeight="1"/>
    <row r="16" spans="1:15" ht="11.1" customHeight="1">
      <c r="A16" s="12"/>
      <c r="B16" s="148" t="s">
        <v>88</v>
      </c>
      <c r="C16" s="148" t="s">
        <v>89</v>
      </c>
      <c r="D16" s="148" t="s">
        <v>90</v>
      </c>
      <c r="E16" s="148" t="s">
        <v>79</v>
      </c>
      <c r="F16" s="148" t="s">
        <v>80</v>
      </c>
      <c r="G16" s="148" t="s">
        <v>81</v>
      </c>
      <c r="H16" s="148" t="s">
        <v>82</v>
      </c>
      <c r="I16" s="148" t="s">
        <v>83</v>
      </c>
      <c r="J16" s="148" t="s">
        <v>84</v>
      </c>
      <c r="K16" s="148" t="s">
        <v>85</v>
      </c>
      <c r="L16" s="148" t="s">
        <v>86</v>
      </c>
      <c r="M16" s="201" t="s">
        <v>87</v>
      </c>
      <c r="N16" s="203" t="s">
        <v>121</v>
      </c>
      <c r="O16" s="148" t="s">
        <v>123</v>
      </c>
    </row>
    <row r="17" spans="1:25" ht="11.1" customHeight="1">
      <c r="A17" s="6" t="s">
        <v>171</v>
      </c>
      <c r="B17" s="145">
        <v>73.8</v>
      </c>
      <c r="C17" s="145">
        <v>75.2</v>
      </c>
      <c r="D17" s="145">
        <v>80.7</v>
      </c>
      <c r="E17" s="145">
        <v>84</v>
      </c>
      <c r="F17" s="145">
        <v>76.400000000000006</v>
      </c>
      <c r="G17" s="145">
        <v>85.7</v>
      </c>
      <c r="H17" s="147">
        <v>93.5</v>
      </c>
      <c r="I17" s="145">
        <v>83.6</v>
      </c>
      <c r="J17" s="145">
        <v>90.4</v>
      </c>
      <c r="K17" s="145">
        <v>78.8</v>
      </c>
      <c r="L17" s="145">
        <v>76.900000000000006</v>
      </c>
      <c r="M17" s="146">
        <v>79.7</v>
      </c>
      <c r="N17" s="205">
        <f>SUM(B17:M17)</f>
        <v>978.69999999999993</v>
      </c>
      <c r="O17" s="204">
        <v>120.3</v>
      </c>
      <c r="P17" s="142"/>
      <c r="Q17" s="206"/>
      <c r="R17" s="207"/>
      <c r="S17" s="207"/>
      <c r="T17" s="142"/>
      <c r="U17" s="142"/>
      <c r="V17" s="142"/>
      <c r="W17" s="142"/>
      <c r="X17" s="142"/>
      <c r="Y17" s="142"/>
    </row>
    <row r="18" spans="1:25" ht="11.1" customHeight="1">
      <c r="A18" s="6" t="s">
        <v>177</v>
      </c>
      <c r="B18" s="145">
        <v>73</v>
      </c>
      <c r="C18" s="145">
        <v>75.900000000000006</v>
      </c>
      <c r="D18" s="145">
        <v>71.5</v>
      </c>
      <c r="E18" s="145">
        <v>77.5</v>
      </c>
      <c r="F18" s="145">
        <v>69.5</v>
      </c>
      <c r="G18" s="145">
        <v>72.900000000000006</v>
      </c>
      <c r="H18" s="147">
        <v>77.8</v>
      </c>
      <c r="I18" s="145">
        <v>69.599999999999994</v>
      </c>
      <c r="J18" s="145">
        <v>69.099999999999994</v>
      </c>
      <c r="K18" s="145">
        <v>65.3</v>
      </c>
      <c r="L18" s="145">
        <v>61.2</v>
      </c>
      <c r="M18" s="146">
        <v>67.400000000000006</v>
      </c>
      <c r="N18" s="205">
        <f>SUM(B18:M18)</f>
        <v>850.69999999999993</v>
      </c>
      <c r="O18" s="204">
        <f t="shared" ref="O18:O20" si="0">ROUND(N18/N17*100,1)</f>
        <v>86.9</v>
      </c>
      <c r="P18" s="142"/>
      <c r="Q18" s="207"/>
      <c r="R18" s="207"/>
      <c r="S18" s="207"/>
      <c r="T18" s="142"/>
      <c r="U18" s="142"/>
      <c r="V18" s="142"/>
      <c r="W18" s="142"/>
      <c r="X18" s="142"/>
      <c r="Y18" s="142"/>
    </row>
    <row r="19" spans="1:25" ht="11.1" customHeight="1">
      <c r="A19" s="6" t="s">
        <v>182</v>
      </c>
      <c r="B19" s="145">
        <v>54.8</v>
      </c>
      <c r="C19" s="145">
        <v>61.9</v>
      </c>
      <c r="D19" s="145">
        <v>55.5</v>
      </c>
      <c r="E19" s="145">
        <v>67.3</v>
      </c>
      <c r="F19" s="145">
        <v>60.7</v>
      </c>
      <c r="G19" s="145">
        <v>76</v>
      </c>
      <c r="H19" s="147">
        <v>70.3</v>
      </c>
      <c r="I19" s="145">
        <v>68</v>
      </c>
      <c r="J19" s="145">
        <v>72</v>
      </c>
      <c r="K19" s="145">
        <v>68.7</v>
      </c>
      <c r="L19" s="145">
        <v>70</v>
      </c>
      <c r="M19" s="146">
        <v>74.3</v>
      </c>
      <c r="N19" s="205">
        <f>SUM(B19:M19)</f>
        <v>799.5</v>
      </c>
      <c r="O19" s="204">
        <f t="shared" si="0"/>
        <v>94</v>
      </c>
      <c r="P19" s="142"/>
      <c r="Q19" s="158"/>
      <c r="R19" s="207"/>
      <c r="S19" s="207"/>
      <c r="T19" s="142"/>
      <c r="U19" s="142"/>
      <c r="V19" s="142"/>
      <c r="W19" s="142"/>
      <c r="X19" s="142"/>
      <c r="Y19" s="142"/>
    </row>
    <row r="20" spans="1:25" ht="11.1" customHeight="1">
      <c r="A20" s="6" t="s">
        <v>187</v>
      </c>
      <c r="B20" s="145">
        <v>54.3</v>
      </c>
      <c r="C20" s="145">
        <v>60.6</v>
      </c>
      <c r="D20" s="145">
        <v>56.3</v>
      </c>
      <c r="E20" s="145">
        <v>59.1</v>
      </c>
      <c r="F20" s="145">
        <v>59.3</v>
      </c>
      <c r="G20" s="145">
        <v>55.6</v>
      </c>
      <c r="H20" s="147">
        <v>62.1</v>
      </c>
      <c r="I20" s="145">
        <v>60</v>
      </c>
      <c r="J20" s="145">
        <v>57.7</v>
      </c>
      <c r="K20" s="145">
        <v>60.2</v>
      </c>
      <c r="L20" s="145">
        <v>55.8</v>
      </c>
      <c r="M20" s="146">
        <v>56.9</v>
      </c>
      <c r="N20" s="205">
        <f>SUM(B20:M20)</f>
        <v>697.9</v>
      </c>
      <c r="O20" s="204">
        <f t="shared" si="0"/>
        <v>87.3</v>
      </c>
      <c r="P20" s="142"/>
      <c r="Q20" s="158"/>
      <c r="R20" s="207"/>
      <c r="S20" s="207"/>
      <c r="T20" s="142"/>
      <c r="U20" s="142"/>
      <c r="V20" s="142"/>
      <c r="W20" s="142"/>
      <c r="X20" s="142"/>
      <c r="Y20" s="142"/>
    </row>
    <row r="21" spans="1:25" ht="11.1" customHeight="1">
      <c r="A21" s="6" t="s">
        <v>195</v>
      </c>
      <c r="B21" s="145">
        <v>56.7</v>
      </c>
      <c r="C21" s="145">
        <v>58.5</v>
      </c>
      <c r="D21" s="145">
        <v>61.8</v>
      </c>
      <c r="E21" s="145">
        <v>60</v>
      </c>
      <c r="F21" s="145">
        <v>56.8</v>
      </c>
      <c r="G21" s="145"/>
      <c r="H21" s="147"/>
      <c r="I21" s="145"/>
      <c r="J21" s="145"/>
      <c r="K21" s="145"/>
      <c r="L21" s="145"/>
      <c r="M21" s="146"/>
      <c r="N21" s="205"/>
      <c r="O21" s="204"/>
      <c r="P21" s="142"/>
      <c r="Q21" s="158"/>
      <c r="R21" s="142"/>
      <c r="S21" s="142"/>
      <c r="T21" s="142"/>
      <c r="U21" s="142"/>
      <c r="V21" s="142"/>
      <c r="W21" s="142"/>
      <c r="X21" s="142"/>
      <c r="Y21" s="142"/>
    </row>
    <row r="22" spans="1:25" ht="12.75" customHeight="1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142"/>
      <c r="O22" s="142"/>
      <c r="P22" s="142"/>
      <c r="Q22" s="158"/>
      <c r="R22" s="142"/>
      <c r="S22" s="142"/>
      <c r="T22" s="142"/>
      <c r="U22" s="142"/>
      <c r="V22" s="142"/>
      <c r="W22" s="142"/>
      <c r="X22" s="142"/>
      <c r="Y22" s="142"/>
    </row>
    <row r="23" spans="1:25" ht="9.9499999999999993" customHeight="1">
      <c r="N23" s="142"/>
      <c r="O23" s="142"/>
      <c r="P23" s="142"/>
      <c r="Q23" s="158"/>
      <c r="R23" s="142"/>
      <c r="S23" s="142"/>
      <c r="T23" s="142"/>
      <c r="U23" s="142"/>
      <c r="V23" s="142"/>
      <c r="W23" s="142"/>
      <c r="X23" s="142"/>
      <c r="Y23" s="142"/>
    </row>
    <row r="24" spans="1:25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</row>
    <row r="28" spans="1:25">
      <c r="O28" s="151"/>
    </row>
    <row r="33" spans="1:26">
      <c r="M33" s="42"/>
    </row>
    <row r="38" spans="1:26" ht="9.75" customHeight="1"/>
    <row r="39" spans="1:26" ht="9.75" customHeight="1"/>
    <row r="40" spans="1:26" ht="3" customHeight="1"/>
    <row r="41" spans="1:26" ht="12" customHeight="1">
      <c r="A41" s="6"/>
      <c r="B41" s="148" t="s">
        <v>88</v>
      </c>
      <c r="C41" s="148" t="s">
        <v>89</v>
      </c>
      <c r="D41" s="148" t="s">
        <v>90</v>
      </c>
      <c r="E41" s="148" t="s">
        <v>79</v>
      </c>
      <c r="F41" s="148" t="s">
        <v>80</v>
      </c>
      <c r="G41" s="148" t="s">
        <v>81</v>
      </c>
      <c r="H41" s="148" t="s">
        <v>82</v>
      </c>
      <c r="I41" s="148" t="s">
        <v>83</v>
      </c>
      <c r="J41" s="148" t="s">
        <v>84</v>
      </c>
      <c r="K41" s="148" t="s">
        <v>85</v>
      </c>
      <c r="L41" s="148" t="s">
        <v>86</v>
      </c>
      <c r="M41" s="201" t="s">
        <v>87</v>
      </c>
      <c r="N41" s="203" t="s">
        <v>122</v>
      </c>
      <c r="O41" s="148" t="s">
        <v>123</v>
      </c>
    </row>
    <row r="42" spans="1:26" ht="11.1" customHeight="1">
      <c r="A42" s="6" t="s">
        <v>171</v>
      </c>
      <c r="B42" s="152">
        <v>96.4</v>
      </c>
      <c r="C42" s="152">
        <v>97.8</v>
      </c>
      <c r="D42" s="152">
        <v>95.2</v>
      </c>
      <c r="E42" s="152">
        <v>99.2</v>
      </c>
      <c r="F42" s="152">
        <v>97.6</v>
      </c>
      <c r="G42" s="152">
        <v>99</v>
      </c>
      <c r="H42" s="152">
        <v>101.3</v>
      </c>
      <c r="I42" s="152">
        <v>107</v>
      </c>
      <c r="J42" s="152">
        <v>105.1</v>
      </c>
      <c r="K42" s="152">
        <v>105.3</v>
      </c>
      <c r="L42" s="152">
        <v>100.4</v>
      </c>
      <c r="M42" s="202">
        <v>100.3</v>
      </c>
      <c r="N42" s="209">
        <f>SUM(B42:M42)/12</f>
        <v>100.38333333333333</v>
      </c>
      <c r="O42" s="204">
        <v>119.5</v>
      </c>
      <c r="P42" s="142"/>
      <c r="Q42" s="281"/>
      <c r="R42" s="281"/>
      <c r="S42" s="142"/>
      <c r="T42" s="142"/>
      <c r="U42" s="142"/>
      <c r="V42" s="142"/>
      <c r="W42" s="142"/>
      <c r="X42" s="142"/>
      <c r="Y42" s="142"/>
      <c r="Z42" s="142"/>
    </row>
    <row r="43" spans="1:26" ht="11.1" customHeight="1">
      <c r="A43" s="6" t="s">
        <v>177</v>
      </c>
      <c r="B43" s="152">
        <v>105.8</v>
      </c>
      <c r="C43" s="152">
        <v>103.9</v>
      </c>
      <c r="D43" s="152">
        <v>96.7</v>
      </c>
      <c r="E43" s="152">
        <v>93.3</v>
      </c>
      <c r="F43" s="152">
        <v>100.2</v>
      </c>
      <c r="G43" s="152">
        <v>97.8</v>
      </c>
      <c r="H43" s="152">
        <v>101.8</v>
      </c>
      <c r="I43" s="152">
        <v>102.7</v>
      </c>
      <c r="J43" s="152">
        <v>99.6</v>
      </c>
      <c r="K43" s="152">
        <v>98.3</v>
      </c>
      <c r="L43" s="152">
        <v>92.6</v>
      </c>
      <c r="M43" s="202">
        <v>89</v>
      </c>
      <c r="N43" s="209">
        <f>SUM(B43:M43)/12</f>
        <v>98.47499999999998</v>
      </c>
      <c r="O43" s="204">
        <f t="shared" ref="O43:O45" si="1">ROUND(N43/N42*100,1)</f>
        <v>98.1</v>
      </c>
      <c r="P43" s="142"/>
      <c r="Q43" s="281"/>
      <c r="R43" s="281"/>
      <c r="S43" s="142"/>
      <c r="T43" s="142"/>
      <c r="U43" s="142"/>
      <c r="V43" s="142"/>
      <c r="W43" s="142"/>
      <c r="X43" s="142"/>
      <c r="Y43" s="142"/>
      <c r="Z43" s="142"/>
    </row>
    <row r="44" spans="1:26" ht="11.1" customHeight="1">
      <c r="A44" s="6" t="s">
        <v>182</v>
      </c>
      <c r="B44" s="152">
        <v>92.4</v>
      </c>
      <c r="C44" s="152">
        <v>95.3</v>
      </c>
      <c r="D44" s="152">
        <v>92.5</v>
      </c>
      <c r="E44" s="152">
        <v>93.4</v>
      </c>
      <c r="F44" s="152">
        <v>95.2</v>
      </c>
      <c r="G44" s="152">
        <v>99.5</v>
      </c>
      <c r="H44" s="152">
        <v>101.2</v>
      </c>
      <c r="I44" s="152">
        <v>108.1</v>
      </c>
      <c r="J44" s="152">
        <v>97.5</v>
      </c>
      <c r="K44" s="152">
        <v>99.6</v>
      </c>
      <c r="L44" s="152">
        <v>98.6</v>
      </c>
      <c r="M44" s="202">
        <v>102.6</v>
      </c>
      <c r="N44" s="209">
        <f>SUM(B44:M44)/12</f>
        <v>97.99166666666666</v>
      </c>
      <c r="O44" s="204">
        <f t="shared" si="1"/>
        <v>99.5</v>
      </c>
      <c r="P44" s="142"/>
      <c r="Q44" s="281"/>
      <c r="R44" s="281"/>
      <c r="S44" s="142"/>
      <c r="T44" s="142"/>
      <c r="U44" s="142"/>
      <c r="V44" s="142"/>
      <c r="W44" s="142"/>
      <c r="X44" s="142"/>
      <c r="Y44" s="142"/>
      <c r="Z44" s="142"/>
    </row>
    <row r="45" spans="1:26" ht="11.1" customHeight="1">
      <c r="A45" s="6" t="s">
        <v>187</v>
      </c>
      <c r="B45" s="152">
        <v>83.4</v>
      </c>
      <c r="C45" s="152">
        <v>86.1</v>
      </c>
      <c r="D45" s="152">
        <v>84.2</v>
      </c>
      <c r="E45" s="152">
        <v>84.1</v>
      </c>
      <c r="F45" s="152">
        <v>85.6</v>
      </c>
      <c r="G45" s="152">
        <v>85.8</v>
      </c>
      <c r="H45" s="152">
        <v>84.5</v>
      </c>
      <c r="I45" s="152">
        <v>86.5</v>
      </c>
      <c r="J45" s="152">
        <v>87.3</v>
      </c>
      <c r="K45" s="152">
        <v>89.5</v>
      </c>
      <c r="L45" s="152">
        <v>93.4</v>
      </c>
      <c r="M45" s="202">
        <v>94.4</v>
      </c>
      <c r="N45" s="209">
        <f>SUM(B45:M45)/12</f>
        <v>87.066666666666663</v>
      </c>
      <c r="O45" s="204">
        <f t="shared" si="1"/>
        <v>88.9</v>
      </c>
      <c r="P45" s="142"/>
      <c r="Q45" s="281"/>
      <c r="R45" s="281"/>
      <c r="S45" s="142"/>
      <c r="T45" s="142"/>
      <c r="U45" s="142"/>
      <c r="V45" s="142"/>
      <c r="W45" s="142"/>
      <c r="X45" s="142"/>
      <c r="Y45" s="142"/>
      <c r="Z45" s="142"/>
    </row>
    <row r="46" spans="1:26" ht="11.1" customHeight="1">
      <c r="A46" s="6" t="s">
        <v>195</v>
      </c>
      <c r="B46" s="152">
        <v>96.7</v>
      </c>
      <c r="C46" s="152">
        <v>96.6</v>
      </c>
      <c r="D46" s="152">
        <v>93.7</v>
      </c>
      <c r="E46" s="152">
        <v>94</v>
      </c>
      <c r="F46" s="152">
        <v>96</v>
      </c>
      <c r="G46" s="152"/>
      <c r="H46" s="152"/>
      <c r="I46" s="152"/>
      <c r="J46" s="152"/>
      <c r="K46" s="152"/>
      <c r="L46" s="152"/>
      <c r="M46" s="202"/>
      <c r="N46" s="209"/>
      <c r="O46" s="204"/>
      <c r="P46" s="142"/>
      <c r="Q46" s="281"/>
      <c r="R46" s="281"/>
      <c r="S46" s="142"/>
      <c r="T46" s="142"/>
      <c r="U46" s="142"/>
      <c r="V46" s="142"/>
      <c r="W46" s="142"/>
      <c r="X46" s="142"/>
      <c r="Y46" s="142"/>
      <c r="Z46" s="142"/>
    </row>
    <row r="47" spans="1:26" ht="11.1" customHeight="1">
      <c r="N47" s="18"/>
      <c r="O47" s="142"/>
      <c r="P47" s="142"/>
      <c r="Q47" s="158"/>
      <c r="R47" s="142"/>
      <c r="S47" s="142"/>
      <c r="T47" s="142"/>
      <c r="U47" s="142"/>
      <c r="V47" s="142"/>
      <c r="W47" s="142"/>
      <c r="X47" s="142"/>
      <c r="Y47" s="142"/>
      <c r="Z47" s="142"/>
    </row>
    <row r="48" spans="1:26" ht="11.1" customHeight="1">
      <c r="N48" s="18"/>
      <c r="O48" s="142"/>
      <c r="P48" s="142"/>
      <c r="Q48" s="158"/>
      <c r="R48" s="142"/>
      <c r="S48" s="142"/>
      <c r="T48" s="142"/>
      <c r="U48" s="142"/>
      <c r="V48" s="142"/>
      <c r="W48" s="142"/>
      <c r="X48" s="142"/>
      <c r="Y48" s="142"/>
      <c r="Z48" s="142"/>
    </row>
    <row r="64" ht="9.75" customHeight="1"/>
    <row r="65" spans="1:26" ht="9.9499999999999993" customHeight="1">
      <c r="A65" s="6"/>
      <c r="B65" s="148" t="s">
        <v>88</v>
      </c>
      <c r="C65" s="148" t="s">
        <v>89</v>
      </c>
      <c r="D65" s="148" t="s">
        <v>90</v>
      </c>
      <c r="E65" s="148" t="s">
        <v>79</v>
      </c>
      <c r="F65" s="148" t="s">
        <v>80</v>
      </c>
      <c r="G65" s="148" t="s">
        <v>81</v>
      </c>
      <c r="H65" s="148" t="s">
        <v>82</v>
      </c>
      <c r="I65" s="148" t="s">
        <v>83</v>
      </c>
      <c r="J65" s="148" t="s">
        <v>84</v>
      </c>
      <c r="K65" s="148" t="s">
        <v>85</v>
      </c>
      <c r="L65" s="148" t="s">
        <v>86</v>
      </c>
      <c r="M65" s="201" t="s">
        <v>87</v>
      </c>
      <c r="N65" s="203" t="s">
        <v>122</v>
      </c>
      <c r="O65" s="283" t="s">
        <v>123</v>
      </c>
    </row>
    <row r="66" spans="1:26" ht="11.1" customHeight="1">
      <c r="A66" s="6" t="s">
        <v>171</v>
      </c>
      <c r="B66" s="145">
        <v>76.2</v>
      </c>
      <c r="C66" s="145">
        <v>76.7</v>
      </c>
      <c r="D66" s="145">
        <v>85</v>
      </c>
      <c r="E66" s="145">
        <v>84.4</v>
      </c>
      <c r="F66" s="145">
        <v>78.400000000000006</v>
      </c>
      <c r="G66" s="145">
        <v>86.5</v>
      </c>
      <c r="H66" s="145">
        <v>92.3</v>
      </c>
      <c r="I66" s="145">
        <v>77.5</v>
      </c>
      <c r="J66" s="145">
        <v>86.1</v>
      </c>
      <c r="K66" s="145">
        <v>74.8</v>
      </c>
      <c r="L66" s="145">
        <v>77.099999999999994</v>
      </c>
      <c r="M66" s="146">
        <v>79.400000000000006</v>
      </c>
      <c r="N66" s="208">
        <f>SUM(B66:M66)/12</f>
        <v>81.2</v>
      </c>
      <c r="O66" s="204">
        <v>100.5</v>
      </c>
      <c r="P66" s="18"/>
      <c r="Q66" s="211"/>
      <c r="R66" s="211"/>
      <c r="S66" s="18"/>
      <c r="T66" s="18"/>
      <c r="U66" s="18"/>
      <c r="V66" s="18"/>
      <c r="W66" s="18"/>
      <c r="X66" s="18"/>
      <c r="Y66" s="18"/>
      <c r="Z66" s="18"/>
    </row>
    <row r="67" spans="1:26" ht="11.1" customHeight="1">
      <c r="A67" s="6" t="s">
        <v>177</v>
      </c>
      <c r="B67" s="145">
        <v>68.099999999999994</v>
      </c>
      <c r="C67" s="145">
        <v>73.3</v>
      </c>
      <c r="D67" s="145">
        <v>74.900000000000006</v>
      </c>
      <c r="E67" s="145">
        <v>83.4</v>
      </c>
      <c r="F67" s="145">
        <v>68.3</v>
      </c>
      <c r="G67" s="145">
        <v>74.900000000000006</v>
      </c>
      <c r="H67" s="145">
        <v>76</v>
      </c>
      <c r="I67" s="145">
        <v>67.599999999999994</v>
      </c>
      <c r="J67" s="145">
        <v>69.8</v>
      </c>
      <c r="K67" s="145">
        <v>66.599999999999994</v>
      </c>
      <c r="L67" s="145">
        <v>67.099999999999994</v>
      </c>
      <c r="M67" s="146">
        <v>76.3</v>
      </c>
      <c r="N67" s="208">
        <f>SUM(B67:M67)/12</f>
        <v>72.191666666666663</v>
      </c>
      <c r="O67" s="204">
        <f t="shared" ref="O67:O69" si="2">ROUND(N67/N66*100,1)</f>
        <v>88.9</v>
      </c>
      <c r="P67" s="18"/>
      <c r="Q67" s="347"/>
      <c r="R67" s="347"/>
      <c r="S67" s="18"/>
      <c r="T67" s="18"/>
      <c r="U67" s="18"/>
      <c r="V67" s="18"/>
      <c r="W67" s="18"/>
      <c r="X67" s="18"/>
      <c r="Y67" s="18"/>
      <c r="Z67" s="18"/>
    </row>
    <row r="68" spans="1:26" ht="11.1" customHeight="1">
      <c r="A68" s="6" t="s">
        <v>182</v>
      </c>
      <c r="B68" s="145">
        <v>58.5</v>
      </c>
      <c r="C68" s="145">
        <v>64.400000000000006</v>
      </c>
      <c r="D68" s="145">
        <v>60.6</v>
      </c>
      <c r="E68" s="145">
        <v>71.900000000000006</v>
      </c>
      <c r="F68" s="145">
        <v>63.4</v>
      </c>
      <c r="G68" s="145">
        <v>75.900000000000006</v>
      </c>
      <c r="H68" s="145">
        <v>69.2</v>
      </c>
      <c r="I68" s="145">
        <v>61.7</v>
      </c>
      <c r="J68" s="145">
        <v>75.099999999999994</v>
      </c>
      <c r="K68" s="145">
        <v>68.7</v>
      </c>
      <c r="L68" s="145">
        <v>71.2</v>
      </c>
      <c r="M68" s="146">
        <v>71.8</v>
      </c>
      <c r="N68" s="208">
        <f>SUM(B68:M68)/12</f>
        <v>67.7</v>
      </c>
      <c r="O68" s="204">
        <f t="shared" si="2"/>
        <v>93.8</v>
      </c>
      <c r="P68" s="18"/>
      <c r="Q68" s="347"/>
      <c r="R68" s="347"/>
      <c r="S68" s="18"/>
      <c r="T68" s="18"/>
      <c r="U68" s="18"/>
      <c r="V68" s="18"/>
      <c r="W68" s="18"/>
      <c r="X68" s="18"/>
      <c r="Y68" s="18"/>
      <c r="Z68" s="18"/>
    </row>
    <row r="69" spans="1:26" ht="11.1" customHeight="1">
      <c r="A69" s="6" t="s">
        <v>187</v>
      </c>
      <c r="B69" s="145">
        <v>68.7</v>
      </c>
      <c r="C69" s="145">
        <v>69.900000000000006</v>
      </c>
      <c r="D69" s="145">
        <v>67.2</v>
      </c>
      <c r="E69" s="145">
        <v>70.3</v>
      </c>
      <c r="F69" s="145">
        <v>69</v>
      </c>
      <c r="G69" s="145">
        <v>64.8</v>
      </c>
      <c r="H69" s="145">
        <v>73.7</v>
      </c>
      <c r="I69" s="145">
        <v>68.900000000000006</v>
      </c>
      <c r="J69" s="145">
        <v>65.900000000000006</v>
      </c>
      <c r="K69" s="145">
        <v>66.8</v>
      </c>
      <c r="L69" s="145">
        <v>58.9</v>
      </c>
      <c r="M69" s="146">
        <v>60.1</v>
      </c>
      <c r="N69" s="208">
        <f>SUM(B69:M69)/12</f>
        <v>67.016666666666666</v>
      </c>
      <c r="O69" s="204">
        <f t="shared" si="2"/>
        <v>99</v>
      </c>
      <c r="P69" s="18"/>
      <c r="Q69" s="347"/>
      <c r="R69" s="347"/>
      <c r="S69" s="18"/>
      <c r="T69" s="18"/>
      <c r="U69" s="18"/>
      <c r="V69" s="18"/>
      <c r="W69" s="18"/>
      <c r="X69" s="18"/>
      <c r="Y69" s="18"/>
      <c r="Z69" s="18"/>
    </row>
    <row r="70" spans="1:26" ht="11.1" customHeight="1">
      <c r="A70" s="6" t="s">
        <v>195</v>
      </c>
      <c r="B70" s="145">
        <v>58.1</v>
      </c>
      <c r="C70" s="145">
        <v>60.6</v>
      </c>
      <c r="D70" s="145">
        <v>66.400000000000006</v>
      </c>
      <c r="E70" s="145">
        <v>63.8</v>
      </c>
      <c r="F70" s="145">
        <v>58.7</v>
      </c>
      <c r="G70" s="145"/>
      <c r="H70" s="145"/>
      <c r="I70" s="145"/>
      <c r="J70" s="145"/>
      <c r="K70" s="145"/>
      <c r="L70" s="145"/>
      <c r="M70" s="146"/>
      <c r="N70" s="208"/>
      <c r="O70" s="204"/>
      <c r="P70" s="18"/>
      <c r="Q70" s="157"/>
      <c r="R70" s="42"/>
      <c r="S70" s="18"/>
      <c r="T70" s="18"/>
      <c r="U70" s="18"/>
      <c r="V70" s="18"/>
      <c r="W70" s="18"/>
      <c r="X70" s="18"/>
      <c r="Y70" s="18"/>
      <c r="Z70" s="18"/>
    </row>
    <row r="71" spans="1:26" ht="11.1" customHeight="1">
      <c r="B71" s="149"/>
      <c r="C71" s="149"/>
      <c r="D71" s="149"/>
      <c r="E71" s="149"/>
      <c r="F71" s="149"/>
      <c r="G71" s="149"/>
      <c r="H71" s="149"/>
      <c r="I71" s="149"/>
      <c r="J71" s="149"/>
      <c r="K71" s="149"/>
      <c r="L71" s="149"/>
      <c r="M71" s="149"/>
      <c r="N71" s="18"/>
      <c r="O71" s="18"/>
      <c r="P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9" customHeight="1">
      <c r="B72" s="149"/>
      <c r="C72" s="149"/>
      <c r="D72" s="149"/>
      <c r="E72" s="149"/>
      <c r="F72" s="149"/>
      <c r="G72" s="153"/>
      <c r="H72" s="149"/>
      <c r="I72" s="149"/>
      <c r="J72" s="149"/>
      <c r="K72" s="149"/>
      <c r="L72" s="149"/>
      <c r="M72" s="149"/>
      <c r="N72" s="18"/>
      <c r="O72" s="18"/>
      <c r="P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Z78"/>
  <sheetViews>
    <sheetView workbookViewId="0">
      <selection activeCell="U15" sqref="U15"/>
    </sheetView>
  </sheetViews>
  <sheetFormatPr defaultRowHeight="13.5"/>
  <cols>
    <col min="1" max="1" width="7.625" customWidth="1"/>
    <col min="2" max="7" width="6.125" customWidth="1"/>
    <col min="8" max="8" width="6.25" customWidth="1"/>
    <col min="9" max="13" width="6.125" customWidth="1"/>
    <col min="14" max="16" width="7.625" customWidth="1"/>
    <col min="17" max="17" width="8.375" customWidth="1"/>
    <col min="18" max="18" width="10.125" customWidth="1"/>
    <col min="19" max="23" width="7.625" customWidth="1"/>
    <col min="24" max="24" width="7.625" style="48" customWidth="1"/>
    <col min="25" max="26" width="7.625" customWidth="1"/>
  </cols>
  <sheetData>
    <row r="1" spans="1:26">
      <c r="A1" s="18"/>
      <c r="B1" s="142"/>
      <c r="C1" s="142"/>
      <c r="D1" s="142"/>
      <c r="E1" s="142"/>
      <c r="F1" s="142"/>
      <c r="G1" s="142"/>
      <c r="H1" s="142"/>
      <c r="I1" s="142"/>
      <c r="L1" s="48"/>
      <c r="M1" s="47"/>
      <c r="N1" s="48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</row>
    <row r="2" spans="1:26">
      <c r="A2" s="18"/>
      <c r="B2" s="142"/>
      <c r="C2" s="142"/>
      <c r="D2" s="142"/>
      <c r="E2" s="142"/>
      <c r="F2" s="142"/>
      <c r="G2" s="142"/>
      <c r="H2" s="142"/>
      <c r="I2" s="142"/>
      <c r="L2" s="48"/>
      <c r="M2" s="154"/>
      <c r="N2" s="48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</row>
    <row r="3" spans="1:26">
      <c r="A3" s="18"/>
      <c r="B3" s="142"/>
      <c r="C3" s="142"/>
      <c r="D3" s="142"/>
      <c r="E3" s="142"/>
      <c r="F3" s="142"/>
      <c r="G3" s="142"/>
      <c r="H3" s="142"/>
      <c r="I3" s="142"/>
      <c r="L3" s="48"/>
      <c r="M3" s="154"/>
      <c r="N3" s="48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</row>
    <row r="4" spans="1:26">
      <c r="A4" s="18"/>
      <c r="B4" s="142"/>
      <c r="C4" s="142"/>
      <c r="D4" s="142"/>
      <c r="E4" s="142"/>
      <c r="F4" s="142"/>
      <c r="G4" s="142"/>
      <c r="H4" s="142"/>
      <c r="I4" s="142"/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18"/>
      <c r="B5" s="142"/>
      <c r="C5" s="142"/>
      <c r="D5" s="142"/>
      <c r="E5" s="142"/>
      <c r="F5" s="142"/>
      <c r="G5" s="142"/>
      <c r="H5" s="142"/>
      <c r="I5" s="142"/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:26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:26"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</row>
    <row r="18" spans="1:18" ht="11.1" customHeight="1">
      <c r="A18" s="6"/>
      <c r="B18" s="7" t="s">
        <v>76</v>
      </c>
      <c r="C18" s="7" t="s">
        <v>77</v>
      </c>
      <c r="D18" s="7" t="s">
        <v>78</v>
      </c>
      <c r="E18" s="7" t="s">
        <v>79</v>
      </c>
      <c r="F18" s="7" t="s">
        <v>80</v>
      </c>
      <c r="G18" s="7" t="s">
        <v>81</v>
      </c>
      <c r="H18" s="7" t="s">
        <v>82</v>
      </c>
      <c r="I18" s="7" t="s">
        <v>83</v>
      </c>
      <c r="J18" s="7" t="s">
        <v>84</v>
      </c>
      <c r="K18" s="7" t="s">
        <v>85</v>
      </c>
      <c r="L18" s="7" t="s">
        <v>86</v>
      </c>
      <c r="M18" s="7" t="s">
        <v>87</v>
      </c>
      <c r="N18" s="203" t="s">
        <v>121</v>
      </c>
      <c r="O18" s="203" t="s">
        <v>123</v>
      </c>
    </row>
    <row r="19" spans="1:18" ht="11.1" customHeight="1">
      <c r="A19" s="6" t="s">
        <v>171</v>
      </c>
      <c r="B19" s="152">
        <v>9.4</v>
      </c>
      <c r="C19" s="152">
        <v>10.3</v>
      </c>
      <c r="D19" s="152">
        <v>13.4</v>
      </c>
      <c r="E19" s="152">
        <v>13.5</v>
      </c>
      <c r="F19" s="152">
        <v>11.3</v>
      </c>
      <c r="G19" s="152">
        <v>12.2</v>
      </c>
      <c r="H19" s="152">
        <v>10.9</v>
      </c>
      <c r="I19" s="152">
        <v>11.2</v>
      </c>
      <c r="J19" s="152">
        <v>12.1</v>
      </c>
      <c r="K19" s="152">
        <v>10.7</v>
      </c>
      <c r="L19" s="152">
        <v>11.3</v>
      </c>
      <c r="M19" s="152">
        <v>11.8</v>
      </c>
      <c r="N19" s="209">
        <f>SUM(B19:M19)</f>
        <v>138.10000000000002</v>
      </c>
      <c r="O19" s="209">
        <v>92.4</v>
      </c>
      <c r="Q19" s="211"/>
      <c r="R19" s="211"/>
    </row>
    <row r="20" spans="1:18" ht="11.1" customHeight="1">
      <c r="A20" s="6" t="s">
        <v>177</v>
      </c>
      <c r="B20" s="152">
        <v>11.1</v>
      </c>
      <c r="C20" s="152">
        <v>11.5</v>
      </c>
      <c r="D20" s="152">
        <v>12.1</v>
      </c>
      <c r="E20" s="152">
        <v>12.3</v>
      </c>
      <c r="F20" s="152">
        <v>10.6</v>
      </c>
      <c r="G20" s="152">
        <v>11.7</v>
      </c>
      <c r="H20" s="152">
        <v>10.9</v>
      </c>
      <c r="I20" s="152">
        <v>12.4</v>
      </c>
      <c r="J20" s="152">
        <v>11.6</v>
      </c>
      <c r="K20" s="152">
        <v>11.3</v>
      </c>
      <c r="L20" s="152">
        <v>12.4</v>
      </c>
      <c r="M20" s="152">
        <v>11.7</v>
      </c>
      <c r="N20" s="209">
        <f>SUM(B20:M20)</f>
        <v>139.6</v>
      </c>
      <c r="O20" s="209">
        <f t="shared" ref="O20:O22" si="0">ROUND(N20/N19*100,1)</f>
        <v>101.1</v>
      </c>
      <c r="Q20" s="211"/>
      <c r="R20" s="211"/>
    </row>
    <row r="21" spans="1:18" ht="11.1" customHeight="1">
      <c r="A21" s="6" t="s">
        <v>182</v>
      </c>
      <c r="B21" s="152">
        <v>11.5</v>
      </c>
      <c r="C21" s="152">
        <v>11.2</v>
      </c>
      <c r="D21" s="152">
        <v>11.8</v>
      </c>
      <c r="E21" s="152">
        <v>12.5</v>
      </c>
      <c r="F21" s="152">
        <v>9.6999999999999993</v>
      </c>
      <c r="G21" s="152">
        <v>12.4</v>
      </c>
      <c r="H21" s="152">
        <v>11.3</v>
      </c>
      <c r="I21" s="152">
        <v>9.8000000000000007</v>
      </c>
      <c r="J21" s="152">
        <v>10.5</v>
      </c>
      <c r="K21" s="152">
        <v>10.6</v>
      </c>
      <c r="L21" s="152">
        <v>11</v>
      </c>
      <c r="M21" s="152">
        <v>12</v>
      </c>
      <c r="N21" s="209">
        <f>SUM(B21:M21)</f>
        <v>134.30000000000001</v>
      </c>
      <c r="O21" s="209">
        <f t="shared" si="0"/>
        <v>96.2</v>
      </c>
      <c r="Q21" s="211"/>
      <c r="R21" s="211"/>
    </row>
    <row r="22" spans="1:18" ht="11.1" customHeight="1">
      <c r="A22" s="6" t="s">
        <v>187</v>
      </c>
      <c r="B22" s="152">
        <v>9.3000000000000007</v>
      </c>
      <c r="C22" s="152">
        <v>12</v>
      </c>
      <c r="D22" s="152">
        <v>11.7</v>
      </c>
      <c r="E22" s="152">
        <v>11.6</v>
      </c>
      <c r="F22" s="152">
        <v>11.5</v>
      </c>
      <c r="G22" s="152">
        <v>12.4</v>
      </c>
      <c r="H22" s="152">
        <v>13.3</v>
      </c>
      <c r="I22" s="152">
        <v>11.1</v>
      </c>
      <c r="J22" s="152">
        <v>11.4</v>
      </c>
      <c r="K22" s="152">
        <v>12.1</v>
      </c>
      <c r="L22" s="152">
        <v>11.3</v>
      </c>
      <c r="M22" s="152">
        <v>11.9</v>
      </c>
      <c r="N22" s="209">
        <f>SUM(B22:M22)</f>
        <v>139.6</v>
      </c>
      <c r="O22" s="209">
        <f t="shared" si="0"/>
        <v>103.9</v>
      </c>
      <c r="Q22" s="211"/>
      <c r="R22" s="211"/>
    </row>
    <row r="23" spans="1:18" ht="11.1" customHeight="1">
      <c r="A23" s="6" t="s">
        <v>195</v>
      </c>
      <c r="B23" s="152">
        <v>10</v>
      </c>
      <c r="C23" s="152">
        <v>10</v>
      </c>
      <c r="D23" s="152">
        <v>13.2</v>
      </c>
      <c r="E23" s="152">
        <v>13</v>
      </c>
      <c r="F23" s="152">
        <v>11.7</v>
      </c>
      <c r="G23" s="152"/>
      <c r="H23" s="152"/>
      <c r="I23" s="152"/>
      <c r="J23" s="152"/>
      <c r="K23" s="152"/>
      <c r="L23" s="152"/>
      <c r="M23" s="152"/>
      <c r="N23" s="209"/>
      <c r="O23" s="209"/>
    </row>
    <row r="24" spans="1:18" ht="9.75" customHeight="1">
      <c r="J24" s="334"/>
    </row>
    <row r="35" spans="1:26" ht="9" customHeight="1"/>
    <row r="36" spans="1:26" ht="9" customHeight="1"/>
    <row r="37" spans="1:26" ht="9" customHeight="1"/>
    <row r="38" spans="1:26" ht="9" customHeight="1"/>
    <row r="39" spans="1:26" ht="9" customHeight="1"/>
    <row r="40" spans="1:26" ht="9" customHeight="1"/>
    <row r="41" spans="1:26" ht="20.25" customHeight="1"/>
    <row r="42" spans="1:26" ht="11.1" customHeight="1">
      <c r="A42" s="6"/>
      <c r="B42" s="7" t="s">
        <v>76</v>
      </c>
      <c r="C42" s="7" t="s">
        <v>77</v>
      </c>
      <c r="D42" s="7" t="s">
        <v>78</v>
      </c>
      <c r="E42" s="7" t="s">
        <v>79</v>
      </c>
      <c r="F42" s="7" t="s">
        <v>80</v>
      </c>
      <c r="G42" s="7" t="s">
        <v>81</v>
      </c>
      <c r="H42" s="7" t="s">
        <v>82</v>
      </c>
      <c r="I42" s="7" t="s">
        <v>83</v>
      </c>
      <c r="J42" s="7" t="s">
        <v>84</v>
      </c>
      <c r="K42" s="7" t="s">
        <v>85</v>
      </c>
      <c r="L42" s="7" t="s">
        <v>86</v>
      </c>
      <c r="M42" s="7" t="s">
        <v>87</v>
      </c>
      <c r="N42" s="203" t="s">
        <v>122</v>
      </c>
      <c r="O42" s="203" t="s">
        <v>123</v>
      </c>
    </row>
    <row r="43" spans="1:26" ht="11.1" customHeight="1">
      <c r="A43" s="6" t="s">
        <v>171</v>
      </c>
      <c r="B43" s="152">
        <v>18.8</v>
      </c>
      <c r="C43" s="152">
        <v>18.100000000000001</v>
      </c>
      <c r="D43" s="152">
        <v>19.5</v>
      </c>
      <c r="E43" s="152">
        <v>19.100000000000001</v>
      </c>
      <c r="F43" s="152">
        <v>19.2</v>
      </c>
      <c r="G43" s="152">
        <v>18.7</v>
      </c>
      <c r="H43" s="152">
        <v>18.2</v>
      </c>
      <c r="I43" s="152">
        <v>19</v>
      </c>
      <c r="J43" s="152">
        <v>18.7</v>
      </c>
      <c r="K43" s="152">
        <v>18.399999999999999</v>
      </c>
      <c r="L43" s="152">
        <v>18.7</v>
      </c>
      <c r="M43" s="152">
        <v>19.7</v>
      </c>
      <c r="N43" s="209">
        <f>SUM(B43:M43)/12</f>
        <v>18.841666666666665</v>
      </c>
      <c r="O43" s="209">
        <v>83.7</v>
      </c>
      <c r="P43" s="154"/>
      <c r="Q43" s="212"/>
      <c r="R43" s="212"/>
      <c r="S43" s="154"/>
      <c r="T43" s="154"/>
      <c r="U43" s="154"/>
      <c r="V43" s="154"/>
      <c r="W43" s="154"/>
      <c r="X43" s="154"/>
      <c r="Y43" s="154"/>
      <c r="Z43" s="154"/>
    </row>
    <row r="44" spans="1:26" ht="11.1" customHeight="1">
      <c r="A44" s="6" t="s">
        <v>177</v>
      </c>
      <c r="B44" s="152">
        <v>19.8</v>
      </c>
      <c r="C44" s="152">
        <v>20.3</v>
      </c>
      <c r="D44" s="152">
        <v>19.8</v>
      </c>
      <c r="E44" s="152">
        <v>19.100000000000001</v>
      </c>
      <c r="F44" s="152">
        <v>18.600000000000001</v>
      </c>
      <c r="G44" s="152">
        <v>18.600000000000001</v>
      </c>
      <c r="H44" s="152">
        <v>17.899999999999999</v>
      </c>
      <c r="I44" s="152">
        <v>18.2</v>
      </c>
      <c r="J44" s="152">
        <v>18.2</v>
      </c>
      <c r="K44" s="152">
        <v>18.100000000000001</v>
      </c>
      <c r="L44" s="152">
        <v>18.100000000000001</v>
      </c>
      <c r="M44" s="152">
        <v>18.2</v>
      </c>
      <c r="N44" s="209">
        <f>SUM(B44:M44)/12</f>
        <v>18.741666666666664</v>
      </c>
      <c r="O44" s="209">
        <f t="shared" ref="O44" si="1">ROUND(N44/N43*100,1)</f>
        <v>99.5</v>
      </c>
      <c r="P44" s="154"/>
      <c r="Q44" s="212"/>
      <c r="R44" s="212"/>
      <c r="S44" s="154"/>
      <c r="T44" s="154"/>
      <c r="U44" s="154"/>
      <c r="V44" s="154"/>
      <c r="W44" s="154"/>
      <c r="X44" s="154"/>
      <c r="Y44" s="154"/>
      <c r="Z44" s="154"/>
    </row>
    <row r="45" spans="1:26" ht="11.1" customHeight="1">
      <c r="A45" s="6" t="s">
        <v>182</v>
      </c>
      <c r="B45" s="152">
        <v>19.399999999999999</v>
      </c>
      <c r="C45" s="152">
        <v>19.3</v>
      </c>
      <c r="D45" s="152">
        <v>19</v>
      </c>
      <c r="E45" s="152">
        <v>19.100000000000001</v>
      </c>
      <c r="F45" s="152">
        <v>18.8</v>
      </c>
      <c r="G45" s="152">
        <v>19.100000000000001</v>
      </c>
      <c r="H45" s="152">
        <v>19.100000000000001</v>
      </c>
      <c r="I45" s="152">
        <v>18.3</v>
      </c>
      <c r="J45" s="152">
        <v>18.2</v>
      </c>
      <c r="K45" s="152">
        <v>17.5</v>
      </c>
      <c r="L45" s="152">
        <v>16.8</v>
      </c>
      <c r="M45" s="152">
        <v>17.100000000000001</v>
      </c>
      <c r="N45" s="209">
        <f>SUM(B45:M45)/12</f>
        <v>18.475000000000001</v>
      </c>
      <c r="O45" s="209">
        <v>98.9</v>
      </c>
      <c r="P45" s="154"/>
      <c r="Q45" s="212"/>
      <c r="R45" s="212"/>
      <c r="S45" s="154"/>
      <c r="T45" s="154"/>
      <c r="U45" s="154"/>
      <c r="V45" s="154"/>
      <c r="W45" s="154"/>
      <c r="X45" s="154"/>
      <c r="Y45" s="154"/>
      <c r="Z45" s="154"/>
    </row>
    <row r="46" spans="1:26" ht="11.1" customHeight="1">
      <c r="A46" s="6" t="s">
        <v>187</v>
      </c>
      <c r="B46" s="152">
        <v>17.2</v>
      </c>
      <c r="C46" s="152">
        <v>16.8</v>
      </c>
      <c r="D46" s="152">
        <v>17</v>
      </c>
      <c r="E46" s="152">
        <v>16.600000000000001</v>
      </c>
      <c r="F46" s="152">
        <v>16.3</v>
      </c>
      <c r="G46" s="152">
        <v>17.7</v>
      </c>
      <c r="H46" s="152">
        <v>16.8</v>
      </c>
      <c r="I46" s="152">
        <v>17.2</v>
      </c>
      <c r="J46" s="152">
        <v>16.899999999999999</v>
      </c>
      <c r="K46" s="152">
        <v>16.7</v>
      </c>
      <c r="L46" s="152">
        <v>16.8</v>
      </c>
      <c r="M46" s="152">
        <v>16.7</v>
      </c>
      <c r="N46" s="209">
        <f>SUM(B46:M46)/12</f>
        <v>16.891666666666666</v>
      </c>
      <c r="O46" s="209">
        <f t="shared" ref="O46" si="2">ROUND(N46/N45*100,1)</f>
        <v>91.4</v>
      </c>
      <c r="P46" s="154"/>
      <c r="Q46" s="212"/>
      <c r="R46" s="212"/>
      <c r="S46" s="154"/>
      <c r="T46" s="154"/>
      <c r="U46" s="154"/>
      <c r="V46" s="154"/>
      <c r="W46" s="154"/>
      <c r="X46" s="154"/>
      <c r="Y46" s="154"/>
      <c r="Z46" s="154"/>
    </row>
    <row r="47" spans="1:26" ht="11.1" customHeight="1">
      <c r="A47" s="6" t="s">
        <v>195</v>
      </c>
      <c r="B47" s="152">
        <v>16.7</v>
      </c>
      <c r="C47" s="152">
        <v>16.7</v>
      </c>
      <c r="D47" s="152">
        <v>16.899999999999999</v>
      </c>
      <c r="E47" s="152">
        <v>16.399999999999999</v>
      </c>
      <c r="F47" s="152">
        <v>16.8</v>
      </c>
      <c r="G47" s="152"/>
      <c r="H47" s="152"/>
      <c r="I47" s="152"/>
      <c r="J47" s="152"/>
      <c r="K47" s="152"/>
      <c r="L47" s="152"/>
      <c r="M47" s="152"/>
      <c r="N47" s="209"/>
      <c r="O47" s="209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</row>
    <row r="48" spans="1:26" ht="6.75" customHeight="1">
      <c r="N48" s="48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</row>
    <row r="49" spans="14:26" ht="9" hidden="1" customHeight="1">
      <c r="N49" s="48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</row>
    <row r="61" spans="14:26" ht="9" customHeight="1"/>
    <row r="62" spans="14:26" ht="9" customHeight="1"/>
    <row r="63" spans="14:26" ht="9" customHeight="1"/>
    <row r="64" spans="14:26" ht="9" customHeight="1"/>
    <row r="65" spans="1:26" ht="9" customHeight="1"/>
    <row r="66" spans="1:26" ht="9" customHeight="1"/>
    <row r="68" spans="1:26" ht="9.75" customHeight="1"/>
    <row r="69" spans="1:26" ht="2.25" hidden="1" customHeight="1">
      <c r="N69" s="48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</row>
    <row r="70" spans="1:26" ht="11.1" customHeight="1">
      <c r="A70" s="6"/>
      <c r="B70" s="7" t="s">
        <v>76</v>
      </c>
      <c r="C70" s="7" t="s">
        <v>77</v>
      </c>
      <c r="D70" s="7" t="s">
        <v>78</v>
      </c>
      <c r="E70" s="7" t="s">
        <v>79</v>
      </c>
      <c r="F70" s="7" t="s">
        <v>80</v>
      </c>
      <c r="G70" s="7" t="s">
        <v>81</v>
      </c>
      <c r="H70" s="7" t="s">
        <v>82</v>
      </c>
      <c r="I70" s="7" t="s">
        <v>83</v>
      </c>
      <c r="J70" s="7" t="s">
        <v>84</v>
      </c>
      <c r="K70" s="7" t="s">
        <v>85</v>
      </c>
      <c r="L70" s="7" t="s">
        <v>86</v>
      </c>
      <c r="M70" s="7" t="s">
        <v>87</v>
      </c>
      <c r="N70" s="203" t="s">
        <v>122</v>
      </c>
      <c r="O70" s="203" t="s">
        <v>123</v>
      </c>
      <c r="P70" s="48"/>
      <c r="Q70" s="48"/>
      <c r="R70" s="48"/>
      <c r="S70" s="48"/>
      <c r="T70" s="48"/>
      <c r="U70" s="48"/>
      <c r="V70" s="48"/>
      <c r="W70" s="48"/>
      <c r="Y70" s="48"/>
      <c r="Z70" s="48"/>
    </row>
    <row r="71" spans="1:26" ht="11.1" customHeight="1">
      <c r="A71" s="6" t="s">
        <v>171</v>
      </c>
      <c r="B71" s="145">
        <v>51.9</v>
      </c>
      <c r="C71" s="145">
        <v>57.5</v>
      </c>
      <c r="D71" s="145">
        <v>67.900000000000006</v>
      </c>
      <c r="E71" s="145">
        <v>70.8</v>
      </c>
      <c r="F71" s="145">
        <v>59.1</v>
      </c>
      <c r="G71" s="145">
        <v>65.8</v>
      </c>
      <c r="H71" s="145">
        <v>60.1</v>
      </c>
      <c r="I71" s="145">
        <v>57.8</v>
      </c>
      <c r="J71" s="145">
        <v>64.7</v>
      </c>
      <c r="K71" s="145">
        <v>58.7</v>
      </c>
      <c r="L71" s="145">
        <v>59.8</v>
      </c>
      <c r="M71" s="145">
        <v>58.8</v>
      </c>
      <c r="N71" s="208">
        <f>SUM(B71:M71)/12</f>
        <v>61.07500000000001</v>
      </c>
      <c r="O71" s="209">
        <v>109.3</v>
      </c>
      <c r="P71" s="48"/>
      <c r="Q71" s="17"/>
      <c r="R71" s="17"/>
      <c r="S71" s="48"/>
      <c r="T71" s="48"/>
      <c r="U71" s="48"/>
      <c r="V71" s="48"/>
      <c r="W71" s="48"/>
      <c r="Y71" s="48"/>
      <c r="Z71" s="48"/>
    </row>
    <row r="72" spans="1:26" ht="11.1" customHeight="1">
      <c r="A72" s="6" t="s">
        <v>177</v>
      </c>
      <c r="B72" s="145">
        <v>56</v>
      </c>
      <c r="C72" s="145">
        <v>56.2</v>
      </c>
      <c r="D72" s="145">
        <v>61.6</v>
      </c>
      <c r="E72" s="145">
        <v>64.7</v>
      </c>
      <c r="F72" s="145">
        <v>57.9</v>
      </c>
      <c r="G72" s="145">
        <v>62.6</v>
      </c>
      <c r="H72" s="145">
        <v>61.9</v>
      </c>
      <c r="I72" s="145">
        <v>67.599999999999994</v>
      </c>
      <c r="J72" s="145">
        <v>63.8</v>
      </c>
      <c r="K72" s="145">
        <v>62.6</v>
      </c>
      <c r="L72" s="145">
        <v>68.7</v>
      </c>
      <c r="M72" s="145">
        <v>64.3</v>
      </c>
      <c r="N72" s="208">
        <f>SUM(B72:M72)/12</f>
        <v>62.324999999999996</v>
      </c>
      <c r="O72" s="209">
        <f t="shared" ref="O72:O74" si="3">ROUND(N72/N71*100,1)</f>
        <v>102</v>
      </c>
      <c r="P72" s="48"/>
      <c r="Q72" s="17"/>
      <c r="R72" s="17"/>
      <c r="S72" s="48"/>
      <c r="T72" s="48"/>
      <c r="U72" s="48"/>
      <c r="V72" s="48"/>
      <c r="W72" s="48"/>
      <c r="Y72" s="48"/>
      <c r="Z72" s="48"/>
    </row>
    <row r="73" spans="1:26" ht="11.1" customHeight="1">
      <c r="A73" s="6" t="s">
        <v>182</v>
      </c>
      <c r="B73" s="145">
        <v>58</v>
      </c>
      <c r="C73" s="145">
        <v>58.6</v>
      </c>
      <c r="D73" s="145">
        <v>62.1</v>
      </c>
      <c r="E73" s="145">
        <v>65.5</v>
      </c>
      <c r="F73" s="145">
        <v>52.1</v>
      </c>
      <c r="G73" s="145">
        <v>64.7</v>
      </c>
      <c r="H73" s="145">
        <v>59.1</v>
      </c>
      <c r="I73" s="145">
        <v>54.4</v>
      </c>
      <c r="J73" s="145">
        <v>57.8</v>
      </c>
      <c r="K73" s="145">
        <v>61.1</v>
      </c>
      <c r="L73" s="145">
        <v>66.400000000000006</v>
      </c>
      <c r="M73" s="145">
        <v>69.7</v>
      </c>
      <c r="N73" s="208">
        <f>SUM(B73:M73)/12</f>
        <v>60.791666666666664</v>
      </c>
      <c r="O73" s="209">
        <f t="shared" si="3"/>
        <v>97.5</v>
      </c>
      <c r="Q73" s="17"/>
      <c r="R73" s="17"/>
    </row>
    <row r="74" spans="1:26" ht="11.1" customHeight="1">
      <c r="A74" s="6" t="s">
        <v>187</v>
      </c>
      <c r="B74" s="145">
        <v>54</v>
      </c>
      <c r="C74" s="145">
        <v>71.400000000000006</v>
      </c>
      <c r="D74" s="145">
        <v>68.8</v>
      </c>
      <c r="E74" s="145">
        <v>70</v>
      </c>
      <c r="F74" s="145">
        <v>71.099999999999994</v>
      </c>
      <c r="G74" s="145">
        <v>68.599999999999994</v>
      </c>
      <c r="H74" s="145">
        <v>80</v>
      </c>
      <c r="I74" s="145">
        <v>64.3</v>
      </c>
      <c r="J74" s="145">
        <v>67.8</v>
      </c>
      <c r="K74" s="145">
        <v>72.900000000000006</v>
      </c>
      <c r="L74" s="145">
        <v>66.900000000000006</v>
      </c>
      <c r="M74" s="145">
        <v>71.3</v>
      </c>
      <c r="N74" s="208">
        <f>SUM(B74:M74)/12</f>
        <v>68.924999999999983</v>
      </c>
      <c r="O74" s="428">
        <f t="shared" si="3"/>
        <v>113.4</v>
      </c>
      <c r="Q74" s="17"/>
      <c r="R74" s="17"/>
    </row>
    <row r="75" spans="1:26" ht="11.1" customHeight="1">
      <c r="A75" s="6" t="s">
        <v>195</v>
      </c>
      <c r="B75" s="145">
        <v>60</v>
      </c>
      <c r="C75" s="145">
        <v>59.9</v>
      </c>
      <c r="D75" s="145">
        <v>77.400000000000006</v>
      </c>
      <c r="E75" s="145">
        <v>79.7</v>
      </c>
      <c r="F75" s="145">
        <v>69.400000000000006</v>
      </c>
      <c r="G75" s="145"/>
      <c r="H75" s="145"/>
      <c r="I75" s="145"/>
      <c r="J75" s="145"/>
      <c r="K75" s="145"/>
      <c r="L75" s="145"/>
      <c r="M75" s="145"/>
      <c r="N75" s="208"/>
      <c r="O75" s="428"/>
    </row>
    <row r="76" spans="1:26" ht="9.9499999999999993" customHeight="1">
      <c r="B76" s="149"/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</row>
    <row r="77" spans="1:26" ht="9.9499999999999993" customHeight="1"/>
    <row r="78" spans="1:26" ht="9" customHeight="1"/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3:Z93"/>
  <sheetViews>
    <sheetView workbookViewId="0">
      <selection activeCell="U15" sqref="U15"/>
    </sheetView>
  </sheetViews>
  <sheetFormatPr defaultColWidth="7.625" defaultRowHeight="9.9499999999999993" customHeight="1"/>
  <cols>
    <col min="1" max="1" width="7.625" customWidth="1"/>
    <col min="2" max="13" width="6.125" customWidth="1"/>
  </cols>
  <sheetData>
    <row r="3" spans="12:26" ht="9.9499999999999993" customHeight="1">
      <c r="L3" s="48"/>
      <c r="M3" s="47"/>
      <c r="N3" s="48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</row>
    <row r="4" spans="12:26" ht="9.9499999999999993" customHeight="1">
      <c r="L4" s="48"/>
      <c r="M4" s="154"/>
      <c r="N4" s="48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2:26" ht="9.9499999999999993" customHeight="1">
      <c r="L5" s="48"/>
      <c r="M5" s="154"/>
      <c r="N5" s="48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</row>
    <row r="6" spans="12:26" ht="9.9499999999999993" customHeight="1">
      <c r="L6" s="48"/>
      <c r="M6" s="154"/>
      <c r="N6" s="48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</row>
    <row r="7" spans="12:26" ht="9.9499999999999993" customHeight="1">
      <c r="L7" s="48"/>
      <c r="M7" s="154"/>
      <c r="N7" s="48"/>
      <c r="O7" s="154"/>
      <c r="P7" s="154"/>
      <c r="Q7" s="154"/>
      <c r="R7" s="154"/>
      <c r="S7" s="154"/>
      <c r="T7" s="154"/>
      <c r="U7" s="154"/>
      <c r="V7" s="154"/>
      <c r="W7" s="154"/>
      <c r="X7" s="154"/>
      <c r="Y7" s="154"/>
      <c r="Z7" s="154"/>
    </row>
    <row r="8" spans="12:26" ht="9.9499999999999993" customHeight="1">
      <c r="L8" s="48"/>
      <c r="M8" s="154"/>
      <c r="N8" s="48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</row>
    <row r="9" spans="12:26" ht="9.9499999999999993" customHeight="1"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2:26" ht="9.9499999999999993" customHeight="1"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2:26" ht="9.9499999999999993" customHeight="1"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2:26" ht="9.9499999999999993" customHeight="1"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3" spans="12:26" ht="9.9499999999999993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</row>
    <row r="14" spans="12:26" ht="9.9499999999999993" customHeight="1">
      <c r="L14" s="48"/>
      <c r="M14" s="47"/>
    </row>
    <row r="15" spans="12:26" ht="9.9499999999999993" customHeight="1">
      <c r="L15" s="48"/>
      <c r="M15" s="154"/>
    </row>
    <row r="16" spans="12:26" ht="9.9499999999999993" customHeight="1">
      <c r="L16" s="48"/>
      <c r="M16" s="154"/>
    </row>
    <row r="17" spans="1:24" ht="9.9499999999999993" customHeight="1">
      <c r="L17" s="48"/>
      <c r="M17" s="154"/>
    </row>
    <row r="18" spans="1:24" ht="9.9499999999999993" customHeight="1">
      <c r="L18" s="48"/>
      <c r="M18" s="154"/>
    </row>
    <row r="19" spans="1:24" ht="9.9499999999999993" customHeight="1">
      <c r="L19" s="48"/>
      <c r="M19" s="154"/>
    </row>
    <row r="20" spans="1:24" ht="9.9499999999999993" customHeight="1">
      <c r="L20" s="48"/>
      <c r="M20" s="48"/>
    </row>
    <row r="21" spans="1:24" ht="9.9499999999999993" customHeight="1">
      <c r="L21" s="48"/>
      <c r="M21" s="48"/>
    </row>
    <row r="22" spans="1:24" ht="9.9499999999999993" customHeight="1">
      <c r="L22" s="48"/>
      <c r="M22" s="48"/>
    </row>
    <row r="23" spans="1:24" ht="3" customHeight="1"/>
    <row r="24" spans="1:24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2" t="s">
        <v>123</v>
      </c>
    </row>
    <row r="25" spans="1:24" ht="11.1" customHeight="1">
      <c r="A25" s="6" t="s">
        <v>171</v>
      </c>
      <c r="B25" s="152">
        <v>16.7</v>
      </c>
      <c r="C25" s="152">
        <v>20</v>
      </c>
      <c r="D25" s="152">
        <v>21.5</v>
      </c>
      <c r="E25" s="152">
        <v>20.7</v>
      </c>
      <c r="F25" s="152">
        <v>21.3</v>
      </c>
      <c r="G25" s="152">
        <v>24.4</v>
      </c>
      <c r="H25" s="152">
        <v>20.2</v>
      </c>
      <c r="I25" s="152">
        <v>20.7</v>
      </c>
      <c r="J25" s="152">
        <v>19.7</v>
      </c>
      <c r="K25" s="152">
        <v>18.8</v>
      </c>
      <c r="L25" s="152">
        <v>19</v>
      </c>
      <c r="M25" s="152">
        <v>21.1</v>
      </c>
      <c r="N25" s="209">
        <f>SUM(B25:M25)</f>
        <v>244.09999999999997</v>
      </c>
      <c r="O25" s="147">
        <v>105</v>
      </c>
      <c r="Q25" s="17"/>
      <c r="R25" s="17"/>
    </row>
    <row r="26" spans="1:24" ht="11.1" customHeight="1">
      <c r="A26" s="6" t="s">
        <v>177</v>
      </c>
      <c r="B26" s="152">
        <v>19.399999999999999</v>
      </c>
      <c r="C26" s="152">
        <v>17.7</v>
      </c>
      <c r="D26" s="152">
        <v>21.9</v>
      </c>
      <c r="E26" s="152">
        <v>20</v>
      </c>
      <c r="F26" s="152">
        <v>18.100000000000001</v>
      </c>
      <c r="G26" s="152">
        <v>26.3</v>
      </c>
      <c r="H26" s="152">
        <v>22.3</v>
      </c>
      <c r="I26" s="152">
        <v>19.2</v>
      </c>
      <c r="J26" s="152">
        <v>19.7</v>
      </c>
      <c r="K26" s="152">
        <v>21.1</v>
      </c>
      <c r="L26" s="152">
        <v>20.5</v>
      </c>
      <c r="M26" s="152">
        <v>18.2</v>
      </c>
      <c r="N26" s="209">
        <f>SUM(B26:M26)</f>
        <v>244.39999999999995</v>
      </c>
      <c r="O26" s="147">
        <v>100.1</v>
      </c>
      <c r="Q26" s="17"/>
      <c r="R26" s="17"/>
    </row>
    <row r="27" spans="1:24" ht="11.1" customHeight="1">
      <c r="A27" s="6" t="s">
        <v>182</v>
      </c>
      <c r="B27" s="152">
        <v>17.100000000000001</v>
      </c>
      <c r="C27" s="152">
        <v>17.8</v>
      </c>
      <c r="D27" s="152">
        <v>19</v>
      </c>
      <c r="E27" s="152">
        <v>21.4</v>
      </c>
      <c r="F27" s="152">
        <v>19</v>
      </c>
      <c r="G27" s="152">
        <v>20.100000000000001</v>
      </c>
      <c r="H27" s="152">
        <v>19.600000000000001</v>
      </c>
      <c r="I27" s="152">
        <v>16.3</v>
      </c>
      <c r="J27" s="152">
        <v>15.8</v>
      </c>
      <c r="K27" s="152">
        <v>19</v>
      </c>
      <c r="L27" s="152">
        <v>17.399999999999999</v>
      </c>
      <c r="M27" s="152">
        <v>16.600000000000001</v>
      </c>
      <c r="N27" s="209">
        <f>SUM(B27:M27)</f>
        <v>219.10000000000002</v>
      </c>
      <c r="O27" s="147">
        <f t="shared" ref="O27:O28" si="0">ROUND(N27/N26*100,1)</f>
        <v>89.6</v>
      </c>
      <c r="Q27" s="17"/>
      <c r="R27" s="17"/>
    </row>
    <row r="28" spans="1:24" ht="11.1" customHeight="1">
      <c r="A28" s="6" t="s">
        <v>187</v>
      </c>
      <c r="B28" s="152">
        <v>16.899999999999999</v>
      </c>
      <c r="C28" s="152">
        <v>16.600000000000001</v>
      </c>
      <c r="D28" s="152">
        <v>15.8</v>
      </c>
      <c r="E28" s="152">
        <v>17.8</v>
      </c>
      <c r="F28" s="152">
        <v>17.399999999999999</v>
      </c>
      <c r="G28" s="152">
        <v>19.8</v>
      </c>
      <c r="H28" s="152">
        <v>16.899999999999999</v>
      </c>
      <c r="I28" s="152">
        <v>13.7</v>
      </c>
      <c r="J28" s="152">
        <v>14.8</v>
      </c>
      <c r="K28" s="152">
        <v>18.100000000000001</v>
      </c>
      <c r="L28" s="152">
        <v>17.3</v>
      </c>
      <c r="M28" s="152">
        <v>14.3</v>
      </c>
      <c r="N28" s="209">
        <f>SUM(B28:M28)</f>
        <v>199.4</v>
      </c>
      <c r="O28" s="147">
        <f t="shared" si="0"/>
        <v>91</v>
      </c>
      <c r="Q28" s="17"/>
      <c r="R28" s="17"/>
    </row>
    <row r="29" spans="1:24" ht="11.1" customHeight="1">
      <c r="A29" s="6" t="s">
        <v>195</v>
      </c>
      <c r="B29" s="152">
        <v>17</v>
      </c>
      <c r="C29" s="152">
        <v>16.899999999999999</v>
      </c>
      <c r="D29" s="152">
        <v>15.2</v>
      </c>
      <c r="E29" s="152">
        <v>18.5</v>
      </c>
      <c r="F29" s="152">
        <v>17.7</v>
      </c>
      <c r="G29" s="152"/>
      <c r="H29" s="152"/>
      <c r="I29" s="152"/>
      <c r="J29" s="152"/>
      <c r="K29" s="152"/>
      <c r="L29" s="152"/>
      <c r="M29" s="152"/>
      <c r="N29" s="209"/>
      <c r="O29" s="147"/>
    </row>
    <row r="30" spans="1:24" ht="9.9499999999999993" customHeight="1">
      <c r="N30" s="149"/>
      <c r="O30" s="149"/>
    </row>
    <row r="31" spans="1:24" ht="9.9499999999999993" customHeight="1"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</row>
    <row r="51" spans="1:26" ht="9.9499999999999993" customHeight="1">
      <c r="O51" s="48"/>
    </row>
    <row r="52" spans="1:26" ht="7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36.9</v>
      </c>
      <c r="C54" s="152">
        <v>38.200000000000003</v>
      </c>
      <c r="D54" s="152">
        <v>38.200000000000003</v>
      </c>
      <c r="E54" s="152">
        <v>36.4</v>
      </c>
      <c r="F54" s="152">
        <v>37.700000000000003</v>
      </c>
      <c r="G54" s="152">
        <v>38.799999999999997</v>
      </c>
      <c r="H54" s="152">
        <v>38.299999999999997</v>
      </c>
      <c r="I54" s="152">
        <v>40</v>
      </c>
      <c r="J54" s="152">
        <v>40.700000000000003</v>
      </c>
      <c r="K54" s="152">
        <v>40.200000000000003</v>
      </c>
      <c r="L54" s="152">
        <v>40.1</v>
      </c>
      <c r="M54" s="152">
        <v>39.200000000000003</v>
      </c>
      <c r="N54" s="209">
        <f>SUM(B54:M54)/12</f>
        <v>38.725000000000001</v>
      </c>
      <c r="O54" s="286">
        <v>94.5</v>
      </c>
      <c r="P54" s="154"/>
      <c r="Q54" s="284"/>
      <c r="R54" s="284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2">
        <v>38.6</v>
      </c>
      <c r="C55" s="152">
        <v>36.700000000000003</v>
      </c>
      <c r="D55" s="152">
        <v>37.4</v>
      </c>
      <c r="E55" s="152">
        <v>36.6</v>
      </c>
      <c r="F55" s="152">
        <v>37.4</v>
      </c>
      <c r="G55" s="152">
        <v>40.700000000000003</v>
      </c>
      <c r="H55" s="152">
        <v>37</v>
      </c>
      <c r="I55" s="152">
        <v>35.700000000000003</v>
      </c>
      <c r="J55" s="152">
        <v>34.6</v>
      </c>
      <c r="K55" s="152">
        <v>35.299999999999997</v>
      </c>
      <c r="L55" s="152">
        <v>36.700000000000003</v>
      </c>
      <c r="M55" s="152">
        <v>36.1</v>
      </c>
      <c r="N55" s="209">
        <f>SUM(B55:M55)/12</f>
        <v>36.900000000000006</v>
      </c>
      <c r="O55" s="286">
        <f t="shared" ref="O55:O57" si="1">ROUND(N55/N54*100,1)</f>
        <v>95.3</v>
      </c>
      <c r="P55" s="154"/>
      <c r="Q55" s="284"/>
      <c r="R55" s="284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2">
        <v>36</v>
      </c>
      <c r="C56" s="152">
        <v>35.9</v>
      </c>
      <c r="D56" s="152">
        <v>35.4</v>
      </c>
      <c r="E56" s="152">
        <v>35.6</v>
      </c>
      <c r="F56" s="152">
        <v>37</v>
      </c>
      <c r="G56" s="152">
        <v>37.4</v>
      </c>
      <c r="H56" s="152">
        <v>38.9</v>
      </c>
      <c r="I56" s="152">
        <v>38.700000000000003</v>
      </c>
      <c r="J56" s="152">
        <v>37.4</v>
      </c>
      <c r="K56" s="152">
        <v>38.299999999999997</v>
      </c>
      <c r="L56" s="152">
        <v>37.1</v>
      </c>
      <c r="M56" s="152">
        <v>34.5</v>
      </c>
      <c r="N56" s="209">
        <f>SUM(B56:M56)/12</f>
        <v>36.85</v>
      </c>
      <c r="O56" s="286">
        <f t="shared" si="1"/>
        <v>99.9</v>
      </c>
      <c r="P56" s="154"/>
      <c r="Q56" s="284"/>
      <c r="R56" s="284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2">
        <v>36</v>
      </c>
      <c r="C57" s="152">
        <v>34.6</v>
      </c>
      <c r="D57" s="152">
        <v>34.6</v>
      </c>
      <c r="E57" s="152">
        <v>34.799999999999997</v>
      </c>
      <c r="F57" s="152">
        <v>35.1</v>
      </c>
      <c r="G57" s="152">
        <v>38.5</v>
      </c>
      <c r="H57" s="152">
        <v>37</v>
      </c>
      <c r="I57" s="152">
        <v>35</v>
      </c>
      <c r="J57" s="152">
        <v>34.6</v>
      </c>
      <c r="K57" s="152">
        <v>36.1</v>
      </c>
      <c r="L57" s="152">
        <v>37.200000000000003</v>
      </c>
      <c r="M57" s="152">
        <v>33.200000000000003</v>
      </c>
      <c r="N57" s="209">
        <f>SUM(B57:M57)/12</f>
        <v>35.558333333333337</v>
      </c>
      <c r="O57" s="286">
        <f t="shared" si="1"/>
        <v>96.5</v>
      </c>
      <c r="P57" s="154"/>
      <c r="Q57" s="284"/>
      <c r="R57" s="284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34.4</v>
      </c>
      <c r="C58" s="152">
        <v>36.299999999999997</v>
      </c>
      <c r="D58" s="152">
        <v>33.799999999999997</v>
      </c>
      <c r="E58" s="152">
        <v>34.6</v>
      </c>
      <c r="F58" s="152">
        <v>35.200000000000003</v>
      </c>
      <c r="G58" s="152"/>
      <c r="H58" s="152"/>
      <c r="I58" s="152"/>
      <c r="J58" s="152"/>
      <c r="K58" s="152"/>
      <c r="L58" s="152"/>
      <c r="M58" s="152"/>
      <c r="N58" s="209"/>
      <c r="O58" s="286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6" customHeight="1">
      <c r="N59" s="48"/>
      <c r="O59" s="210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</row>
    <row r="60" spans="1:26" ht="9.9499999999999993" customHeight="1">
      <c r="O60" s="211"/>
    </row>
    <row r="65" spans="7:26" ht="9.9499999999999993" customHeight="1">
      <c r="G65" s="155"/>
    </row>
    <row r="66" spans="7:26" ht="9.9499999999999993" customHeight="1"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</row>
    <row r="67" spans="7:26" ht="9.9499999999999993" customHeight="1"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</row>
    <row r="68" spans="7:26" ht="9.9499999999999993" customHeight="1"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</row>
    <row r="69" spans="7:26" ht="9.9499999999999993" customHeight="1"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</row>
    <row r="70" spans="7:26" ht="9.9499999999999993" customHeight="1">
      <c r="N70" s="48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</row>
    <row r="71" spans="7:26" ht="9.9499999999999993" customHeight="1">
      <c r="N71" s="48"/>
      <c r="O71" s="48"/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</row>
    <row r="72" spans="7:26" ht="9.9499999999999993" customHeight="1">
      <c r="N72" s="48"/>
      <c r="O72" s="48"/>
      <c r="P72" s="48"/>
      <c r="Q72" s="48"/>
      <c r="R72" s="48"/>
      <c r="S72" s="18"/>
      <c r="T72" s="48"/>
      <c r="U72" s="48"/>
      <c r="V72" s="48"/>
      <c r="W72" s="48"/>
      <c r="X72" s="48"/>
      <c r="Y72" s="48"/>
      <c r="Z72" s="48"/>
    </row>
    <row r="73" spans="7:26" ht="9.9499999999999993" customHeight="1"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</row>
    <row r="74" spans="7:26" ht="9.9499999999999993" customHeight="1"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</row>
    <row r="75" spans="7:26" ht="9.9499999999999993" customHeight="1"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</row>
    <row r="82" spans="1:18" ht="4.5" customHeight="1"/>
    <row r="83" spans="1:18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</row>
    <row r="84" spans="1:18" s="149" customFormat="1" ht="11.1" customHeight="1">
      <c r="A84" s="6" t="s">
        <v>171</v>
      </c>
      <c r="B84" s="145">
        <v>44.8</v>
      </c>
      <c r="C84" s="147">
        <v>51.5</v>
      </c>
      <c r="D84" s="145">
        <v>56.2</v>
      </c>
      <c r="E84" s="145">
        <v>57.8</v>
      </c>
      <c r="F84" s="145">
        <v>55.6</v>
      </c>
      <c r="G84" s="145">
        <v>62.4</v>
      </c>
      <c r="H84" s="147">
        <v>53</v>
      </c>
      <c r="I84" s="145">
        <v>50.6</v>
      </c>
      <c r="J84" s="145">
        <v>48</v>
      </c>
      <c r="K84" s="145">
        <v>47.1</v>
      </c>
      <c r="L84" s="145">
        <v>47.3</v>
      </c>
      <c r="M84" s="145">
        <v>54.3</v>
      </c>
      <c r="N84" s="208">
        <f t="shared" ref="N84:N87" si="2">SUM(B84:M84)/12</f>
        <v>52.383333333333326</v>
      </c>
      <c r="O84" s="286">
        <v>110.4</v>
      </c>
      <c r="Q84" s="285"/>
      <c r="R84" s="285"/>
    </row>
    <row r="85" spans="1:18" s="149" customFormat="1" ht="11.1" customHeight="1">
      <c r="A85" s="6" t="s">
        <v>177</v>
      </c>
      <c r="B85" s="145">
        <v>50.7</v>
      </c>
      <c r="C85" s="147">
        <v>49.7</v>
      </c>
      <c r="D85" s="145">
        <v>58.3</v>
      </c>
      <c r="E85" s="145">
        <v>55.1</v>
      </c>
      <c r="F85" s="145">
        <v>47.9</v>
      </c>
      <c r="G85" s="145">
        <v>63.1</v>
      </c>
      <c r="H85" s="147">
        <v>62.3</v>
      </c>
      <c r="I85" s="145">
        <v>54.5</v>
      </c>
      <c r="J85" s="145">
        <v>57.7</v>
      </c>
      <c r="K85" s="145">
        <v>59.4</v>
      </c>
      <c r="L85" s="145">
        <v>55.1</v>
      </c>
      <c r="M85" s="145">
        <v>50.9</v>
      </c>
      <c r="N85" s="208">
        <f t="shared" si="2"/>
        <v>55.391666666666673</v>
      </c>
      <c r="O85" s="286">
        <f t="shared" ref="O85:O87" si="3">ROUND(N85/N84*100,1)</f>
        <v>105.7</v>
      </c>
      <c r="Q85" s="285"/>
      <c r="R85" s="285"/>
    </row>
    <row r="86" spans="1:18" s="149" customFormat="1" ht="11.1" customHeight="1">
      <c r="A86" s="6" t="s">
        <v>182</v>
      </c>
      <c r="B86" s="145">
        <v>47.5</v>
      </c>
      <c r="C86" s="147">
        <v>49.6</v>
      </c>
      <c r="D86" s="145">
        <v>53.9</v>
      </c>
      <c r="E86" s="145">
        <v>60.2</v>
      </c>
      <c r="F86" s="145">
        <v>50.4</v>
      </c>
      <c r="G86" s="145">
        <v>53.5</v>
      </c>
      <c r="H86" s="147">
        <v>49.4</v>
      </c>
      <c r="I86" s="145">
        <v>42.2</v>
      </c>
      <c r="J86" s="145">
        <v>43.3</v>
      </c>
      <c r="K86" s="145">
        <v>49.1</v>
      </c>
      <c r="L86" s="145">
        <v>47.6</v>
      </c>
      <c r="M86" s="145">
        <v>50.1</v>
      </c>
      <c r="N86" s="208">
        <f t="shared" si="2"/>
        <v>49.733333333333327</v>
      </c>
      <c r="O86" s="286">
        <f t="shared" si="3"/>
        <v>89.8</v>
      </c>
      <c r="Q86" s="285"/>
      <c r="R86" s="285"/>
    </row>
    <row r="87" spans="1:18" s="149" customFormat="1" ht="11.1" customHeight="1">
      <c r="A87" s="6" t="s">
        <v>187</v>
      </c>
      <c r="B87" s="145">
        <v>45.8</v>
      </c>
      <c r="C87" s="147">
        <v>49.1</v>
      </c>
      <c r="D87" s="145">
        <v>45.6</v>
      </c>
      <c r="E87" s="145">
        <v>51.1</v>
      </c>
      <c r="F87" s="145">
        <v>49.4</v>
      </c>
      <c r="G87" s="145">
        <v>49.4</v>
      </c>
      <c r="H87" s="147">
        <v>46.6</v>
      </c>
      <c r="I87" s="145">
        <v>40.799999999999997</v>
      </c>
      <c r="J87" s="145">
        <v>43</v>
      </c>
      <c r="K87" s="145">
        <v>49</v>
      </c>
      <c r="L87" s="145">
        <v>45.6</v>
      </c>
      <c r="M87" s="145">
        <v>46.2</v>
      </c>
      <c r="N87" s="208">
        <f t="shared" si="2"/>
        <v>46.800000000000004</v>
      </c>
      <c r="O87" s="286">
        <f t="shared" si="3"/>
        <v>94.1</v>
      </c>
      <c r="Q87" s="285"/>
      <c r="R87" s="285"/>
    </row>
    <row r="88" spans="1:18" ht="11.1" customHeight="1">
      <c r="A88" s="6" t="s">
        <v>195</v>
      </c>
      <c r="B88" s="145">
        <v>48.4</v>
      </c>
      <c r="C88" s="147">
        <v>45</v>
      </c>
      <c r="D88" s="145">
        <v>46.8</v>
      </c>
      <c r="E88" s="145">
        <v>53.2</v>
      </c>
      <c r="F88" s="145">
        <v>49.8</v>
      </c>
      <c r="G88" s="145"/>
      <c r="H88" s="147"/>
      <c r="I88" s="145"/>
      <c r="J88" s="145"/>
      <c r="K88" s="145"/>
      <c r="L88" s="145"/>
      <c r="M88" s="145"/>
      <c r="N88" s="208"/>
      <c r="O88" s="286"/>
      <c r="Q88" s="17"/>
    </row>
    <row r="89" spans="1:18" ht="9.9499999999999993" customHeight="1">
      <c r="F89" s="375"/>
      <c r="O89" s="157"/>
    </row>
    <row r="90" spans="1:18" ht="9.9499999999999993" customHeight="1">
      <c r="G90" s="157"/>
    </row>
    <row r="93" spans="1:18" ht="30" customHeight="1">
      <c r="N93" s="42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8:Z90"/>
  <sheetViews>
    <sheetView workbookViewId="0">
      <selection activeCell="U15" sqref="U15"/>
    </sheetView>
  </sheetViews>
  <sheetFormatPr defaultRowHeight="9.9499999999999993" customHeight="1"/>
  <cols>
    <col min="1" max="1" width="7.625" customWidth="1"/>
    <col min="2" max="13" width="6.125" customWidth="1"/>
    <col min="14" max="26" width="7.625" customWidth="1"/>
  </cols>
  <sheetData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23" spans="1:26" ht="3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6">
        <v>44.4</v>
      </c>
      <c r="C25" s="156">
        <v>43.2</v>
      </c>
      <c r="D25" s="156">
        <v>58.3</v>
      </c>
      <c r="E25" s="156">
        <v>82.3</v>
      </c>
      <c r="F25" s="156">
        <v>75.599999999999994</v>
      </c>
      <c r="G25" s="156">
        <v>80.5</v>
      </c>
      <c r="H25" s="156">
        <v>62.3</v>
      </c>
      <c r="I25" s="156">
        <v>50.4</v>
      </c>
      <c r="J25" s="156">
        <v>48.5</v>
      </c>
      <c r="K25" s="156">
        <v>53.2</v>
      </c>
      <c r="L25" s="156">
        <v>47.2</v>
      </c>
      <c r="M25" s="156">
        <v>49</v>
      </c>
      <c r="N25" s="301">
        <f>SUM(B25:M25)</f>
        <v>694.90000000000009</v>
      </c>
      <c r="O25" s="204">
        <v>112.9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156">
        <v>55.9</v>
      </c>
      <c r="C26" s="156">
        <v>45.3</v>
      </c>
      <c r="D26" s="156">
        <v>66.8</v>
      </c>
      <c r="E26" s="156">
        <v>60.7</v>
      </c>
      <c r="F26" s="156">
        <v>50.5</v>
      </c>
      <c r="G26" s="156">
        <v>71.599999999999994</v>
      </c>
      <c r="H26" s="156">
        <v>77</v>
      </c>
      <c r="I26" s="156">
        <v>59.3</v>
      </c>
      <c r="J26" s="156">
        <v>70.2</v>
      </c>
      <c r="K26" s="156">
        <v>61.2</v>
      </c>
      <c r="L26" s="156">
        <v>59</v>
      </c>
      <c r="M26" s="156">
        <v>56.5</v>
      </c>
      <c r="N26" s="301">
        <f>SUM(B26:M26)</f>
        <v>734</v>
      </c>
      <c r="O26" s="204">
        <f t="shared" ref="O26:O28" si="0">ROUND(N26/N25*100,1)</f>
        <v>105.6</v>
      </c>
      <c r="P26" s="154"/>
      <c r="Q26" s="284"/>
      <c r="R26" s="284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182</v>
      </c>
      <c r="B27" s="156">
        <v>51.7</v>
      </c>
      <c r="C27" s="156">
        <v>54.7</v>
      </c>
      <c r="D27" s="156">
        <v>64.900000000000006</v>
      </c>
      <c r="E27" s="156">
        <v>78.400000000000006</v>
      </c>
      <c r="F27" s="156">
        <v>75.5</v>
      </c>
      <c r="G27" s="156">
        <v>75.900000000000006</v>
      </c>
      <c r="H27" s="156">
        <v>59.8</v>
      </c>
      <c r="I27" s="156">
        <v>43.5</v>
      </c>
      <c r="J27" s="156">
        <v>45.8</v>
      </c>
      <c r="K27" s="156">
        <v>57.2</v>
      </c>
      <c r="L27" s="156">
        <v>60.4</v>
      </c>
      <c r="M27" s="156">
        <v>59.4</v>
      </c>
      <c r="N27" s="301">
        <f>SUM(B27:M27)</f>
        <v>727.2</v>
      </c>
      <c r="O27" s="204">
        <f t="shared" si="0"/>
        <v>99.1</v>
      </c>
      <c r="P27" s="154"/>
      <c r="Q27" s="284"/>
      <c r="R27" s="284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187</v>
      </c>
      <c r="B28" s="156">
        <v>66.8</v>
      </c>
      <c r="C28" s="156">
        <v>67.3</v>
      </c>
      <c r="D28" s="156">
        <v>56.7</v>
      </c>
      <c r="E28" s="156">
        <v>83.1</v>
      </c>
      <c r="F28" s="156">
        <v>88.1</v>
      </c>
      <c r="G28" s="156">
        <v>81</v>
      </c>
      <c r="H28" s="156">
        <v>87.1</v>
      </c>
      <c r="I28" s="156">
        <v>67.8</v>
      </c>
      <c r="J28" s="156">
        <v>69.8</v>
      </c>
      <c r="K28" s="156">
        <v>76.8</v>
      </c>
      <c r="L28" s="156">
        <v>71</v>
      </c>
      <c r="M28" s="156">
        <v>66.7</v>
      </c>
      <c r="N28" s="301">
        <f>SUM(B28:M28)</f>
        <v>882.19999999999993</v>
      </c>
      <c r="O28" s="204">
        <f t="shared" si="0"/>
        <v>121.3</v>
      </c>
      <c r="P28" s="154"/>
      <c r="Q28" s="284"/>
      <c r="R28" s="284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6">
        <v>57.5</v>
      </c>
      <c r="C29" s="156">
        <v>61.1</v>
      </c>
      <c r="D29" s="156">
        <v>69.5</v>
      </c>
      <c r="E29" s="156">
        <v>79.7</v>
      </c>
      <c r="F29" s="156">
        <v>71</v>
      </c>
      <c r="G29" s="156"/>
      <c r="H29" s="156"/>
      <c r="I29" s="156"/>
      <c r="J29" s="156"/>
      <c r="K29" s="156"/>
      <c r="L29" s="156"/>
      <c r="M29" s="156"/>
      <c r="N29" s="301"/>
      <c r="O29" s="204"/>
      <c r="P29" s="154"/>
      <c r="S29" s="154"/>
      <c r="T29" s="154"/>
      <c r="U29" s="154"/>
      <c r="V29" s="154"/>
      <c r="W29" s="154"/>
      <c r="X29" s="154"/>
      <c r="Y29" s="154"/>
      <c r="Z29" s="154"/>
    </row>
    <row r="30" spans="1:26" ht="9.75" customHeight="1"/>
    <row r="51" spans="1:26" ht="9.9499999999999993" customHeight="1">
      <c r="D51" s="17"/>
    </row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6">
        <v>32.1</v>
      </c>
      <c r="C54" s="156">
        <v>30.1</v>
      </c>
      <c r="D54" s="156">
        <v>28.9</v>
      </c>
      <c r="E54" s="156">
        <v>38</v>
      </c>
      <c r="F54" s="156">
        <v>43.4</v>
      </c>
      <c r="G54" s="156">
        <v>45.9</v>
      </c>
      <c r="H54" s="156">
        <v>40.200000000000003</v>
      </c>
      <c r="I54" s="156">
        <v>40.5</v>
      </c>
      <c r="J54" s="156">
        <v>41.7</v>
      </c>
      <c r="K54" s="156">
        <v>40.799999999999997</v>
      </c>
      <c r="L54" s="156">
        <v>40.1</v>
      </c>
      <c r="M54" s="156">
        <v>39.6</v>
      </c>
      <c r="N54" s="209">
        <f>SUM(B54:M54)/12</f>
        <v>38.44166666666667</v>
      </c>
      <c r="O54" s="204">
        <v>72.400000000000006</v>
      </c>
      <c r="P54" s="154"/>
      <c r="Q54" s="287"/>
      <c r="R54" s="287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6">
        <v>40.9</v>
      </c>
      <c r="C55" s="156">
        <v>41</v>
      </c>
      <c r="D55" s="156">
        <v>39.5</v>
      </c>
      <c r="E55" s="156">
        <v>39.4</v>
      </c>
      <c r="F55" s="156">
        <v>37.9</v>
      </c>
      <c r="G55" s="156">
        <v>41.3</v>
      </c>
      <c r="H55" s="156">
        <v>37.5</v>
      </c>
      <c r="I55" s="156">
        <v>38.6</v>
      </c>
      <c r="J55" s="156">
        <v>37.9</v>
      </c>
      <c r="K55" s="156">
        <v>39.700000000000003</v>
      </c>
      <c r="L55" s="156">
        <v>43.1</v>
      </c>
      <c r="M55" s="156">
        <v>40.299999999999997</v>
      </c>
      <c r="N55" s="209">
        <f>SUM(B55:M55)/12</f>
        <v>39.758333333333333</v>
      </c>
      <c r="O55" s="204">
        <v>103.6</v>
      </c>
      <c r="P55" s="154"/>
      <c r="Q55" s="287"/>
      <c r="R55" s="287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6">
        <v>43.2</v>
      </c>
      <c r="C56" s="156">
        <v>43.6</v>
      </c>
      <c r="D56" s="156">
        <v>42.1</v>
      </c>
      <c r="E56" s="156">
        <v>42.7</v>
      </c>
      <c r="F56" s="156">
        <v>44.7</v>
      </c>
      <c r="G56" s="156">
        <v>45.4</v>
      </c>
      <c r="H56" s="156">
        <v>44.5</v>
      </c>
      <c r="I56" s="156">
        <v>42.1</v>
      </c>
      <c r="J56" s="156">
        <v>40.200000000000003</v>
      </c>
      <c r="K56" s="156">
        <v>41.4</v>
      </c>
      <c r="L56" s="156">
        <v>42.1</v>
      </c>
      <c r="M56" s="156">
        <v>41.3</v>
      </c>
      <c r="N56" s="209">
        <f>SUM(B56:M56)/12</f>
        <v>42.774999999999999</v>
      </c>
      <c r="O56" s="204">
        <f t="shared" ref="O56:O57" si="1">ROUND(N56/N55*100,1)</f>
        <v>107.6</v>
      </c>
      <c r="P56" s="154"/>
      <c r="Q56" s="287"/>
      <c r="R56" s="287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6">
        <v>61.3</v>
      </c>
      <c r="C57" s="156">
        <v>64.400000000000006</v>
      </c>
      <c r="D57" s="156">
        <v>55.6</v>
      </c>
      <c r="E57" s="156">
        <v>60.4</v>
      </c>
      <c r="F57" s="156">
        <v>62.7</v>
      </c>
      <c r="G57" s="156">
        <v>61.6</v>
      </c>
      <c r="H57" s="156">
        <v>59.8</v>
      </c>
      <c r="I57" s="156">
        <v>61.8</v>
      </c>
      <c r="J57" s="156">
        <v>59.1</v>
      </c>
      <c r="K57" s="156">
        <v>58.1</v>
      </c>
      <c r="L57" s="156">
        <v>59.8</v>
      </c>
      <c r="M57" s="156">
        <v>59</v>
      </c>
      <c r="N57" s="209">
        <f>SUM(B57:M57)/12</f>
        <v>60.300000000000004</v>
      </c>
      <c r="O57" s="204">
        <f t="shared" si="1"/>
        <v>141</v>
      </c>
      <c r="P57" s="154"/>
      <c r="Q57" s="287"/>
      <c r="R57" s="287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6">
        <v>58.1</v>
      </c>
      <c r="C58" s="156">
        <v>57.2</v>
      </c>
      <c r="D58" s="156">
        <v>54.3</v>
      </c>
      <c r="E58" s="156">
        <v>55.5</v>
      </c>
      <c r="F58" s="156">
        <v>54</v>
      </c>
      <c r="G58" s="156"/>
      <c r="H58" s="156"/>
      <c r="I58" s="156"/>
      <c r="J58" s="156"/>
      <c r="K58" s="156"/>
      <c r="L58" s="156"/>
      <c r="M58" s="156"/>
      <c r="N58" s="209"/>
      <c r="O58" s="204"/>
      <c r="P58" s="154"/>
      <c r="Q58" s="212"/>
      <c r="R58" s="212"/>
      <c r="S58" s="154"/>
      <c r="T58" s="154"/>
      <c r="U58" s="154"/>
      <c r="V58" s="154"/>
      <c r="W58" s="154"/>
      <c r="X58" s="154"/>
      <c r="Y58" s="154"/>
      <c r="Z58" s="154"/>
    </row>
    <row r="59" spans="1:26" ht="9.9499999999999993" customHeight="1">
      <c r="Q59" s="216"/>
    </row>
    <row r="82" spans="1:26" ht="6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1">
        <v>138.19999999999999</v>
      </c>
      <c r="C84" s="11">
        <v>142.4</v>
      </c>
      <c r="D84" s="11">
        <v>199.9</v>
      </c>
      <c r="E84" s="11">
        <v>232.5</v>
      </c>
      <c r="F84" s="11">
        <v>179</v>
      </c>
      <c r="G84" s="11">
        <v>177.6</v>
      </c>
      <c r="H84" s="11">
        <v>151.19999999999999</v>
      </c>
      <c r="I84" s="11">
        <v>124.5</v>
      </c>
      <c r="J84" s="11">
        <v>116.7</v>
      </c>
      <c r="K84" s="11">
        <v>129.9</v>
      </c>
      <c r="L84" s="11">
        <v>117.4</v>
      </c>
      <c r="M84" s="11">
        <v>123.6</v>
      </c>
      <c r="N84" s="208">
        <f>SUM(B84:M84)/12</f>
        <v>152.74166666666667</v>
      </c>
      <c r="O84" s="147">
        <v>153</v>
      </c>
      <c r="P84" s="48"/>
      <c r="Q84" s="17"/>
      <c r="R84" s="17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177</v>
      </c>
      <c r="B85" s="11">
        <v>137.30000000000001</v>
      </c>
      <c r="C85" s="11">
        <v>110.5</v>
      </c>
      <c r="D85" s="11">
        <v>167.7</v>
      </c>
      <c r="E85" s="11">
        <v>153.9</v>
      </c>
      <c r="F85" s="11">
        <v>132.6</v>
      </c>
      <c r="G85" s="11">
        <v>176.4</v>
      </c>
      <c r="H85" s="11">
        <v>200.3</v>
      </c>
      <c r="I85" s="11">
        <v>154.69999999999999</v>
      </c>
      <c r="J85" s="11">
        <v>184.4</v>
      </c>
      <c r="K85" s="11">
        <v>155.5</v>
      </c>
      <c r="L85" s="11">
        <v>138.4</v>
      </c>
      <c r="M85" s="11">
        <v>138.80000000000001</v>
      </c>
      <c r="N85" s="208">
        <f>SUM(B85:M85)/12</f>
        <v>154.20833333333334</v>
      </c>
      <c r="O85" s="147">
        <f t="shared" ref="O85:O87" si="2">ROUND(N85/N84*100,1)</f>
        <v>101</v>
      </c>
      <c r="P85" s="48"/>
      <c r="Q85" s="17"/>
      <c r="R85" s="17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182</v>
      </c>
      <c r="B86" s="11">
        <v>120.5</v>
      </c>
      <c r="C86" s="11">
        <v>125.7</v>
      </c>
      <c r="D86" s="11">
        <v>153</v>
      </c>
      <c r="E86" s="11">
        <v>184.3</v>
      </c>
      <c r="F86" s="11">
        <v>170.6</v>
      </c>
      <c r="G86" s="11">
        <v>167.7</v>
      </c>
      <c r="H86" s="11">
        <v>134</v>
      </c>
      <c r="I86" s="11">
        <v>103.1</v>
      </c>
      <c r="J86" s="11">
        <v>113.4</v>
      </c>
      <c r="K86" s="11">
        <v>138.6</v>
      </c>
      <c r="L86" s="11">
        <v>143.80000000000001</v>
      </c>
      <c r="M86" s="11">
        <v>143.4</v>
      </c>
      <c r="N86" s="208">
        <f>SUM(B86:M86)/12</f>
        <v>141.50833333333333</v>
      </c>
      <c r="O86" s="147">
        <f t="shared" si="2"/>
        <v>91.8</v>
      </c>
      <c r="P86" s="48"/>
      <c r="Q86" s="17"/>
      <c r="R86" s="17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187</v>
      </c>
      <c r="B87" s="11">
        <v>110.9</v>
      </c>
      <c r="C87" s="11">
        <v>104.5</v>
      </c>
      <c r="D87" s="11">
        <v>101.8</v>
      </c>
      <c r="E87" s="11">
        <v>139.1</v>
      </c>
      <c r="F87" s="11">
        <v>141.30000000000001</v>
      </c>
      <c r="G87" s="11">
        <v>131.1</v>
      </c>
      <c r="H87" s="11">
        <v>144.9</v>
      </c>
      <c r="I87" s="11">
        <v>109.9</v>
      </c>
      <c r="J87" s="11">
        <v>117.8</v>
      </c>
      <c r="K87" s="11">
        <v>131.80000000000001</v>
      </c>
      <c r="L87" s="11">
        <v>119</v>
      </c>
      <c r="M87" s="11">
        <v>113</v>
      </c>
      <c r="N87" s="208">
        <f>SUM(B87:M87)/12</f>
        <v>122.09166666666665</v>
      </c>
      <c r="O87" s="147">
        <f t="shared" si="2"/>
        <v>86.3</v>
      </c>
      <c r="P87" s="48"/>
      <c r="Q87" s="17"/>
      <c r="R87" s="17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1">
        <v>99</v>
      </c>
      <c r="C88" s="11">
        <v>106.6</v>
      </c>
      <c r="D88" s="11">
        <v>127.3</v>
      </c>
      <c r="E88" s="11">
        <v>144</v>
      </c>
      <c r="F88" s="11">
        <v>131</v>
      </c>
      <c r="G88" s="11"/>
      <c r="H88" s="11"/>
      <c r="I88" s="11"/>
      <c r="J88" s="11"/>
      <c r="K88" s="11"/>
      <c r="L88" s="11"/>
      <c r="M88" s="11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C89" s="363"/>
      <c r="D89" s="149"/>
    </row>
    <row r="90" spans="1:26" ht="9.9499999999999993" customHeight="1">
      <c r="D90" s="149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8:Z89"/>
  <sheetViews>
    <sheetView zoomScaleNormal="100" workbookViewId="0">
      <selection activeCell="U15" sqref="U15"/>
    </sheetView>
  </sheetViews>
  <sheetFormatPr defaultRowHeight="9.9499999999999993" customHeight="1"/>
  <cols>
    <col min="1" max="1" width="8" customWidth="1"/>
    <col min="2" max="13" width="6.125" customWidth="1"/>
    <col min="14" max="26" width="7.625" customWidth="1"/>
  </cols>
  <sheetData>
    <row r="8" spans="1:26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</row>
    <row r="12" spans="1:26" ht="9.9499999999999993" customHeight="1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</row>
    <row r="23" spans="1:26" ht="3.75" customHeight="1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</row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351">
        <v>75.7</v>
      </c>
      <c r="C25" s="351">
        <v>92.3</v>
      </c>
      <c r="D25" s="351">
        <v>105</v>
      </c>
      <c r="E25" s="351">
        <v>103.6</v>
      </c>
      <c r="F25" s="351">
        <v>94.9</v>
      </c>
      <c r="G25" s="351">
        <v>106.3</v>
      </c>
      <c r="H25" s="351">
        <v>100.1</v>
      </c>
      <c r="I25" s="351">
        <v>100.9</v>
      </c>
      <c r="J25" s="351">
        <v>91.8</v>
      </c>
      <c r="K25" s="351">
        <v>87.4</v>
      </c>
      <c r="L25" s="351">
        <v>90</v>
      </c>
      <c r="M25" s="351">
        <v>78.099999999999994</v>
      </c>
      <c r="N25" s="209">
        <f>SUM(B25:M25)</f>
        <v>1126.0999999999999</v>
      </c>
      <c r="O25" s="352">
        <v>95.6</v>
      </c>
      <c r="P25" s="154"/>
      <c r="Q25" s="284"/>
      <c r="R25" s="284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351">
        <v>68.900000000000006</v>
      </c>
      <c r="C26" s="351">
        <v>75.7</v>
      </c>
      <c r="D26" s="351">
        <v>96.3</v>
      </c>
      <c r="E26" s="351">
        <v>98.9</v>
      </c>
      <c r="F26" s="351">
        <v>89.3</v>
      </c>
      <c r="G26" s="351">
        <v>96</v>
      </c>
      <c r="H26" s="351">
        <v>90.2</v>
      </c>
      <c r="I26" s="351">
        <v>87.2</v>
      </c>
      <c r="J26" s="351">
        <v>85.7</v>
      </c>
      <c r="K26" s="351">
        <v>93.5</v>
      </c>
      <c r="L26" s="351">
        <v>82.1</v>
      </c>
      <c r="M26" s="351">
        <v>87</v>
      </c>
      <c r="N26" s="209">
        <f>SUM(B26:M26)</f>
        <v>1050.8000000000002</v>
      </c>
      <c r="O26" s="352">
        <f t="shared" ref="O26:O28" si="0">ROUND(N26/N25*100,1)</f>
        <v>93.3</v>
      </c>
      <c r="P26" s="355"/>
      <c r="Q26" s="356"/>
      <c r="R26" s="356"/>
      <c r="S26" s="355"/>
      <c r="T26" s="355"/>
      <c r="U26" s="355"/>
      <c r="V26" s="355"/>
      <c r="W26" s="355"/>
      <c r="X26" s="355"/>
      <c r="Y26" s="355"/>
      <c r="Z26" s="355"/>
    </row>
    <row r="27" spans="1:26" ht="11.1" customHeight="1">
      <c r="A27" s="6" t="s">
        <v>182</v>
      </c>
      <c r="B27" s="351">
        <v>72.7</v>
      </c>
      <c r="C27" s="351">
        <v>83.2</v>
      </c>
      <c r="D27" s="351">
        <v>89.9</v>
      </c>
      <c r="E27" s="351">
        <v>103.8</v>
      </c>
      <c r="F27" s="351">
        <v>94.4</v>
      </c>
      <c r="G27" s="351">
        <v>91.6</v>
      </c>
      <c r="H27" s="351">
        <v>108.5</v>
      </c>
      <c r="I27" s="351">
        <v>91.8</v>
      </c>
      <c r="J27" s="351">
        <v>101.6</v>
      </c>
      <c r="K27" s="351">
        <v>100.2</v>
      </c>
      <c r="L27" s="351">
        <v>94.2</v>
      </c>
      <c r="M27" s="351">
        <v>94.5</v>
      </c>
      <c r="N27" s="209">
        <f>SUM(B27:M27)</f>
        <v>1126.4000000000001</v>
      </c>
      <c r="O27" s="352">
        <f t="shared" si="0"/>
        <v>107.2</v>
      </c>
      <c r="P27" s="355"/>
      <c r="Q27" s="356"/>
      <c r="R27" s="356"/>
      <c r="S27" s="355"/>
      <c r="T27" s="355"/>
      <c r="U27" s="355"/>
      <c r="V27" s="355"/>
      <c r="W27" s="355"/>
      <c r="X27" s="355"/>
      <c r="Y27" s="355"/>
      <c r="Z27" s="355"/>
    </row>
    <row r="28" spans="1:26" ht="11.1" customHeight="1">
      <c r="A28" s="6" t="s">
        <v>187</v>
      </c>
      <c r="B28" s="351">
        <v>84.8</v>
      </c>
      <c r="C28" s="351">
        <v>90.4</v>
      </c>
      <c r="D28" s="351">
        <v>95.5</v>
      </c>
      <c r="E28" s="351">
        <v>97.1</v>
      </c>
      <c r="F28" s="351">
        <v>101.6</v>
      </c>
      <c r="G28" s="351">
        <v>103.3</v>
      </c>
      <c r="H28" s="351">
        <v>108.1</v>
      </c>
      <c r="I28" s="351">
        <v>97.7</v>
      </c>
      <c r="J28" s="351">
        <v>101.1</v>
      </c>
      <c r="K28" s="351">
        <v>101.5</v>
      </c>
      <c r="L28" s="351">
        <v>93.9</v>
      </c>
      <c r="M28" s="351">
        <v>89.6</v>
      </c>
      <c r="N28" s="209">
        <f>SUM(B28:M28)</f>
        <v>1164.5999999999999</v>
      </c>
      <c r="O28" s="352">
        <f t="shared" si="0"/>
        <v>103.4</v>
      </c>
      <c r="P28" s="355"/>
      <c r="Q28" s="356"/>
      <c r="R28" s="356"/>
      <c r="S28" s="355"/>
      <c r="T28" s="355"/>
      <c r="U28" s="355"/>
      <c r="V28" s="355"/>
      <c r="W28" s="355"/>
      <c r="X28" s="355"/>
      <c r="Y28" s="355"/>
      <c r="Z28" s="355"/>
    </row>
    <row r="29" spans="1:26" ht="11.1" customHeight="1">
      <c r="A29" s="6" t="s">
        <v>195</v>
      </c>
      <c r="B29" s="351">
        <v>83.6</v>
      </c>
      <c r="C29" s="351">
        <v>91.7</v>
      </c>
      <c r="D29" s="351">
        <v>95.8</v>
      </c>
      <c r="E29" s="351">
        <v>98.5</v>
      </c>
      <c r="F29" s="351">
        <v>91.1</v>
      </c>
      <c r="G29" s="351"/>
      <c r="H29" s="351"/>
      <c r="I29" s="351"/>
      <c r="J29" s="351"/>
      <c r="K29" s="351"/>
      <c r="L29" s="351"/>
      <c r="M29" s="351"/>
      <c r="N29" s="209"/>
      <c r="O29" s="352"/>
      <c r="P29" s="355"/>
      <c r="Q29" s="357"/>
      <c r="R29" s="357"/>
      <c r="S29" s="355"/>
      <c r="T29" s="355"/>
      <c r="U29" s="355"/>
      <c r="V29" s="355"/>
      <c r="W29" s="355"/>
      <c r="X29" s="355"/>
      <c r="Y29" s="355"/>
      <c r="Z29" s="355"/>
    </row>
    <row r="30" spans="1:26" ht="9.9499999999999993" customHeight="1">
      <c r="H30" s="192"/>
    </row>
    <row r="53" spans="1:26" s="149" customFormat="1" ht="11.1" customHeight="1">
      <c r="A53" s="11"/>
      <c r="B53" s="145" t="s">
        <v>76</v>
      </c>
      <c r="C53" s="145" t="s">
        <v>77</v>
      </c>
      <c r="D53" s="145" t="s">
        <v>78</v>
      </c>
      <c r="E53" s="145" t="s">
        <v>79</v>
      </c>
      <c r="F53" s="145" t="s">
        <v>80</v>
      </c>
      <c r="G53" s="145" t="s">
        <v>81</v>
      </c>
      <c r="H53" s="145" t="s">
        <v>82</v>
      </c>
      <c r="I53" s="145" t="s">
        <v>83</v>
      </c>
      <c r="J53" s="145" t="s">
        <v>84</v>
      </c>
      <c r="K53" s="145" t="s">
        <v>85</v>
      </c>
      <c r="L53" s="145" t="s">
        <v>86</v>
      </c>
      <c r="M53" s="145" t="s">
        <v>87</v>
      </c>
      <c r="N53" s="203" t="s">
        <v>122</v>
      </c>
      <c r="O53" s="148" t="s">
        <v>124</v>
      </c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</row>
    <row r="54" spans="1:26" s="149" customFormat="1" ht="11.1" customHeight="1">
      <c r="A54" s="6" t="s">
        <v>171</v>
      </c>
      <c r="B54" s="152">
        <v>99.7</v>
      </c>
      <c r="C54" s="152">
        <v>109.5</v>
      </c>
      <c r="D54" s="152">
        <v>111.4</v>
      </c>
      <c r="E54" s="152">
        <v>102.9</v>
      </c>
      <c r="F54" s="152">
        <v>113.3</v>
      </c>
      <c r="G54" s="152">
        <v>123.3</v>
      </c>
      <c r="H54" s="152">
        <v>120.8</v>
      </c>
      <c r="I54" s="152">
        <v>138.19999999999999</v>
      </c>
      <c r="J54" s="152">
        <v>132.1</v>
      </c>
      <c r="K54" s="152">
        <v>128.30000000000001</v>
      </c>
      <c r="L54" s="152">
        <v>125.1</v>
      </c>
      <c r="M54" s="152">
        <v>109.6</v>
      </c>
      <c r="N54" s="209">
        <f>SUM(B54:M54)/12</f>
        <v>117.84999999999997</v>
      </c>
      <c r="O54" s="352">
        <v>100.1</v>
      </c>
      <c r="P54" s="353"/>
      <c r="Q54" s="354"/>
      <c r="R54" s="354"/>
      <c r="S54" s="353"/>
      <c r="T54" s="353"/>
      <c r="U54" s="353"/>
      <c r="V54" s="353"/>
      <c r="W54" s="353"/>
      <c r="X54" s="353"/>
      <c r="Y54" s="353"/>
      <c r="Z54" s="353"/>
    </row>
    <row r="55" spans="1:26" s="149" customFormat="1" ht="11.1" customHeight="1">
      <c r="A55" s="6" t="s">
        <v>177</v>
      </c>
      <c r="B55" s="152">
        <v>110.3</v>
      </c>
      <c r="C55" s="152">
        <v>109</v>
      </c>
      <c r="D55" s="152">
        <v>108.2</v>
      </c>
      <c r="E55" s="152">
        <v>113.1</v>
      </c>
      <c r="F55" s="152">
        <v>122.4</v>
      </c>
      <c r="G55" s="152">
        <v>116.8</v>
      </c>
      <c r="H55" s="152">
        <v>108.9</v>
      </c>
      <c r="I55" s="152">
        <v>107</v>
      </c>
      <c r="J55" s="152">
        <v>101.1</v>
      </c>
      <c r="K55" s="152">
        <v>109.4</v>
      </c>
      <c r="L55" s="152">
        <v>99.1</v>
      </c>
      <c r="M55" s="152">
        <v>97.9</v>
      </c>
      <c r="N55" s="209">
        <f>SUM(B55:M55)/12</f>
        <v>108.60000000000001</v>
      </c>
      <c r="O55" s="352">
        <f t="shared" ref="O55:O57" si="1">ROUND(N55/N54*100,1)</f>
        <v>92.2</v>
      </c>
      <c r="P55" s="353"/>
      <c r="Q55" s="354"/>
      <c r="R55" s="354"/>
      <c r="S55" s="353"/>
      <c r="T55" s="353"/>
      <c r="U55" s="353"/>
      <c r="V55" s="353"/>
      <c r="W55" s="353"/>
      <c r="X55" s="353"/>
      <c r="Y55" s="353"/>
      <c r="Z55" s="353"/>
    </row>
    <row r="56" spans="1:26" s="149" customFormat="1" ht="11.1" customHeight="1">
      <c r="A56" s="6" t="s">
        <v>182</v>
      </c>
      <c r="B56" s="152">
        <v>97.3</v>
      </c>
      <c r="C56" s="152">
        <v>99.8</v>
      </c>
      <c r="D56" s="152">
        <v>97.4</v>
      </c>
      <c r="E56" s="152">
        <v>100.8</v>
      </c>
      <c r="F56" s="152">
        <v>107.3</v>
      </c>
      <c r="G56" s="152">
        <v>108.2</v>
      </c>
      <c r="H56" s="152">
        <v>107.3</v>
      </c>
      <c r="I56" s="152">
        <v>103.7</v>
      </c>
      <c r="J56" s="152">
        <v>106</v>
      </c>
      <c r="K56" s="152">
        <v>105.3</v>
      </c>
      <c r="L56" s="152">
        <v>104.4</v>
      </c>
      <c r="M56" s="152">
        <v>95</v>
      </c>
      <c r="N56" s="209">
        <f>SUM(B56:M56)/12</f>
        <v>102.70833333333336</v>
      </c>
      <c r="O56" s="352">
        <f t="shared" si="1"/>
        <v>94.6</v>
      </c>
      <c r="P56" s="353"/>
      <c r="Q56" s="354"/>
      <c r="R56" s="354"/>
      <c r="S56" s="353"/>
      <c r="T56" s="353"/>
      <c r="U56" s="353"/>
      <c r="V56" s="353"/>
      <c r="W56" s="353"/>
      <c r="X56" s="353"/>
      <c r="Y56" s="353"/>
      <c r="Z56" s="353"/>
    </row>
    <row r="57" spans="1:26" s="149" customFormat="1" ht="11.1" customHeight="1">
      <c r="A57" s="6" t="s">
        <v>187</v>
      </c>
      <c r="B57" s="152">
        <v>99.6</v>
      </c>
      <c r="C57" s="152">
        <v>101.8</v>
      </c>
      <c r="D57" s="152">
        <v>103.7</v>
      </c>
      <c r="E57" s="152">
        <v>98.9</v>
      </c>
      <c r="F57" s="152">
        <v>104</v>
      </c>
      <c r="G57" s="152">
        <v>110.2</v>
      </c>
      <c r="H57" s="152">
        <v>101.3</v>
      </c>
      <c r="I57" s="152">
        <v>102.5</v>
      </c>
      <c r="J57" s="152">
        <v>108.1</v>
      </c>
      <c r="K57" s="152">
        <v>107.5</v>
      </c>
      <c r="L57" s="152">
        <v>104</v>
      </c>
      <c r="M57" s="152">
        <v>97</v>
      </c>
      <c r="N57" s="209">
        <f>SUM(B57:M57)/12</f>
        <v>103.21666666666665</v>
      </c>
      <c r="O57" s="352">
        <f t="shared" si="1"/>
        <v>100.5</v>
      </c>
      <c r="P57" s="353"/>
      <c r="Q57" s="354"/>
      <c r="R57" s="354"/>
      <c r="S57" s="353"/>
      <c r="T57" s="353"/>
      <c r="U57" s="353"/>
      <c r="V57" s="353"/>
      <c r="W57" s="353"/>
      <c r="X57" s="353"/>
      <c r="Y57" s="353"/>
      <c r="Z57" s="353"/>
    </row>
    <row r="58" spans="1:26" s="149" customFormat="1" ht="11.1" customHeight="1">
      <c r="A58" s="6" t="s">
        <v>195</v>
      </c>
      <c r="B58" s="152">
        <v>90.2</v>
      </c>
      <c r="C58" s="152">
        <v>104.7</v>
      </c>
      <c r="D58" s="152">
        <v>104.4</v>
      </c>
      <c r="E58" s="152">
        <v>103.1</v>
      </c>
      <c r="F58" s="152">
        <v>107.2</v>
      </c>
      <c r="G58" s="152"/>
      <c r="H58" s="152"/>
      <c r="I58" s="152"/>
      <c r="J58" s="152"/>
      <c r="K58" s="152"/>
      <c r="L58" s="152"/>
      <c r="M58" s="152"/>
      <c r="N58" s="209"/>
      <c r="O58" s="352"/>
      <c r="P58" s="158"/>
      <c r="Q58" s="349"/>
      <c r="R58" s="349"/>
      <c r="S58" s="158"/>
      <c r="T58" s="158"/>
      <c r="U58" s="158"/>
      <c r="V58" s="158"/>
      <c r="W58" s="158"/>
      <c r="X58" s="158"/>
      <c r="Y58" s="158"/>
      <c r="Z58" s="158"/>
    </row>
    <row r="59" spans="1:26" ht="9.9499999999999993" customHeight="1">
      <c r="A59" s="48"/>
    </row>
    <row r="60" spans="1:26" ht="9.9499999999999993" customHeight="1">
      <c r="A60" s="48"/>
    </row>
    <row r="68" spans="18:18" ht="9.9499999999999993" customHeight="1">
      <c r="R68" s="350"/>
    </row>
    <row r="82" spans="1:26" ht="5.25" customHeight="1"/>
    <row r="83" spans="1:26" s="149" customFormat="1" ht="11.1" customHeight="1">
      <c r="A83" s="11"/>
      <c r="B83" s="145" t="s">
        <v>76</v>
      </c>
      <c r="C83" s="145" t="s">
        <v>77</v>
      </c>
      <c r="D83" s="145" t="s">
        <v>78</v>
      </c>
      <c r="E83" s="145" t="s">
        <v>79</v>
      </c>
      <c r="F83" s="145" t="s">
        <v>80</v>
      </c>
      <c r="G83" s="145" t="s">
        <v>81</v>
      </c>
      <c r="H83" s="145" t="s">
        <v>82</v>
      </c>
      <c r="I83" s="145" t="s">
        <v>83</v>
      </c>
      <c r="J83" s="145" t="s">
        <v>84</v>
      </c>
      <c r="K83" s="145" t="s">
        <v>85</v>
      </c>
      <c r="L83" s="145" t="s">
        <v>86</v>
      </c>
      <c r="M83" s="145" t="s">
        <v>87</v>
      </c>
      <c r="N83" s="203" t="s">
        <v>122</v>
      </c>
      <c r="O83" s="148" t="s">
        <v>124</v>
      </c>
      <c r="P83" s="157"/>
      <c r="Q83" s="157"/>
      <c r="R83" s="157"/>
      <c r="S83" s="157"/>
      <c r="T83" s="157"/>
      <c r="U83" s="157"/>
      <c r="V83" s="157"/>
      <c r="W83" s="157"/>
      <c r="X83" s="157"/>
      <c r="Y83" s="157"/>
      <c r="Z83" s="157"/>
    </row>
    <row r="84" spans="1:26" s="149" customFormat="1" ht="11.1" customHeight="1">
      <c r="A84" s="6" t="s">
        <v>171</v>
      </c>
      <c r="B84" s="147">
        <v>76.099999999999994</v>
      </c>
      <c r="C84" s="147">
        <v>83.6</v>
      </c>
      <c r="D84" s="147">
        <v>94.2</v>
      </c>
      <c r="E84" s="147">
        <v>100.7</v>
      </c>
      <c r="F84" s="147">
        <v>83</v>
      </c>
      <c r="G84" s="147">
        <v>85.6</v>
      </c>
      <c r="H84" s="147">
        <v>83.1</v>
      </c>
      <c r="I84" s="147">
        <v>71.099999999999994</v>
      </c>
      <c r="J84" s="147">
        <v>70.099999999999994</v>
      </c>
      <c r="K84" s="147">
        <v>68.599999999999994</v>
      </c>
      <c r="L84" s="147">
        <v>72.099999999999994</v>
      </c>
      <c r="M84" s="147">
        <v>73.099999999999994</v>
      </c>
      <c r="N84" s="208">
        <f t="shared" ref="N84:N87" si="2">SUM(B84:M84)/12</f>
        <v>80.108333333333334</v>
      </c>
      <c r="O84" s="213">
        <v>96</v>
      </c>
      <c r="Q84" s="285"/>
      <c r="R84" s="285"/>
    </row>
    <row r="85" spans="1:26" s="149" customFormat="1" ht="11.1" customHeight="1">
      <c r="A85" s="6" t="s">
        <v>177</v>
      </c>
      <c r="B85" s="147">
        <v>62.3</v>
      </c>
      <c r="C85" s="147">
        <v>69.599999999999994</v>
      </c>
      <c r="D85" s="147">
        <v>89</v>
      </c>
      <c r="E85" s="147">
        <v>87.2</v>
      </c>
      <c r="F85" s="147">
        <v>71.900000000000006</v>
      </c>
      <c r="G85" s="147">
        <v>82.6</v>
      </c>
      <c r="H85" s="147">
        <v>83.4</v>
      </c>
      <c r="I85" s="147">
        <v>81.599999999999994</v>
      </c>
      <c r="J85" s="147">
        <v>85.1</v>
      </c>
      <c r="K85" s="147">
        <v>84.9</v>
      </c>
      <c r="L85" s="147">
        <v>83.6</v>
      </c>
      <c r="M85" s="147">
        <v>88.9</v>
      </c>
      <c r="N85" s="208">
        <f t="shared" si="2"/>
        <v>80.841666666666669</v>
      </c>
      <c r="O85" s="213">
        <f t="shared" ref="O85:O87" si="3">ROUND(N85/N84*100,1)</f>
        <v>100.9</v>
      </c>
      <c r="Q85" s="285"/>
      <c r="R85" s="285"/>
    </row>
    <row r="86" spans="1:26" s="149" customFormat="1" ht="11.1" customHeight="1">
      <c r="A86" s="6" t="s">
        <v>182</v>
      </c>
      <c r="B86" s="147">
        <v>74.8</v>
      </c>
      <c r="C86" s="147">
        <v>83.1</v>
      </c>
      <c r="D86" s="147">
        <v>92.4</v>
      </c>
      <c r="E86" s="147">
        <v>103</v>
      </c>
      <c r="F86" s="147">
        <v>87.6</v>
      </c>
      <c r="G86" s="147">
        <v>84.6</v>
      </c>
      <c r="H86" s="147">
        <v>101.1</v>
      </c>
      <c r="I86" s="147">
        <v>88.7</v>
      </c>
      <c r="J86" s="147">
        <v>95.8</v>
      </c>
      <c r="K86" s="147">
        <v>95.2</v>
      </c>
      <c r="L86" s="147">
        <v>90.3</v>
      </c>
      <c r="M86" s="147">
        <v>99.5</v>
      </c>
      <c r="N86" s="208">
        <f t="shared" si="2"/>
        <v>91.341666666666654</v>
      </c>
      <c r="O86" s="213">
        <f t="shared" si="3"/>
        <v>113</v>
      </c>
      <c r="Q86" s="285"/>
      <c r="R86" s="285"/>
    </row>
    <row r="87" spans="1:26" s="149" customFormat="1" ht="11.1" customHeight="1">
      <c r="A87" s="6" t="s">
        <v>187</v>
      </c>
      <c r="B87" s="147">
        <v>84.8</v>
      </c>
      <c r="C87" s="147">
        <v>88.7</v>
      </c>
      <c r="D87" s="147">
        <v>92</v>
      </c>
      <c r="E87" s="147">
        <v>98.3</v>
      </c>
      <c r="F87" s="147">
        <v>97.7</v>
      </c>
      <c r="G87" s="147">
        <v>93.6</v>
      </c>
      <c r="H87" s="147">
        <v>106.5</v>
      </c>
      <c r="I87" s="147">
        <v>95.3</v>
      </c>
      <c r="J87" s="147">
        <v>93.3</v>
      </c>
      <c r="K87" s="147">
        <v>94.5</v>
      </c>
      <c r="L87" s="147">
        <v>90.5</v>
      </c>
      <c r="M87" s="147">
        <v>92.7</v>
      </c>
      <c r="N87" s="208">
        <f t="shared" si="2"/>
        <v>93.99166666666666</v>
      </c>
      <c r="O87" s="213">
        <f t="shared" si="3"/>
        <v>102.9</v>
      </c>
      <c r="Q87" s="285"/>
      <c r="R87" s="285"/>
    </row>
    <row r="88" spans="1:26" s="149" customFormat="1" ht="11.1" customHeight="1">
      <c r="A88" s="6" t="s">
        <v>195</v>
      </c>
      <c r="B88" s="147">
        <v>92.9</v>
      </c>
      <c r="C88" s="147">
        <v>86.6</v>
      </c>
      <c r="D88" s="147">
        <v>91.8</v>
      </c>
      <c r="E88" s="147">
        <v>95.5</v>
      </c>
      <c r="F88" s="147">
        <v>84.7</v>
      </c>
      <c r="G88" s="147"/>
      <c r="H88" s="147"/>
      <c r="I88" s="147"/>
      <c r="J88" s="147"/>
      <c r="K88" s="147"/>
      <c r="L88" s="147"/>
      <c r="M88" s="147"/>
      <c r="N88" s="208"/>
      <c r="O88" s="213"/>
    </row>
    <row r="89" spans="1:26" ht="9.9499999999999993" customHeight="1">
      <c r="E89" s="364"/>
    </row>
  </sheetData>
  <phoneticPr fontId="2"/>
  <pageMargins left="0.59055118110236227" right="0" top="0.39370078740157483" bottom="0" header="0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7:Z90"/>
  <sheetViews>
    <sheetView workbookViewId="0">
      <selection activeCell="U15" sqref="U15"/>
    </sheetView>
  </sheetViews>
  <sheetFormatPr defaultRowHeight="9.9499999999999993" customHeight="1"/>
  <cols>
    <col min="1" max="1" width="7.625" customWidth="1"/>
    <col min="2" max="13" width="6.125" customWidth="1"/>
    <col min="14" max="27" width="7.625" customWidth="1"/>
  </cols>
  <sheetData>
    <row r="7" spans="1:15" ht="9.9499999999999993" customHeight="1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5" ht="9.9499999999999993" customHeight="1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15" ht="9.9499999999999993" customHeight="1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15" ht="9.9499999999999993" customHeight="1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15" ht="9.9499999999999993" customHeight="1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4" spans="1:15" ht="9.9499999999999993" customHeight="1">
      <c r="N14" s="222"/>
      <c r="O14" s="222"/>
    </row>
    <row r="17" spans="1:26" ht="9.9499999999999993" customHeight="1">
      <c r="O17" s="222"/>
    </row>
    <row r="18" spans="1:26" ht="9.9499999999999993" customHeight="1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spans="1:26" ht="9.9499999999999993" customHeight="1">
      <c r="A19" s="48"/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spans="1:26" ht="9.9499999999999993" customHeight="1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222"/>
    </row>
    <row r="21" spans="1:26" ht="9.9499999999999993" customHeight="1">
      <c r="A21" s="48"/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222"/>
    </row>
    <row r="22" spans="1:26" ht="9.9499999999999993" customHeight="1">
      <c r="A22" s="48"/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O22" s="48"/>
    </row>
    <row r="23" spans="1:26" ht="8.25" customHeight="1"/>
    <row r="24" spans="1:26" ht="11.1" customHeight="1">
      <c r="A24" s="6"/>
      <c r="B24" s="7" t="s">
        <v>76</v>
      </c>
      <c r="C24" s="7" t="s">
        <v>77</v>
      </c>
      <c r="D24" s="7" t="s">
        <v>78</v>
      </c>
      <c r="E24" s="7" t="s">
        <v>79</v>
      </c>
      <c r="F24" s="7" t="s">
        <v>80</v>
      </c>
      <c r="G24" s="7" t="s">
        <v>81</v>
      </c>
      <c r="H24" s="7" t="s">
        <v>82</v>
      </c>
      <c r="I24" s="7" t="s">
        <v>83</v>
      </c>
      <c r="J24" s="7" t="s">
        <v>84</v>
      </c>
      <c r="K24" s="7" t="s">
        <v>85</v>
      </c>
      <c r="L24" s="7" t="s">
        <v>86</v>
      </c>
      <c r="M24" s="7" t="s">
        <v>87</v>
      </c>
      <c r="N24" s="203" t="s">
        <v>121</v>
      </c>
      <c r="O24" s="148" t="s">
        <v>124</v>
      </c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</row>
    <row r="25" spans="1:26" ht="11.1" customHeight="1">
      <c r="A25" s="6" t="s">
        <v>171</v>
      </c>
      <c r="B25" s="152">
        <v>16.5</v>
      </c>
      <c r="C25" s="152">
        <v>20.6</v>
      </c>
      <c r="D25" s="152">
        <v>23</v>
      </c>
      <c r="E25" s="152">
        <v>25.7</v>
      </c>
      <c r="F25" s="152">
        <v>22.2</v>
      </c>
      <c r="G25" s="152">
        <v>20.9</v>
      </c>
      <c r="H25" s="152">
        <v>21.1</v>
      </c>
      <c r="I25" s="152">
        <v>47.8</v>
      </c>
      <c r="J25" s="152">
        <v>50.3</v>
      </c>
      <c r="K25" s="152">
        <v>43.9</v>
      </c>
      <c r="L25" s="152">
        <v>48.7</v>
      </c>
      <c r="M25" s="331">
        <v>53</v>
      </c>
      <c r="N25" s="282">
        <f>SUM(B25:M25)</f>
        <v>393.7</v>
      </c>
      <c r="O25" s="204">
        <v>150.5</v>
      </c>
      <c r="P25" s="154"/>
      <c r="Q25" s="281"/>
      <c r="R25" s="281"/>
      <c r="S25" s="154"/>
      <c r="T25" s="154"/>
      <c r="U25" s="154"/>
      <c r="V25" s="154"/>
      <c r="W25" s="154"/>
      <c r="X25" s="154"/>
      <c r="Y25" s="154"/>
      <c r="Z25" s="154"/>
    </row>
    <row r="26" spans="1:26" ht="11.1" customHeight="1">
      <c r="A26" s="6" t="s">
        <v>177</v>
      </c>
      <c r="B26" s="152">
        <v>43</v>
      </c>
      <c r="C26" s="152">
        <v>42.4</v>
      </c>
      <c r="D26" s="152">
        <v>49.1</v>
      </c>
      <c r="E26" s="152">
        <v>50.7</v>
      </c>
      <c r="F26" s="152">
        <v>52.2</v>
      </c>
      <c r="G26" s="152">
        <v>51</v>
      </c>
      <c r="H26" s="152">
        <v>52.7</v>
      </c>
      <c r="I26" s="152">
        <v>47.1</v>
      </c>
      <c r="J26" s="152">
        <v>50.4</v>
      </c>
      <c r="K26" s="152">
        <v>48.7</v>
      </c>
      <c r="L26" s="152">
        <v>50.5</v>
      </c>
      <c r="M26" s="331">
        <v>52.5</v>
      </c>
      <c r="N26" s="282">
        <f>SUM(B26:M26)</f>
        <v>590.29999999999995</v>
      </c>
      <c r="O26" s="204">
        <f>SUM(N26/N25)*100</f>
        <v>149.93649987299972</v>
      </c>
      <c r="P26" s="154"/>
      <c r="Q26" s="281"/>
      <c r="R26" s="281"/>
      <c r="S26" s="154"/>
      <c r="T26" s="154"/>
      <c r="U26" s="154"/>
      <c r="V26" s="154"/>
      <c r="W26" s="154"/>
      <c r="X26" s="154"/>
      <c r="Y26" s="154"/>
      <c r="Z26" s="154"/>
    </row>
    <row r="27" spans="1:26" ht="11.1" customHeight="1">
      <c r="A27" s="6" t="s">
        <v>182</v>
      </c>
      <c r="B27" s="152">
        <v>45.1</v>
      </c>
      <c r="C27" s="152">
        <v>47.2</v>
      </c>
      <c r="D27" s="152">
        <v>51.8</v>
      </c>
      <c r="E27" s="152">
        <v>45.6</v>
      </c>
      <c r="F27" s="152">
        <v>54.3</v>
      </c>
      <c r="G27" s="152">
        <v>56.1</v>
      </c>
      <c r="H27" s="152">
        <v>59.2</v>
      </c>
      <c r="I27" s="152">
        <v>51.8</v>
      </c>
      <c r="J27" s="152">
        <v>58.3</v>
      </c>
      <c r="K27" s="152">
        <v>66.7</v>
      </c>
      <c r="L27" s="152">
        <v>52</v>
      </c>
      <c r="M27" s="331">
        <v>65.099999999999994</v>
      </c>
      <c r="N27" s="282">
        <f>SUM(B27:M27)</f>
        <v>653.20000000000005</v>
      </c>
      <c r="O27" s="204">
        <f>SUM(N27/N26)*100</f>
        <v>110.6555988480434</v>
      </c>
      <c r="P27" s="154"/>
      <c r="Q27" s="281"/>
      <c r="R27" s="281"/>
      <c r="S27" s="154"/>
      <c r="T27" s="154"/>
      <c r="U27" s="154"/>
      <c r="V27" s="154"/>
      <c r="W27" s="154"/>
      <c r="X27" s="154"/>
      <c r="Y27" s="154"/>
      <c r="Z27" s="154"/>
    </row>
    <row r="28" spans="1:26" ht="11.1" customHeight="1">
      <c r="A28" s="6" t="s">
        <v>187</v>
      </c>
      <c r="B28" s="152">
        <v>49.8</v>
      </c>
      <c r="C28" s="152">
        <v>57.9</v>
      </c>
      <c r="D28" s="152">
        <v>64.5</v>
      </c>
      <c r="E28" s="152">
        <v>49.4</v>
      </c>
      <c r="F28" s="152">
        <v>51.7</v>
      </c>
      <c r="G28" s="152">
        <v>63.4</v>
      </c>
      <c r="H28" s="152">
        <v>57.1</v>
      </c>
      <c r="I28" s="152">
        <v>50.4</v>
      </c>
      <c r="J28" s="152">
        <v>45.8</v>
      </c>
      <c r="K28" s="152">
        <v>51.8</v>
      </c>
      <c r="L28" s="152">
        <v>53.6</v>
      </c>
      <c r="M28" s="331">
        <v>54.4</v>
      </c>
      <c r="N28" s="282">
        <f>SUM(B28:M28)</f>
        <v>649.79999999999995</v>
      </c>
      <c r="O28" s="204">
        <f>SUM(N28/N27)*100</f>
        <v>99.479485609308</v>
      </c>
      <c r="P28" s="154"/>
      <c r="Q28" s="281"/>
      <c r="R28" s="281"/>
      <c r="S28" s="154"/>
      <c r="T28" s="154"/>
      <c r="U28" s="154"/>
      <c r="V28" s="154"/>
      <c r="W28" s="154"/>
      <c r="X28" s="154"/>
      <c r="Y28" s="154"/>
      <c r="Z28" s="154"/>
    </row>
    <row r="29" spans="1:26" ht="11.1" customHeight="1">
      <c r="A29" s="6" t="s">
        <v>195</v>
      </c>
      <c r="B29" s="152">
        <v>48.1</v>
      </c>
      <c r="C29" s="152">
        <v>55.4</v>
      </c>
      <c r="D29" s="152">
        <v>57.1</v>
      </c>
      <c r="E29" s="152">
        <v>57.9</v>
      </c>
      <c r="F29" s="152">
        <v>56.6</v>
      </c>
      <c r="G29" s="152"/>
      <c r="H29" s="152"/>
      <c r="I29" s="152"/>
      <c r="J29" s="152"/>
      <c r="K29" s="152"/>
      <c r="L29" s="152"/>
      <c r="M29" s="331"/>
      <c r="N29" s="282"/>
      <c r="O29" s="204"/>
      <c r="P29" s="154"/>
      <c r="Q29" s="212"/>
      <c r="R29" s="212"/>
      <c r="S29" s="154"/>
      <c r="T29" s="154"/>
      <c r="U29" s="154"/>
      <c r="V29" s="154"/>
      <c r="W29" s="154"/>
      <c r="X29" s="154"/>
      <c r="Y29" s="154"/>
      <c r="Z29" s="154"/>
    </row>
    <row r="35" spans="8:14" ht="9.9499999999999993" customHeight="1">
      <c r="H35" s="17"/>
    </row>
    <row r="46" spans="8:14" ht="9.9499999999999993" customHeight="1">
      <c r="H46" s="17"/>
    </row>
    <row r="48" spans="8:14" ht="9.9499999999999993" customHeight="1">
      <c r="N48" s="222"/>
    </row>
    <row r="52" spans="1:26" ht="4.5" customHeight="1"/>
    <row r="53" spans="1:26" ht="11.1" customHeight="1">
      <c r="A53" s="6"/>
      <c r="B53" s="7" t="s">
        <v>76</v>
      </c>
      <c r="C53" s="7" t="s">
        <v>77</v>
      </c>
      <c r="D53" s="7" t="s">
        <v>78</v>
      </c>
      <c r="E53" s="7" t="s">
        <v>79</v>
      </c>
      <c r="F53" s="7" t="s">
        <v>80</v>
      </c>
      <c r="G53" s="7" t="s">
        <v>81</v>
      </c>
      <c r="H53" s="7" t="s">
        <v>82</v>
      </c>
      <c r="I53" s="7" t="s">
        <v>83</v>
      </c>
      <c r="J53" s="7" t="s">
        <v>84</v>
      </c>
      <c r="K53" s="7" t="s">
        <v>85</v>
      </c>
      <c r="L53" s="7" t="s">
        <v>86</v>
      </c>
      <c r="M53" s="7" t="s">
        <v>87</v>
      </c>
      <c r="N53" s="203" t="s">
        <v>122</v>
      </c>
      <c r="O53" s="148" t="s">
        <v>124</v>
      </c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</row>
    <row r="54" spans="1:26" ht="11.1" customHeight="1">
      <c r="A54" s="6" t="s">
        <v>171</v>
      </c>
      <c r="B54" s="152">
        <v>29.4</v>
      </c>
      <c r="C54" s="152">
        <v>31.6</v>
      </c>
      <c r="D54" s="152">
        <v>30.7</v>
      </c>
      <c r="E54" s="152">
        <v>30.6</v>
      </c>
      <c r="F54" s="152">
        <v>30.2</v>
      </c>
      <c r="G54" s="152">
        <v>28.7</v>
      </c>
      <c r="H54" s="152">
        <v>28.73</v>
      </c>
      <c r="I54" s="152">
        <v>56.4</v>
      </c>
      <c r="J54" s="152">
        <v>57.8</v>
      </c>
      <c r="K54" s="152">
        <v>58.5</v>
      </c>
      <c r="L54" s="152">
        <v>62</v>
      </c>
      <c r="M54" s="152">
        <v>64.5</v>
      </c>
      <c r="N54" s="209">
        <f t="shared" ref="N54:N57" si="0">SUM(B54:M54)/12</f>
        <v>42.427500000000002</v>
      </c>
      <c r="O54" s="204">
        <v>134.5</v>
      </c>
      <c r="P54" s="154"/>
      <c r="Q54" s="288"/>
      <c r="R54" s="288"/>
      <c r="S54" s="154"/>
      <c r="T54" s="154"/>
      <c r="U54" s="154"/>
      <c r="V54" s="154"/>
      <c r="W54" s="154"/>
      <c r="X54" s="154"/>
      <c r="Y54" s="154"/>
      <c r="Z54" s="154"/>
    </row>
    <row r="55" spans="1:26" ht="11.1" customHeight="1">
      <c r="A55" s="6" t="s">
        <v>177</v>
      </c>
      <c r="B55" s="152">
        <v>57.2</v>
      </c>
      <c r="C55" s="152">
        <v>59.9</v>
      </c>
      <c r="D55" s="152">
        <v>59.5</v>
      </c>
      <c r="E55" s="152">
        <v>59.8</v>
      </c>
      <c r="F55" s="152">
        <v>63.2</v>
      </c>
      <c r="G55" s="152">
        <v>61.4</v>
      </c>
      <c r="H55" s="152">
        <v>61.2</v>
      </c>
      <c r="I55" s="152">
        <v>62</v>
      </c>
      <c r="J55" s="152">
        <v>61.4</v>
      </c>
      <c r="K55" s="152">
        <v>60.1</v>
      </c>
      <c r="L55" s="152">
        <v>62.7</v>
      </c>
      <c r="M55" s="152">
        <v>64</v>
      </c>
      <c r="N55" s="209">
        <f t="shared" si="0"/>
        <v>61.033333333333331</v>
      </c>
      <c r="O55" s="204">
        <f t="shared" ref="O55:O57" si="1">SUM(N55/N54)*100</f>
        <v>143.85323984051223</v>
      </c>
      <c r="P55" s="154"/>
      <c r="Q55" s="288"/>
      <c r="R55" s="288"/>
      <c r="S55" s="154"/>
      <c r="T55" s="154"/>
      <c r="U55" s="154"/>
      <c r="V55" s="154"/>
      <c r="W55" s="154"/>
      <c r="X55" s="154"/>
      <c r="Y55" s="154"/>
      <c r="Z55" s="154"/>
    </row>
    <row r="56" spans="1:26" ht="11.1" customHeight="1">
      <c r="A56" s="6" t="s">
        <v>182</v>
      </c>
      <c r="B56" s="152">
        <v>62.7</v>
      </c>
      <c r="C56" s="152">
        <v>63</v>
      </c>
      <c r="D56" s="152">
        <v>63.7</v>
      </c>
      <c r="E56" s="152">
        <v>64.5</v>
      </c>
      <c r="F56" s="152">
        <v>67.900000000000006</v>
      </c>
      <c r="G56" s="152">
        <v>67.099999999999994</v>
      </c>
      <c r="H56" s="152">
        <v>71.7</v>
      </c>
      <c r="I56" s="152">
        <v>72.099999999999994</v>
      </c>
      <c r="J56" s="152">
        <v>73.5</v>
      </c>
      <c r="K56" s="152">
        <v>77.5</v>
      </c>
      <c r="L56" s="152">
        <v>77</v>
      </c>
      <c r="M56" s="152">
        <v>77.3</v>
      </c>
      <c r="N56" s="209">
        <f t="shared" si="0"/>
        <v>69.833333333333329</v>
      </c>
      <c r="O56" s="204">
        <f t="shared" si="1"/>
        <v>114.41835062807209</v>
      </c>
      <c r="P56" s="154"/>
      <c r="Q56" s="288"/>
      <c r="R56" s="288"/>
      <c r="S56" s="154"/>
      <c r="T56" s="154"/>
      <c r="U56" s="154"/>
      <c r="V56" s="154"/>
      <c r="W56" s="154"/>
      <c r="X56" s="154"/>
      <c r="Y56" s="154"/>
      <c r="Z56" s="154"/>
    </row>
    <row r="57" spans="1:26" ht="11.1" customHeight="1">
      <c r="A57" s="6" t="s">
        <v>187</v>
      </c>
      <c r="B57" s="152">
        <v>73.3</v>
      </c>
      <c r="C57" s="152">
        <v>73</v>
      </c>
      <c r="D57" s="152">
        <v>75.2</v>
      </c>
      <c r="E57" s="152">
        <v>74.099999999999994</v>
      </c>
      <c r="F57" s="152">
        <v>71.3</v>
      </c>
      <c r="G57" s="152">
        <v>72</v>
      </c>
      <c r="H57" s="152">
        <v>72</v>
      </c>
      <c r="I57" s="152">
        <v>76.2</v>
      </c>
      <c r="J57" s="152">
        <v>70.8</v>
      </c>
      <c r="K57" s="152">
        <v>70.099999999999994</v>
      </c>
      <c r="L57" s="152">
        <v>68.7</v>
      </c>
      <c r="M57" s="152">
        <v>69</v>
      </c>
      <c r="N57" s="209">
        <f t="shared" si="0"/>
        <v>72.141666666666666</v>
      </c>
      <c r="O57" s="204">
        <f t="shared" si="1"/>
        <v>103.3054892601432</v>
      </c>
      <c r="P57" s="154"/>
      <c r="Q57" s="288"/>
      <c r="R57" s="288"/>
      <c r="S57" s="154"/>
      <c r="T57" s="154"/>
      <c r="U57" s="154"/>
      <c r="V57" s="154"/>
      <c r="W57" s="154"/>
      <c r="X57" s="154"/>
      <c r="Y57" s="154"/>
      <c r="Z57" s="154"/>
    </row>
    <row r="58" spans="1:26" ht="11.1" customHeight="1">
      <c r="A58" s="6" t="s">
        <v>195</v>
      </c>
      <c r="B58" s="152">
        <v>69.400000000000006</v>
      </c>
      <c r="C58" s="152">
        <v>69.400000000000006</v>
      </c>
      <c r="D58" s="152">
        <v>69.7</v>
      </c>
      <c r="E58" s="152">
        <v>70.400000000000006</v>
      </c>
      <c r="F58" s="152">
        <v>71</v>
      </c>
      <c r="G58" s="152"/>
      <c r="H58" s="152"/>
      <c r="I58" s="152"/>
      <c r="J58" s="152"/>
      <c r="K58" s="152"/>
      <c r="L58" s="152"/>
      <c r="M58" s="152"/>
      <c r="N58" s="209"/>
      <c r="O58" s="204"/>
      <c r="P58" s="154"/>
      <c r="Q58" s="288"/>
      <c r="R58" s="288"/>
      <c r="S58" s="154"/>
      <c r="T58" s="154"/>
      <c r="U58" s="154"/>
      <c r="V58" s="154"/>
      <c r="W58" s="154"/>
      <c r="X58" s="154"/>
      <c r="Y58" s="154"/>
      <c r="Z58" s="154"/>
    </row>
    <row r="82" spans="1:26" ht="7.5" customHeight="1"/>
    <row r="83" spans="1:26" ht="11.1" customHeight="1">
      <c r="A83" s="6"/>
      <c r="B83" s="7" t="s">
        <v>76</v>
      </c>
      <c r="C83" s="7" t="s">
        <v>77</v>
      </c>
      <c r="D83" s="7" t="s">
        <v>78</v>
      </c>
      <c r="E83" s="7" t="s">
        <v>79</v>
      </c>
      <c r="F83" s="7" t="s">
        <v>80</v>
      </c>
      <c r="G83" s="7" t="s">
        <v>81</v>
      </c>
      <c r="H83" s="7" t="s">
        <v>82</v>
      </c>
      <c r="I83" s="7" t="s">
        <v>83</v>
      </c>
      <c r="J83" s="7" t="s">
        <v>84</v>
      </c>
      <c r="K83" s="7" t="s">
        <v>85</v>
      </c>
      <c r="L83" s="7" t="s">
        <v>86</v>
      </c>
      <c r="M83" s="7" t="s">
        <v>87</v>
      </c>
      <c r="N83" s="203" t="s">
        <v>122</v>
      </c>
      <c r="O83" s="148" t="s">
        <v>124</v>
      </c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</row>
    <row r="84" spans="1:26" ht="11.1" customHeight="1">
      <c r="A84" s="6" t="s">
        <v>171</v>
      </c>
      <c r="B84" s="145">
        <v>55.6</v>
      </c>
      <c r="C84" s="145">
        <v>63.7</v>
      </c>
      <c r="D84" s="145">
        <v>75.3</v>
      </c>
      <c r="E84" s="145">
        <v>79</v>
      </c>
      <c r="F84" s="145">
        <v>73.599999999999994</v>
      </c>
      <c r="G84" s="145">
        <v>73.3</v>
      </c>
      <c r="H84" s="145">
        <v>73.599999999999994</v>
      </c>
      <c r="I84" s="145">
        <v>79.8</v>
      </c>
      <c r="J84" s="145">
        <v>87</v>
      </c>
      <c r="K84" s="145">
        <v>74.900000000000006</v>
      </c>
      <c r="L84" s="145">
        <v>77.900000000000006</v>
      </c>
      <c r="M84" s="145">
        <v>81.7</v>
      </c>
      <c r="N84" s="208">
        <f t="shared" ref="N84:N87" si="2">SUM(B84:M84)/12</f>
        <v>74.61666666666666</v>
      </c>
      <c r="O84" s="147">
        <v>107.8</v>
      </c>
      <c r="P84" s="48"/>
      <c r="Q84" s="211"/>
      <c r="R84" s="211"/>
      <c r="S84" s="48"/>
      <c r="T84" s="48"/>
      <c r="U84" s="48"/>
      <c r="V84" s="48"/>
      <c r="W84" s="48"/>
      <c r="X84" s="48"/>
      <c r="Y84" s="48"/>
      <c r="Z84" s="48"/>
    </row>
    <row r="85" spans="1:26" ht="11.1" customHeight="1">
      <c r="A85" s="6" t="s">
        <v>177</v>
      </c>
      <c r="B85" s="145">
        <v>76.7</v>
      </c>
      <c r="C85" s="145">
        <v>70.099999999999994</v>
      </c>
      <c r="D85" s="145">
        <v>82.6</v>
      </c>
      <c r="E85" s="145">
        <v>84.7</v>
      </c>
      <c r="F85" s="145">
        <v>82.1</v>
      </c>
      <c r="G85" s="145">
        <v>83.4</v>
      </c>
      <c r="H85" s="145">
        <v>86.1</v>
      </c>
      <c r="I85" s="145">
        <v>75.900000000000006</v>
      </c>
      <c r="J85" s="145">
        <v>82.2</v>
      </c>
      <c r="K85" s="145">
        <v>81.2</v>
      </c>
      <c r="L85" s="145">
        <v>80.2</v>
      </c>
      <c r="M85" s="145">
        <v>81.900000000000006</v>
      </c>
      <c r="N85" s="208">
        <f t="shared" si="2"/>
        <v>80.591666666666683</v>
      </c>
      <c r="O85" s="147">
        <f t="shared" ref="O85:O87" si="3">ROUND(N85/N84*100,1)</f>
        <v>108</v>
      </c>
      <c r="P85" s="48"/>
      <c r="Q85" s="211"/>
      <c r="R85" s="211"/>
      <c r="S85" s="48"/>
      <c r="T85" s="48"/>
      <c r="U85" s="48"/>
      <c r="V85" s="48"/>
      <c r="W85" s="48"/>
      <c r="X85" s="48"/>
      <c r="Y85" s="48"/>
      <c r="Z85" s="48"/>
    </row>
    <row r="86" spans="1:26" ht="11.1" customHeight="1">
      <c r="A86" s="6" t="s">
        <v>182</v>
      </c>
      <c r="B86" s="145">
        <v>72.3</v>
      </c>
      <c r="C86" s="145">
        <v>74.900000000000006</v>
      </c>
      <c r="D86" s="145">
        <v>81.3</v>
      </c>
      <c r="E86" s="145">
        <v>70.599999999999994</v>
      </c>
      <c r="F86" s="145">
        <v>79.400000000000006</v>
      </c>
      <c r="G86" s="145">
        <v>83.6</v>
      </c>
      <c r="H86" s="145">
        <v>82</v>
      </c>
      <c r="I86" s="145">
        <v>71.8</v>
      </c>
      <c r="J86" s="145">
        <v>79.099999999999994</v>
      </c>
      <c r="K86" s="145">
        <v>85.6</v>
      </c>
      <c r="L86" s="145">
        <v>67.599999999999994</v>
      </c>
      <c r="M86" s="145">
        <v>84.1</v>
      </c>
      <c r="N86" s="208">
        <f t="shared" si="2"/>
        <v>77.691666666666677</v>
      </c>
      <c r="O86" s="147">
        <f t="shared" si="3"/>
        <v>96.4</v>
      </c>
      <c r="P86" s="48"/>
      <c r="Q86" s="211"/>
      <c r="R86" s="211"/>
      <c r="S86" s="48"/>
      <c r="T86" s="48"/>
      <c r="U86" s="48"/>
      <c r="V86" s="48"/>
      <c r="W86" s="48"/>
      <c r="X86" s="48"/>
      <c r="Y86" s="48"/>
      <c r="Z86" s="48"/>
    </row>
    <row r="87" spans="1:26" ht="11.1" customHeight="1">
      <c r="A87" s="6" t="s">
        <v>187</v>
      </c>
      <c r="B87" s="145">
        <v>68.7</v>
      </c>
      <c r="C87" s="145">
        <v>79.3</v>
      </c>
      <c r="D87" s="145">
        <v>85.6</v>
      </c>
      <c r="E87" s="145">
        <v>66.8</v>
      </c>
      <c r="F87" s="145">
        <v>73</v>
      </c>
      <c r="G87" s="145">
        <v>88</v>
      </c>
      <c r="H87" s="145">
        <v>79.400000000000006</v>
      </c>
      <c r="I87" s="145">
        <v>65.2</v>
      </c>
      <c r="J87" s="145">
        <v>66</v>
      </c>
      <c r="K87" s="145">
        <v>74</v>
      </c>
      <c r="L87" s="145">
        <v>78.3</v>
      </c>
      <c r="M87" s="145">
        <v>78.8</v>
      </c>
      <c r="N87" s="208">
        <f t="shared" si="2"/>
        <v>75.258333333333326</v>
      </c>
      <c r="O87" s="147">
        <f t="shared" si="3"/>
        <v>96.9</v>
      </c>
      <c r="P87" s="48"/>
      <c r="Q87" s="211"/>
      <c r="R87" s="211"/>
      <c r="S87" s="48"/>
      <c r="T87" s="48"/>
      <c r="U87" s="48"/>
      <c r="V87" s="48"/>
      <c r="W87" s="48"/>
      <c r="X87" s="48"/>
      <c r="Y87" s="48"/>
      <c r="Z87" s="48"/>
    </row>
    <row r="88" spans="1:26" ht="11.1" customHeight="1">
      <c r="A88" s="6" t="s">
        <v>195</v>
      </c>
      <c r="B88" s="145">
        <v>69.2</v>
      </c>
      <c r="C88" s="145">
        <v>79.8</v>
      </c>
      <c r="D88" s="145">
        <v>81.900000000000006</v>
      </c>
      <c r="E88" s="145">
        <v>82.1</v>
      </c>
      <c r="F88" s="145">
        <v>79.599999999999994</v>
      </c>
      <c r="G88" s="145"/>
      <c r="H88" s="145"/>
      <c r="I88" s="145"/>
      <c r="J88" s="145"/>
      <c r="K88" s="145"/>
      <c r="L88" s="145"/>
      <c r="M88" s="145"/>
      <c r="N88" s="208"/>
      <c r="O88" s="147"/>
      <c r="P88" s="48"/>
      <c r="Q88" s="348"/>
      <c r="R88" s="348"/>
      <c r="S88" s="48"/>
      <c r="T88" s="48"/>
      <c r="U88" s="48"/>
      <c r="V88" s="48"/>
      <c r="W88" s="48"/>
      <c r="X88" s="48"/>
      <c r="Y88" s="48"/>
      <c r="Z88" s="48"/>
    </row>
    <row r="89" spans="1:26" ht="9.9499999999999993" customHeight="1">
      <c r="N89" s="48"/>
      <c r="O89" s="214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</row>
    <row r="90" spans="1:26" ht="9.9499999999999993" customHeight="1"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</row>
  </sheetData>
  <phoneticPr fontId="2"/>
  <pageMargins left="0.59055118110236227" right="0" top="0.39370078740157483" bottom="0" header="0.51181102362204722" footer="0.51181102362204722"/>
  <pageSetup paperSize="9" scale="95" orientation="portrait" r:id="rId1"/>
  <headerFooter alignWithMargins="0">
    <oddFooter>&amp;C
&amp;14-4-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73F0D-963C-473F-8809-9038D5AFC447}">
  <sheetPr>
    <tabColor indexed="45"/>
  </sheetPr>
  <dimension ref="A1:O40"/>
  <sheetViews>
    <sheetView workbookViewId="0">
      <selection activeCell="U15" sqref="U15"/>
    </sheetView>
  </sheetViews>
  <sheetFormatPr defaultColWidth="10.625" defaultRowHeight="13.5"/>
  <cols>
    <col min="1" max="1" width="8.5" customWidth="1"/>
    <col min="2" max="2" width="13.375" customWidth="1"/>
  </cols>
  <sheetData>
    <row r="1" spans="1:13" ht="17.25" customHeight="1">
      <c r="A1" s="458" t="s">
        <v>127</v>
      </c>
      <c r="F1" s="143"/>
      <c r="G1" s="143"/>
      <c r="H1" s="143"/>
    </row>
    <row r="2" spans="1:13">
      <c r="A2" s="452"/>
    </row>
    <row r="3" spans="1:13" ht="17.25">
      <c r="A3" s="452"/>
      <c r="C3" s="143"/>
    </row>
    <row r="4" spans="1:13" ht="17.25">
      <c r="A4" s="452"/>
      <c r="J4" s="143"/>
      <c r="K4" s="143"/>
      <c r="L4" s="143"/>
      <c r="M4" s="143"/>
    </row>
    <row r="5" spans="1:13">
      <c r="A5" s="452"/>
    </row>
    <row r="6" spans="1:13">
      <c r="A6" s="452"/>
    </row>
    <row r="7" spans="1:13">
      <c r="A7" s="452"/>
    </row>
    <row r="8" spans="1:13">
      <c r="A8" s="452"/>
    </row>
    <row r="9" spans="1:13">
      <c r="A9" s="452"/>
    </row>
    <row r="10" spans="1:13">
      <c r="A10" s="452"/>
    </row>
    <row r="11" spans="1:13">
      <c r="A11" s="452"/>
    </row>
    <row r="12" spans="1:13">
      <c r="A12" s="452"/>
    </row>
    <row r="13" spans="1:13">
      <c r="A13" s="452"/>
    </row>
    <row r="14" spans="1:13">
      <c r="A14" s="452"/>
    </row>
    <row r="15" spans="1:13">
      <c r="A15" s="452"/>
    </row>
    <row r="16" spans="1:13">
      <c r="A16" s="452"/>
    </row>
    <row r="17" spans="1:15">
      <c r="A17" s="452"/>
    </row>
    <row r="18" spans="1:15">
      <c r="A18" s="452"/>
    </row>
    <row r="19" spans="1:15">
      <c r="A19" s="452"/>
    </row>
    <row r="20" spans="1:15">
      <c r="A20" s="452"/>
    </row>
    <row r="21" spans="1:15">
      <c r="A21" s="452"/>
    </row>
    <row r="22" spans="1:15">
      <c r="A22" s="452"/>
    </row>
    <row r="23" spans="1:15">
      <c r="A23" s="452"/>
    </row>
    <row r="24" spans="1:15">
      <c r="A24" s="452"/>
    </row>
    <row r="25" spans="1:15">
      <c r="A25" s="452"/>
    </row>
    <row r="26" spans="1:15">
      <c r="A26" s="452"/>
    </row>
    <row r="27" spans="1:15">
      <c r="A27" s="452"/>
    </row>
    <row r="28" spans="1:15">
      <c r="A28" s="452"/>
    </row>
    <row r="29" spans="1:15">
      <c r="A29" s="452"/>
      <c r="O29" s="345"/>
    </row>
    <row r="30" spans="1:15">
      <c r="A30" s="452"/>
    </row>
    <row r="31" spans="1:15">
      <c r="A31" s="452"/>
    </row>
    <row r="32" spans="1:15">
      <c r="A32" s="452"/>
    </row>
    <row r="33" spans="1:14">
      <c r="A33" s="452"/>
    </row>
    <row r="34" spans="1:14">
      <c r="A34" s="452"/>
    </row>
    <row r="35" spans="1:14" s="42" customFormat="1" ht="20.100000000000001" customHeight="1">
      <c r="A35" s="452"/>
      <c r="B35" s="359" t="s">
        <v>165</v>
      </c>
      <c r="C35" s="359" t="s">
        <v>156</v>
      </c>
      <c r="D35" s="359" t="s">
        <v>159</v>
      </c>
      <c r="E35" s="359" t="s">
        <v>164</v>
      </c>
      <c r="F35" s="359" t="s">
        <v>167</v>
      </c>
      <c r="G35" s="359" t="s">
        <v>168</v>
      </c>
      <c r="H35" s="359" t="s">
        <v>169</v>
      </c>
      <c r="I35" s="359" t="s">
        <v>179</v>
      </c>
      <c r="J35" s="359" t="s">
        <v>185</v>
      </c>
      <c r="K35" s="359" t="s">
        <v>183</v>
      </c>
      <c r="L35" s="359" t="s">
        <v>194</v>
      </c>
      <c r="M35" s="360" t="s">
        <v>205</v>
      </c>
      <c r="N35" s="47"/>
    </row>
    <row r="36" spans="1:14" ht="25.5" customHeight="1">
      <c r="A36" s="452"/>
      <c r="B36" s="412" t="s">
        <v>108</v>
      </c>
      <c r="C36" s="8">
        <v>100.7</v>
      </c>
      <c r="D36" s="8">
        <v>106.9</v>
      </c>
      <c r="E36" s="8">
        <v>108.5</v>
      </c>
      <c r="F36" s="8">
        <v>114.8</v>
      </c>
      <c r="G36" s="8">
        <v>122.6</v>
      </c>
      <c r="H36" s="8">
        <v>120.5</v>
      </c>
      <c r="I36" s="8">
        <v>125.7</v>
      </c>
      <c r="J36" s="8">
        <v>141.4</v>
      </c>
      <c r="K36" s="8">
        <v>149.5</v>
      </c>
      <c r="L36" s="8">
        <v>149.6</v>
      </c>
      <c r="M36" s="8">
        <v>146.9</v>
      </c>
    </row>
    <row r="37" spans="1:14" ht="25.5" customHeight="1">
      <c r="A37" s="452"/>
      <c r="B37" s="424" t="s">
        <v>191</v>
      </c>
      <c r="C37" s="8">
        <v>226.3</v>
      </c>
      <c r="D37" s="8">
        <v>228.9</v>
      </c>
      <c r="E37" s="8">
        <v>231.8</v>
      </c>
      <c r="F37" s="8">
        <v>234.9</v>
      </c>
      <c r="G37" s="8">
        <v>240.8</v>
      </c>
      <c r="H37" s="8">
        <v>233.6</v>
      </c>
      <c r="I37" s="8">
        <v>240.2</v>
      </c>
      <c r="J37" s="8">
        <v>239.9</v>
      </c>
      <c r="K37" s="8">
        <v>246.5</v>
      </c>
      <c r="L37" s="8">
        <v>247.6</v>
      </c>
      <c r="M37" s="8">
        <v>248.6</v>
      </c>
    </row>
    <row r="38" spans="1:14" ht="24.75" customHeight="1">
      <c r="A38" s="452"/>
      <c r="B38" s="172" t="s">
        <v>130</v>
      </c>
      <c r="C38" s="8">
        <v>171</v>
      </c>
      <c r="D38" s="8">
        <v>171</v>
      </c>
      <c r="E38" s="8">
        <v>171</v>
      </c>
      <c r="F38" s="8">
        <v>170</v>
      </c>
      <c r="G38" s="8">
        <v>171</v>
      </c>
      <c r="H38" s="8">
        <v>169</v>
      </c>
      <c r="I38" s="8">
        <v>171</v>
      </c>
      <c r="J38" s="8">
        <v>169</v>
      </c>
      <c r="K38" s="8">
        <v>170</v>
      </c>
      <c r="L38" s="8">
        <v>172</v>
      </c>
      <c r="M38" s="8">
        <v>171</v>
      </c>
    </row>
    <row r="40" spans="1:14" ht="14.25">
      <c r="C40" s="2"/>
      <c r="D40" s="164"/>
    </row>
  </sheetData>
  <mergeCells count="1">
    <mergeCell ref="A1:A38"/>
  </mergeCells>
  <phoneticPr fontId="2"/>
  <pageMargins left="0" right="0.59055118110236227" top="0.78740157480314965" bottom="0.19685039370078741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</sheetPr>
  <dimension ref="A1:O63"/>
  <sheetViews>
    <sheetView workbookViewId="0">
      <selection activeCell="U15" sqref="U15"/>
    </sheetView>
  </sheetViews>
  <sheetFormatPr defaultRowHeight="13.5"/>
  <cols>
    <col min="1" max="1" width="11.875" customWidth="1"/>
    <col min="10" max="10" width="9.25" bestFit="1" customWidth="1"/>
    <col min="13" max="13" width="9.25" bestFit="1" customWidth="1"/>
  </cols>
  <sheetData>
    <row r="1" spans="2:15">
      <c r="B1" s="459" t="s">
        <v>206</v>
      </c>
      <c r="C1" s="459"/>
      <c r="D1" s="459"/>
      <c r="E1" s="459"/>
      <c r="F1" s="459"/>
      <c r="G1" s="460" t="s">
        <v>128</v>
      </c>
      <c r="H1" s="460"/>
      <c r="I1" s="460"/>
      <c r="J1" s="221" t="s">
        <v>109</v>
      </c>
      <c r="K1" s="3"/>
      <c r="M1" s="3" t="s">
        <v>176</v>
      </c>
    </row>
    <row r="2" spans="2:15">
      <c r="B2" s="459"/>
      <c r="C2" s="459"/>
      <c r="D2" s="459"/>
      <c r="E2" s="459"/>
      <c r="F2" s="459"/>
      <c r="G2" s="460"/>
      <c r="H2" s="460"/>
      <c r="I2" s="460"/>
      <c r="J2" s="370">
        <v>191638</v>
      </c>
      <c r="K2" s="4" t="s">
        <v>111</v>
      </c>
      <c r="L2" s="338">
        <f t="shared" ref="L2:L7" si="0">SUM(J2)</f>
        <v>191638</v>
      </c>
      <c r="M2" s="370">
        <v>132356</v>
      </c>
    </row>
    <row r="3" spans="2:15">
      <c r="J3" s="370">
        <v>386386</v>
      </c>
      <c r="K3" s="3" t="s">
        <v>112</v>
      </c>
      <c r="L3" s="338">
        <f t="shared" si="0"/>
        <v>386386</v>
      </c>
      <c r="M3" s="370">
        <v>255287</v>
      </c>
    </row>
    <row r="4" spans="2:15">
      <c r="J4" s="370">
        <v>515344</v>
      </c>
      <c r="K4" s="3" t="s">
        <v>103</v>
      </c>
      <c r="L4" s="338">
        <f t="shared" si="0"/>
        <v>515344</v>
      </c>
      <c r="M4" s="370">
        <v>323929</v>
      </c>
    </row>
    <row r="5" spans="2:15">
      <c r="J5" s="370">
        <v>244810</v>
      </c>
      <c r="K5" s="3" t="s">
        <v>91</v>
      </c>
      <c r="L5" s="338">
        <f t="shared" si="0"/>
        <v>244810</v>
      </c>
      <c r="M5" s="370">
        <v>214905</v>
      </c>
    </row>
    <row r="6" spans="2:15">
      <c r="J6" s="370">
        <v>283562</v>
      </c>
      <c r="K6" s="3" t="s">
        <v>101</v>
      </c>
      <c r="L6" s="338">
        <f t="shared" si="0"/>
        <v>283562</v>
      </c>
      <c r="M6" s="370">
        <v>168317</v>
      </c>
    </row>
    <row r="7" spans="2:15">
      <c r="J7" s="370">
        <v>864669</v>
      </c>
      <c r="K7" s="3" t="s">
        <v>104</v>
      </c>
      <c r="L7" s="338">
        <f t="shared" si="0"/>
        <v>864669</v>
      </c>
      <c r="M7" s="370">
        <v>589342</v>
      </c>
    </row>
    <row r="8" spans="2:15">
      <c r="J8" s="338">
        <f>SUM(J2:J7)</f>
        <v>2486409</v>
      </c>
      <c r="K8" s="3" t="s">
        <v>93</v>
      </c>
      <c r="L8" s="404">
        <f>SUM(L2:L7)</f>
        <v>2486409</v>
      </c>
      <c r="M8" s="338">
        <f>SUM(M2:M7)</f>
        <v>1684136</v>
      </c>
    </row>
    <row r="10" spans="2:15">
      <c r="K10" s="3"/>
      <c r="L10" s="3" t="s">
        <v>160</v>
      </c>
      <c r="M10" s="3" t="s">
        <v>113</v>
      </c>
      <c r="N10" s="3"/>
      <c r="O10" s="3" t="s">
        <v>129</v>
      </c>
    </row>
    <row r="11" spans="2:15">
      <c r="K11" s="4" t="s">
        <v>111</v>
      </c>
      <c r="L11" s="338">
        <f>SUM(M2)</f>
        <v>132356</v>
      </c>
      <c r="M11" s="338">
        <f t="shared" ref="M11:M17" si="1">SUM(N11-L11)</f>
        <v>59282</v>
      </c>
      <c r="N11" s="338">
        <f t="shared" ref="N11:N17" si="2">SUM(L2)</f>
        <v>191638</v>
      </c>
      <c r="O11" s="339">
        <f>SUM(L11/N11)</f>
        <v>0.69065634164414158</v>
      </c>
    </row>
    <row r="12" spans="2:15">
      <c r="K12" s="3" t="s">
        <v>112</v>
      </c>
      <c r="L12" s="338">
        <f t="shared" ref="L12:L17" si="3">SUM(M3)</f>
        <v>255287</v>
      </c>
      <c r="M12" s="338">
        <f t="shared" si="1"/>
        <v>131099</v>
      </c>
      <c r="N12" s="338">
        <f t="shared" si="2"/>
        <v>386386</v>
      </c>
      <c r="O12" s="339">
        <f t="shared" ref="O12:O17" si="4">SUM(L12/N12)</f>
        <v>0.66070458039369961</v>
      </c>
    </row>
    <row r="13" spans="2:15">
      <c r="K13" s="3" t="s">
        <v>103</v>
      </c>
      <c r="L13" s="338">
        <f t="shared" si="3"/>
        <v>323929</v>
      </c>
      <c r="M13" s="338">
        <f t="shared" si="1"/>
        <v>191415</v>
      </c>
      <c r="N13" s="338">
        <f t="shared" si="2"/>
        <v>515344</v>
      </c>
      <c r="O13" s="339">
        <f t="shared" si="4"/>
        <v>0.62856849017355398</v>
      </c>
    </row>
    <row r="14" spans="2:15">
      <c r="K14" s="3" t="s">
        <v>91</v>
      </c>
      <c r="L14" s="338">
        <f t="shared" si="3"/>
        <v>214905</v>
      </c>
      <c r="M14" s="338">
        <f t="shared" si="1"/>
        <v>29905</v>
      </c>
      <c r="N14" s="338">
        <f t="shared" si="2"/>
        <v>244810</v>
      </c>
      <c r="O14" s="339">
        <f t="shared" si="4"/>
        <v>0.87784404231853275</v>
      </c>
    </row>
    <row r="15" spans="2:15">
      <c r="K15" s="3" t="s">
        <v>101</v>
      </c>
      <c r="L15" s="338">
        <f t="shared" si="3"/>
        <v>168317</v>
      </c>
      <c r="M15" s="338">
        <f t="shared" si="1"/>
        <v>115245</v>
      </c>
      <c r="N15" s="338">
        <f t="shared" si="2"/>
        <v>283562</v>
      </c>
      <c r="O15" s="339">
        <f t="shared" si="4"/>
        <v>0.59358094526064842</v>
      </c>
    </row>
    <row r="16" spans="2:15">
      <c r="K16" s="3" t="s">
        <v>104</v>
      </c>
      <c r="L16" s="338">
        <f t="shared" si="3"/>
        <v>589342</v>
      </c>
      <c r="M16" s="338">
        <f t="shared" si="1"/>
        <v>275327</v>
      </c>
      <c r="N16" s="338">
        <f t="shared" si="2"/>
        <v>864669</v>
      </c>
      <c r="O16" s="339">
        <f t="shared" si="4"/>
        <v>0.68158104430712796</v>
      </c>
    </row>
    <row r="17" spans="11:15">
      <c r="K17" s="3" t="s">
        <v>93</v>
      </c>
      <c r="L17" s="338">
        <f t="shared" si="3"/>
        <v>1684136</v>
      </c>
      <c r="M17" s="338">
        <f t="shared" si="1"/>
        <v>802273</v>
      </c>
      <c r="N17" s="338">
        <f t="shared" si="2"/>
        <v>2486409</v>
      </c>
      <c r="O17" s="339">
        <f t="shared" si="4"/>
        <v>0.67733667308958423</v>
      </c>
    </row>
    <row r="53" spans="1:9" ht="20.100000000000001" customHeight="1"/>
    <row r="54" spans="1:9" ht="20.100000000000001" customHeight="1" thickBot="1"/>
    <row r="55" spans="1:9" ht="16.5" customHeight="1">
      <c r="A55" s="49"/>
      <c r="B55" s="49"/>
      <c r="C55" s="49"/>
      <c r="D55" s="49"/>
      <c r="E55" s="49"/>
      <c r="F55" s="49"/>
      <c r="G55" s="49"/>
      <c r="H55" s="49"/>
      <c r="I55" s="49"/>
    </row>
    <row r="56" spans="1:9" ht="14.25">
      <c r="A56" s="35" t="s">
        <v>114</v>
      </c>
      <c r="B56" s="36"/>
      <c r="C56" s="461" t="s">
        <v>109</v>
      </c>
      <c r="D56" s="462"/>
      <c r="E56" s="461" t="s">
        <v>110</v>
      </c>
      <c r="F56" s="462"/>
      <c r="G56" s="465" t="s">
        <v>115</v>
      </c>
      <c r="H56" s="461" t="s">
        <v>116</v>
      </c>
      <c r="I56" s="462"/>
    </row>
    <row r="57" spans="1:9" ht="14.25">
      <c r="A57" s="37" t="s">
        <v>117</v>
      </c>
      <c r="B57" s="38"/>
      <c r="C57" s="463"/>
      <c r="D57" s="464"/>
      <c r="E57" s="463"/>
      <c r="F57" s="464"/>
      <c r="G57" s="466"/>
      <c r="H57" s="463"/>
      <c r="I57" s="464"/>
    </row>
    <row r="58" spans="1:9" ht="19.5" customHeight="1">
      <c r="A58" s="41" t="s">
        <v>118</v>
      </c>
      <c r="B58" s="39"/>
      <c r="C58" s="469" t="s">
        <v>192</v>
      </c>
      <c r="D58" s="470"/>
      <c r="E58" s="467" t="s">
        <v>207</v>
      </c>
      <c r="F58" s="468"/>
      <c r="G58" s="80">
        <v>15.2</v>
      </c>
      <c r="H58" s="40"/>
      <c r="I58" s="39"/>
    </row>
    <row r="59" spans="1:9" ht="19.5" customHeight="1">
      <c r="A59" s="41" t="s">
        <v>119</v>
      </c>
      <c r="B59" s="39"/>
      <c r="C59" s="471" t="s">
        <v>154</v>
      </c>
      <c r="D59" s="470"/>
      <c r="E59" s="467" t="s">
        <v>208</v>
      </c>
      <c r="F59" s="468"/>
      <c r="G59" s="84">
        <v>27.6</v>
      </c>
      <c r="H59" s="40"/>
      <c r="I59" s="39"/>
    </row>
    <row r="60" spans="1:9" ht="20.100000000000001" customHeight="1">
      <c r="A60" s="41" t="s">
        <v>120</v>
      </c>
      <c r="B60" s="39"/>
      <c r="C60" s="467" t="s">
        <v>193</v>
      </c>
      <c r="D60" s="468"/>
      <c r="E60" s="467" t="s">
        <v>209</v>
      </c>
      <c r="F60" s="468"/>
      <c r="G60" s="80">
        <v>70.900000000000006</v>
      </c>
      <c r="H60" s="40"/>
      <c r="I60" s="39"/>
    </row>
    <row r="61" spans="1:9" ht="20.100000000000001" customHeight="1"/>
    <row r="62" spans="1:9" ht="20.100000000000001" customHeight="1"/>
    <row r="63" spans="1:9">
      <c r="E63" s="34"/>
    </row>
  </sheetData>
  <mergeCells count="12">
    <mergeCell ref="E60:F60"/>
    <mergeCell ref="C58:D58"/>
    <mergeCell ref="C59:D59"/>
    <mergeCell ref="E58:F58"/>
    <mergeCell ref="E59:F59"/>
    <mergeCell ref="C60:D60"/>
    <mergeCell ref="B1:F2"/>
    <mergeCell ref="G1:I2"/>
    <mergeCell ref="C56:D57"/>
    <mergeCell ref="E56:F57"/>
    <mergeCell ref="G56:G57"/>
    <mergeCell ref="H56:I57"/>
  </mergeCells>
  <phoneticPr fontId="2"/>
  <pageMargins left="1.1811023622047245" right="0.78740157480314965" top="0.59055118110236227" bottom="0.39370078740157483" header="0.51181102362204722" footer="0.51181102362204722"/>
  <pageSetup paperSize="9" scale="95" orientation="portrait" r:id="rId1"/>
  <headerFooter alignWithMargins="0">
    <oddFooter>&amp;C
&amp;14-2-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AI91"/>
  <sheetViews>
    <sheetView workbookViewId="0">
      <selection activeCell="U15" sqref="U15"/>
    </sheetView>
  </sheetViews>
  <sheetFormatPr defaultColWidth="4.75" defaultRowHeight="9.9499999999999993" customHeight="1"/>
  <cols>
    <col min="1" max="1" width="7.625" customWidth="1"/>
    <col min="2" max="13" width="6.125" customWidth="1"/>
    <col min="14" max="14" width="7.625" customWidth="1"/>
    <col min="15" max="15" width="7.5" customWidth="1"/>
    <col min="16" max="34" width="7.625" customWidth="1"/>
    <col min="35" max="41" width="9.625" customWidth="1"/>
  </cols>
  <sheetData>
    <row r="1" spans="1:19" ht="9.9499999999999993" customHeight="1">
      <c r="E1" s="2"/>
      <c r="F1" s="2"/>
      <c r="G1" s="2"/>
      <c r="H1" s="2"/>
      <c r="K1" s="16"/>
    </row>
    <row r="3" spans="1:19" ht="9.9499999999999993" customHeight="1">
      <c r="A3" s="29"/>
      <c r="B3" s="29"/>
    </row>
    <row r="4" spans="1:19" ht="9.9499999999999993" customHeight="1">
      <c r="J4" s="143"/>
      <c r="K4" s="2"/>
      <c r="L4" s="2"/>
      <c r="M4" s="2"/>
    </row>
    <row r="13" spans="1:19" ht="9.9499999999999993" customHeight="1">
      <c r="R13" s="157"/>
      <c r="S13" s="278"/>
    </row>
    <row r="14" spans="1:19" ht="9.9499999999999993" customHeight="1">
      <c r="R14" s="157"/>
      <c r="S14" s="278"/>
    </row>
    <row r="15" spans="1:19" ht="9.9499999999999993" customHeight="1">
      <c r="R15" s="157"/>
      <c r="S15" s="278"/>
    </row>
    <row r="16" spans="1:19" ht="9.9499999999999993" customHeight="1">
      <c r="R16" s="157"/>
      <c r="S16" s="278"/>
    </row>
    <row r="17" spans="1:35" ht="9.9499999999999993" customHeight="1">
      <c r="R17" s="157"/>
      <c r="S17" s="278"/>
    </row>
    <row r="20" spans="1:35" ht="9.9499999999999993" customHeight="1">
      <c r="AI20" s="47"/>
    </row>
    <row r="25" spans="1:35" s="47" customFormat="1" ht="9.9499999999999993" customHeight="1">
      <c r="A25" s="145"/>
      <c r="B25" s="145" t="s">
        <v>76</v>
      </c>
      <c r="C25" s="145" t="s">
        <v>77</v>
      </c>
      <c r="D25" s="145" t="s">
        <v>78</v>
      </c>
      <c r="E25" s="145" t="s">
        <v>79</v>
      </c>
      <c r="F25" s="145" t="s">
        <v>80</v>
      </c>
      <c r="G25" s="145" t="s">
        <v>81</v>
      </c>
      <c r="H25" s="145" t="s">
        <v>82</v>
      </c>
      <c r="I25" s="145" t="s">
        <v>83</v>
      </c>
      <c r="J25" s="145" t="s">
        <v>84</v>
      </c>
      <c r="K25" s="145" t="s">
        <v>85</v>
      </c>
      <c r="L25" s="145" t="s">
        <v>86</v>
      </c>
      <c r="M25" s="146" t="s">
        <v>87</v>
      </c>
      <c r="N25" s="203" t="s">
        <v>125</v>
      </c>
      <c r="O25" s="148" t="s">
        <v>124</v>
      </c>
      <c r="AI25"/>
    </row>
    <row r="26" spans="1:35" ht="9.9499999999999993" customHeight="1">
      <c r="A26" s="6" t="s">
        <v>171</v>
      </c>
      <c r="B26" s="145">
        <v>62</v>
      </c>
      <c r="C26" s="145">
        <v>71.900000000000006</v>
      </c>
      <c r="D26" s="147">
        <v>82.3</v>
      </c>
      <c r="E26" s="145">
        <v>86.9</v>
      </c>
      <c r="F26" s="145">
        <v>79.5</v>
      </c>
      <c r="G26" s="145">
        <v>84.7</v>
      </c>
      <c r="H26" s="147">
        <v>77.8</v>
      </c>
      <c r="I26" s="145">
        <v>103.2</v>
      </c>
      <c r="J26" s="145">
        <v>105.2</v>
      </c>
      <c r="K26" s="145">
        <v>95.4</v>
      </c>
      <c r="L26" s="145">
        <v>100.3</v>
      </c>
      <c r="M26" s="300">
        <v>106.6</v>
      </c>
      <c r="N26" s="301">
        <f t="shared" ref="N26:N27" si="0">SUM(B26:M26)</f>
        <v>1055.8</v>
      </c>
      <c r="O26" s="147">
        <v>116.7</v>
      </c>
    </row>
    <row r="27" spans="1:35" ht="9.9499999999999993" customHeight="1">
      <c r="A27" s="6" t="s">
        <v>177</v>
      </c>
      <c r="B27" s="145">
        <v>93.3</v>
      </c>
      <c r="C27" s="145">
        <v>91.3</v>
      </c>
      <c r="D27" s="147">
        <v>106.6</v>
      </c>
      <c r="E27" s="145">
        <v>106.6</v>
      </c>
      <c r="F27" s="145">
        <v>101.9</v>
      </c>
      <c r="G27" s="145">
        <v>113</v>
      </c>
      <c r="H27" s="147">
        <v>110.5</v>
      </c>
      <c r="I27" s="145">
        <v>100.3</v>
      </c>
      <c r="J27" s="145">
        <v>104.2</v>
      </c>
      <c r="K27" s="145">
        <v>103.1</v>
      </c>
      <c r="L27" s="145">
        <v>103.7</v>
      </c>
      <c r="M27" s="300">
        <v>103.6</v>
      </c>
      <c r="N27" s="301">
        <f t="shared" si="0"/>
        <v>1238.0999999999999</v>
      </c>
      <c r="O27" s="147">
        <f>SUM(N27/N26)*100</f>
        <v>117.26652775146809</v>
      </c>
    </row>
    <row r="28" spans="1:35" ht="9.9499999999999993" customHeight="1">
      <c r="A28" s="6" t="s">
        <v>182</v>
      </c>
      <c r="B28" s="145">
        <v>91.6</v>
      </c>
      <c r="C28" s="145">
        <v>96.2</v>
      </c>
      <c r="D28" s="147">
        <v>103.6</v>
      </c>
      <c r="E28" s="145">
        <v>104.5</v>
      </c>
      <c r="F28" s="145">
        <v>106.1</v>
      </c>
      <c r="G28" s="145">
        <v>112.9</v>
      </c>
      <c r="H28" s="147">
        <v>114</v>
      </c>
      <c r="I28" s="145">
        <v>98.3</v>
      </c>
      <c r="J28" s="145">
        <v>106.4</v>
      </c>
      <c r="K28" s="145">
        <v>118.9</v>
      </c>
      <c r="L28" s="145">
        <v>102.8</v>
      </c>
      <c r="M28" s="300">
        <v>116.4</v>
      </c>
      <c r="N28" s="301">
        <f t="shared" ref="N28" si="1">SUM(B28:M28)</f>
        <v>1271.7</v>
      </c>
      <c r="O28" s="147">
        <f>SUM(N28/N27)*100</f>
        <v>102.71383571601649</v>
      </c>
    </row>
    <row r="29" spans="1:35" ht="9.9499999999999993" customHeight="1">
      <c r="A29" s="6" t="s">
        <v>187</v>
      </c>
      <c r="B29" s="145">
        <v>96.6</v>
      </c>
      <c r="C29" s="145">
        <v>108.3</v>
      </c>
      <c r="D29" s="147">
        <v>112.8</v>
      </c>
      <c r="E29" s="145">
        <v>102.7</v>
      </c>
      <c r="F29" s="145">
        <v>105.5</v>
      </c>
      <c r="G29" s="145">
        <v>119.6</v>
      </c>
      <c r="H29" s="147">
        <v>113.1</v>
      </c>
      <c r="I29" s="145">
        <v>97.8</v>
      </c>
      <c r="J29" s="145">
        <v>94.8</v>
      </c>
      <c r="K29" s="145">
        <v>105.8</v>
      </c>
      <c r="L29" s="145">
        <v>104.2</v>
      </c>
      <c r="M29" s="300">
        <v>101.9</v>
      </c>
      <c r="N29" s="301">
        <f t="shared" ref="N29" si="2">SUM(B29:M29)</f>
        <v>1263.1000000000001</v>
      </c>
      <c r="O29" s="147">
        <f>SUM(N29/N28)*100</f>
        <v>99.323739875756871</v>
      </c>
    </row>
    <row r="30" spans="1:35" ht="9.9499999999999993" customHeight="1">
      <c r="A30" s="6" t="s">
        <v>195</v>
      </c>
      <c r="B30" s="145">
        <v>94.9</v>
      </c>
      <c r="C30" s="145">
        <v>103.4</v>
      </c>
      <c r="D30" s="147">
        <v>108.1</v>
      </c>
      <c r="E30" s="145">
        <v>113.3</v>
      </c>
      <c r="F30" s="145">
        <v>107.9</v>
      </c>
      <c r="G30" s="145"/>
      <c r="H30" s="147"/>
      <c r="I30" s="145"/>
      <c r="J30" s="145"/>
      <c r="K30" s="145"/>
      <c r="L30" s="145"/>
      <c r="M30" s="300"/>
      <c r="N30" s="301">
        <f t="shared" ref="N30" si="3">SUM(B30:M30)</f>
        <v>527.6</v>
      </c>
      <c r="O30" s="147">
        <f>SUM(N30/N29)*100</f>
        <v>41.770247803024304</v>
      </c>
    </row>
    <row r="31" spans="1:35" ht="9.9499999999999993" customHeight="1">
      <c r="B31" s="149"/>
      <c r="C31" s="149"/>
      <c r="D31" s="149"/>
      <c r="E31" s="149"/>
      <c r="F31" s="149"/>
      <c r="G31" s="149"/>
      <c r="H31" s="149"/>
      <c r="I31" s="149"/>
      <c r="J31" s="149"/>
      <c r="K31" s="149"/>
      <c r="L31" s="149"/>
      <c r="M31" s="149"/>
    </row>
    <row r="51" spans="1:17" ht="9.9499999999999993" customHeight="1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</row>
    <row r="52" spans="1:17" ht="9.9499999999999993" customHeight="1">
      <c r="A52" s="48"/>
      <c r="B52" s="29"/>
    </row>
    <row r="53" spans="1:17" ht="9.9499999999999993" customHeight="1">
      <c r="A53" s="48"/>
      <c r="B53" s="29"/>
    </row>
    <row r="54" spans="1:17" ht="9.9499999999999993" customHeight="1">
      <c r="A54" s="48"/>
    </row>
    <row r="55" spans="1:17" ht="9.9499999999999993" customHeight="1">
      <c r="A55" s="145"/>
      <c r="B55" s="145" t="s">
        <v>76</v>
      </c>
      <c r="C55" s="145" t="s">
        <v>77</v>
      </c>
      <c r="D55" s="145" t="s">
        <v>78</v>
      </c>
      <c r="E55" s="145" t="s">
        <v>79</v>
      </c>
      <c r="F55" s="145" t="s">
        <v>80</v>
      </c>
      <c r="G55" s="145" t="s">
        <v>81</v>
      </c>
      <c r="H55" s="145" t="s">
        <v>82</v>
      </c>
      <c r="I55" s="145" t="s">
        <v>83</v>
      </c>
      <c r="J55" s="145" t="s">
        <v>84</v>
      </c>
      <c r="K55" s="145" t="s">
        <v>85</v>
      </c>
      <c r="L55" s="145" t="s">
        <v>86</v>
      </c>
      <c r="M55" s="146" t="s">
        <v>87</v>
      </c>
      <c r="N55" s="203" t="s">
        <v>126</v>
      </c>
      <c r="O55" s="148" t="s">
        <v>124</v>
      </c>
    </row>
    <row r="56" spans="1:17" ht="9.9499999999999993" customHeight="1">
      <c r="A56" s="6" t="s">
        <v>171</v>
      </c>
      <c r="B56" s="145">
        <v>107.9</v>
      </c>
      <c r="C56" s="145">
        <v>111.7</v>
      </c>
      <c r="D56" s="145">
        <v>111.9</v>
      </c>
      <c r="E56" s="145">
        <v>110.2</v>
      </c>
      <c r="F56" s="145">
        <v>112.5</v>
      </c>
      <c r="G56" s="145">
        <v>113</v>
      </c>
      <c r="H56" s="145">
        <v>111.4</v>
      </c>
      <c r="I56" s="145">
        <v>144</v>
      </c>
      <c r="J56" s="146">
        <v>145.1</v>
      </c>
      <c r="K56" s="145">
        <v>144.6</v>
      </c>
      <c r="L56" s="145">
        <v>147.4</v>
      </c>
      <c r="M56" s="146">
        <v>148.4</v>
      </c>
      <c r="N56" s="208">
        <f t="shared" ref="N56:N59" si="4">SUM(B56:M56)/12</f>
        <v>125.67500000000001</v>
      </c>
      <c r="O56" s="147">
        <v>104.3</v>
      </c>
      <c r="P56" s="17"/>
      <c r="Q56" s="17"/>
    </row>
    <row r="57" spans="1:17" ht="9.9499999999999993" customHeight="1">
      <c r="A57" s="6" t="s">
        <v>177</v>
      </c>
      <c r="B57" s="145">
        <v>141.30000000000001</v>
      </c>
      <c r="C57" s="145">
        <v>142.30000000000001</v>
      </c>
      <c r="D57" s="145">
        <v>141.1</v>
      </c>
      <c r="E57" s="145">
        <v>140.1</v>
      </c>
      <c r="F57" s="145">
        <v>145.19999999999999</v>
      </c>
      <c r="G57" s="145">
        <v>146.30000000000001</v>
      </c>
      <c r="H57" s="145">
        <v>140.9</v>
      </c>
      <c r="I57" s="145">
        <v>140.80000000000001</v>
      </c>
      <c r="J57" s="146">
        <v>138</v>
      </c>
      <c r="K57" s="145">
        <v>138.30000000000001</v>
      </c>
      <c r="L57" s="145">
        <v>140.9</v>
      </c>
      <c r="M57" s="146">
        <v>141.1</v>
      </c>
      <c r="N57" s="208">
        <f t="shared" si="4"/>
        <v>141.35833333333332</v>
      </c>
      <c r="O57" s="147">
        <f>SUM(N57/N56)*100</f>
        <v>112.47927856242951</v>
      </c>
      <c r="P57" s="17"/>
      <c r="Q57" s="17"/>
    </row>
    <row r="58" spans="1:17" ht="9.9499999999999993" customHeight="1">
      <c r="A58" s="6" t="s">
        <v>182</v>
      </c>
      <c r="B58" s="145">
        <v>141.4</v>
      </c>
      <c r="C58" s="145">
        <v>142</v>
      </c>
      <c r="D58" s="145">
        <v>141.30000000000001</v>
      </c>
      <c r="E58" s="145">
        <v>142.80000000000001</v>
      </c>
      <c r="F58" s="145">
        <v>148.4</v>
      </c>
      <c r="G58" s="145">
        <v>148.9</v>
      </c>
      <c r="H58" s="145">
        <v>155</v>
      </c>
      <c r="I58" s="145">
        <v>154.5</v>
      </c>
      <c r="J58" s="146">
        <v>153.4</v>
      </c>
      <c r="K58" s="145">
        <v>157.9</v>
      </c>
      <c r="L58" s="145">
        <v>155.4</v>
      </c>
      <c r="M58" s="146">
        <v>152.80000000000001</v>
      </c>
      <c r="N58" s="208">
        <f t="shared" si="4"/>
        <v>149.48333333333335</v>
      </c>
      <c r="O58" s="147">
        <f>SUM(N58/N57)*100</f>
        <v>105.74780404409599</v>
      </c>
      <c r="P58" s="17"/>
      <c r="Q58" s="17"/>
    </row>
    <row r="59" spans="1:17" ht="10.5" customHeight="1">
      <c r="A59" s="6" t="s">
        <v>187</v>
      </c>
      <c r="B59" s="147">
        <v>151</v>
      </c>
      <c r="C59" s="145">
        <v>149.6</v>
      </c>
      <c r="D59" s="145">
        <v>151.1</v>
      </c>
      <c r="E59" s="145">
        <v>149.80000000000001</v>
      </c>
      <c r="F59" s="145">
        <v>147.9</v>
      </c>
      <c r="G59" s="145">
        <v>153.9</v>
      </c>
      <c r="H59" s="145">
        <v>150.4</v>
      </c>
      <c r="I59" s="145">
        <v>153.5</v>
      </c>
      <c r="J59" s="146">
        <v>147.69999999999999</v>
      </c>
      <c r="K59" s="145">
        <v>148.4</v>
      </c>
      <c r="L59" s="145">
        <v>148.4</v>
      </c>
      <c r="M59" s="146">
        <v>144</v>
      </c>
      <c r="N59" s="208">
        <f t="shared" si="4"/>
        <v>149.64166666666668</v>
      </c>
      <c r="O59" s="147">
        <f>SUM(N59/N58)*100</f>
        <v>100.10592039246293</v>
      </c>
      <c r="P59" s="17"/>
      <c r="Q59" s="17"/>
    </row>
    <row r="60" spans="1:17" ht="10.5" customHeight="1">
      <c r="A60" s="6" t="s">
        <v>195</v>
      </c>
      <c r="B60" s="147">
        <v>145.1</v>
      </c>
      <c r="C60" s="145">
        <v>148.19999999999999</v>
      </c>
      <c r="D60" s="145">
        <v>145.69999999999999</v>
      </c>
      <c r="E60" s="145">
        <v>146.69999999999999</v>
      </c>
      <c r="F60" s="145">
        <v>148.69999999999999</v>
      </c>
      <c r="G60" s="145"/>
      <c r="H60" s="145"/>
      <c r="I60" s="145"/>
      <c r="J60" s="146"/>
      <c r="K60" s="145"/>
      <c r="L60" s="145"/>
      <c r="M60" s="146"/>
      <c r="N60" s="208">
        <f t="shared" ref="N60" si="5">SUM(B60:M60)/12</f>
        <v>61.199999999999989</v>
      </c>
      <c r="O60" s="147">
        <f>SUM(N60/N59)*100</f>
        <v>40.897700061257439</v>
      </c>
    </row>
    <row r="61" spans="1:17" ht="9.9499999999999993" customHeight="1">
      <c r="E61" s="439"/>
    </row>
    <row r="62" spans="1:17" ht="9.9499999999999993" customHeight="1">
      <c r="O62" s="48"/>
    </row>
    <row r="63" spans="1:17" ht="9.9499999999999993" customHeight="1">
      <c r="O63" s="48"/>
    </row>
    <row r="67" spans="15:27" ht="9.9499999999999993" customHeight="1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85" spans="1:25" ht="9.9499999999999993" customHeight="1">
      <c r="A85" s="145"/>
      <c r="B85" s="145" t="s">
        <v>76</v>
      </c>
      <c r="C85" s="145" t="s">
        <v>77</v>
      </c>
      <c r="D85" s="145" t="s">
        <v>78</v>
      </c>
      <c r="E85" s="145" t="s">
        <v>79</v>
      </c>
      <c r="F85" s="145" t="s">
        <v>80</v>
      </c>
      <c r="G85" s="145" t="s">
        <v>81</v>
      </c>
      <c r="H85" s="145" t="s">
        <v>82</v>
      </c>
      <c r="I85" s="145" t="s">
        <v>83</v>
      </c>
      <c r="J85" s="145" t="s">
        <v>84</v>
      </c>
      <c r="K85" s="145" t="s">
        <v>85</v>
      </c>
      <c r="L85" s="145" t="s">
        <v>86</v>
      </c>
      <c r="M85" s="146" t="s">
        <v>87</v>
      </c>
      <c r="N85" s="203" t="s">
        <v>126</v>
      </c>
      <c r="O85" s="148" t="s">
        <v>124</v>
      </c>
    </row>
    <row r="86" spans="1:25" ht="9.9499999999999993" customHeight="1">
      <c r="A86" s="6" t="s">
        <v>171</v>
      </c>
      <c r="B86" s="145">
        <v>57.4</v>
      </c>
      <c r="C86" s="145">
        <v>63.8</v>
      </c>
      <c r="D86" s="145">
        <v>73.5</v>
      </c>
      <c r="E86" s="145">
        <v>79</v>
      </c>
      <c r="F86" s="145">
        <v>70.3</v>
      </c>
      <c r="G86" s="145">
        <v>74.900000000000006</v>
      </c>
      <c r="H86" s="145">
        <v>70</v>
      </c>
      <c r="I86" s="145">
        <v>68</v>
      </c>
      <c r="J86" s="146">
        <v>72.400000000000006</v>
      </c>
      <c r="K86" s="145">
        <v>66</v>
      </c>
      <c r="L86" s="145">
        <v>67.7</v>
      </c>
      <c r="M86" s="146">
        <v>71.7</v>
      </c>
      <c r="N86" s="208">
        <f>SUM(B86:M86)/12</f>
        <v>69.558333333333337</v>
      </c>
      <c r="O86" s="403">
        <v>110.9</v>
      </c>
      <c r="P86" s="47"/>
      <c r="Q86" s="214"/>
      <c r="R86" s="47"/>
      <c r="S86" s="47"/>
      <c r="T86" s="47"/>
      <c r="U86" s="47"/>
      <c r="V86" s="47"/>
      <c r="W86" s="47"/>
      <c r="X86" s="47"/>
      <c r="Y86" s="150"/>
    </row>
    <row r="87" spans="1:25" ht="9.9499999999999993" customHeight="1">
      <c r="A87" s="6" t="s">
        <v>177</v>
      </c>
      <c r="B87" s="145">
        <v>66.900000000000006</v>
      </c>
      <c r="C87" s="145">
        <v>64.099999999999994</v>
      </c>
      <c r="D87" s="145">
        <v>75.599999999999994</v>
      </c>
      <c r="E87" s="145">
        <v>76.2</v>
      </c>
      <c r="F87" s="145">
        <v>69.599999999999994</v>
      </c>
      <c r="G87" s="145">
        <v>77.2</v>
      </c>
      <c r="H87" s="145">
        <v>78.8</v>
      </c>
      <c r="I87" s="145">
        <v>71.3</v>
      </c>
      <c r="J87" s="146">
        <v>75.8</v>
      </c>
      <c r="K87" s="145">
        <v>74.5</v>
      </c>
      <c r="L87" s="145">
        <v>73.3</v>
      </c>
      <c r="M87" s="146">
        <v>73.400000000000006</v>
      </c>
      <c r="N87" s="208">
        <f>SUM(B87:M87)/12</f>
        <v>73.058333333333323</v>
      </c>
      <c r="O87" s="403">
        <f>SUM(N87/N86)*100</f>
        <v>105.03174793338923</v>
      </c>
      <c r="P87" s="47"/>
      <c r="Q87" s="214"/>
      <c r="R87" s="47"/>
      <c r="S87" s="47"/>
      <c r="T87" s="47"/>
      <c r="U87" s="47"/>
      <c r="V87" s="47"/>
      <c r="W87" s="47"/>
      <c r="X87" s="47"/>
      <c r="Y87" s="47"/>
    </row>
    <row r="88" spans="1:25" ht="10.5" customHeight="1">
      <c r="A88" s="6" t="s">
        <v>182</v>
      </c>
      <c r="B88" s="145">
        <v>64.8</v>
      </c>
      <c r="C88" s="145">
        <v>67.7</v>
      </c>
      <c r="D88" s="145">
        <v>73.400000000000006</v>
      </c>
      <c r="E88" s="145">
        <v>73.099999999999994</v>
      </c>
      <c r="F88" s="145">
        <v>70.900000000000006</v>
      </c>
      <c r="G88" s="145">
        <v>75.8</v>
      </c>
      <c r="H88" s="145">
        <v>73</v>
      </c>
      <c r="I88" s="145">
        <v>63.7</v>
      </c>
      <c r="J88" s="146">
        <v>69.5</v>
      </c>
      <c r="K88" s="145">
        <v>74.900000000000006</v>
      </c>
      <c r="L88" s="145">
        <v>66.5</v>
      </c>
      <c r="M88" s="146">
        <v>76.400000000000006</v>
      </c>
      <c r="N88" s="208">
        <f>SUM(B88:M88)/12</f>
        <v>70.808333333333323</v>
      </c>
      <c r="O88" s="403">
        <f>SUM(N88/N87)*100</f>
        <v>96.920269191285499</v>
      </c>
      <c r="P88" s="47"/>
      <c r="Q88" s="214"/>
      <c r="R88" s="47"/>
      <c r="S88" s="47"/>
      <c r="T88" s="47"/>
      <c r="U88" s="47"/>
      <c r="V88" s="47"/>
      <c r="W88" s="47"/>
      <c r="X88" s="47"/>
      <c r="Y88" s="47"/>
    </row>
    <row r="89" spans="1:25" ht="10.5" customHeight="1">
      <c r="A89" s="6" t="s">
        <v>187</v>
      </c>
      <c r="B89" s="145">
        <v>64.2</v>
      </c>
      <c r="C89" s="145">
        <v>72.5</v>
      </c>
      <c r="D89" s="145">
        <v>74.5</v>
      </c>
      <c r="E89" s="145">
        <v>68.7</v>
      </c>
      <c r="F89" s="145">
        <v>71.5</v>
      </c>
      <c r="G89" s="145">
        <v>77.3</v>
      </c>
      <c r="H89" s="145">
        <v>75.5</v>
      </c>
      <c r="I89" s="145">
        <v>63.3</v>
      </c>
      <c r="J89" s="146">
        <v>64.900000000000006</v>
      </c>
      <c r="K89" s="145">
        <v>71.2</v>
      </c>
      <c r="L89" s="145">
        <v>70.2</v>
      </c>
      <c r="M89" s="146">
        <v>71.2</v>
      </c>
      <c r="N89" s="208">
        <f>SUM(B89:M89)/12</f>
        <v>70.416666666666671</v>
      </c>
      <c r="O89" s="403">
        <f>SUM(N89/N88)*100</f>
        <v>99.44686359891729</v>
      </c>
      <c r="P89" s="47"/>
      <c r="Q89" s="214"/>
      <c r="R89" s="47"/>
      <c r="S89" s="47"/>
      <c r="T89" s="47"/>
      <c r="U89" s="47"/>
      <c r="V89" s="47"/>
      <c r="W89" s="47"/>
      <c r="X89" s="47"/>
      <c r="Y89" s="47"/>
    </row>
    <row r="90" spans="1:25" ht="10.5" customHeight="1">
      <c r="A90" s="6" t="s">
        <v>195</v>
      </c>
      <c r="B90" s="145">
        <v>65.3</v>
      </c>
      <c r="C90" s="145">
        <v>69.400000000000006</v>
      </c>
      <c r="D90" s="145">
        <v>74.400000000000006</v>
      </c>
      <c r="E90" s="145">
        <v>77.2</v>
      </c>
      <c r="F90" s="145">
        <v>72.3</v>
      </c>
      <c r="G90" s="145"/>
      <c r="H90" s="145"/>
      <c r="I90" s="145"/>
      <c r="J90" s="146"/>
      <c r="K90" s="145"/>
      <c r="L90" s="145"/>
      <c r="M90" s="146"/>
      <c r="N90" s="208">
        <f>SUM(B90:M90)/12</f>
        <v>29.883333333333336</v>
      </c>
      <c r="O90" s="403">
        <f>SUM(N90/N89)*100</f>
        <v>42.437869822485212</v>
      </c>
      <c r="P90" s="47"/>
      <c r="Q90" s="47"/>
      <c r="R90" s="47"/>
      <c r="S90" s="47"/>
      <c r="T90" s="47"/>
      <c r="U90" s="47"/>
      <c r="V90" s="47"/>
      <c r="W90" s="47"/>
      <c r="X90" s="47"/>
      <c r="Y90" s="47"/>
    </row>
    <row r="91" spans="1:25" ht="9.9499999999999993" customHeight="1">
      <c r="A91" s="149"/>
      <c r="B91" s="149"/>
      <c r="C91" s="149"/>
      <c r="D91" s="149"/>
      <c r="E91" s="149"/>
      <c r="F91" s="149"/>
      <c r="G91" s="149"/>
      <c r="H91" s="149"/>
      <c r="I91" s="149"/>
      <c r="J91" s="149"/>
      <c r="K91" s="149"/>
      <c r="L91" s="149"/>
      <c r="M91" s="149"/>
    </row>
  </sheetData>
  <phoneticPr fontId="2"/>
  <pageMargins left="0.59055118110236227" right="0" top="0.19685039370078741" bottom="0" header="0.51181102362204722" footer="0.51181102362204722"/>
  <pageSetup paperSize="9" scale="95" orientation="portrait" r:id="rId1"/>
  <headerFooter alignWithMargins="0">
    <oddFooter>&amp;C
&amp;14-3-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CC66"/>
  </sheetPr>
  <dimension ref="A1:U109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1.62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8" ht="22.5" customHeight="1">
      <c r="A1" s="472" t="s">
        <v>210</v>
      </c>
      <c r="B1" s="473"/>
      <c r="C1" s="473"/>
      <c r="D1" s="473"/>
      <c r="E1" s="473"/>
      <c r="F1" s="473"/>
      <c r="G1" s="473"/>
      <c r="M1" s="16"/>
      <c r="N1" t="s">
        <v>195</v>
      </c>
      <c r="O1" s="110"/>
      <c r="Q1" s="279" t="s">
        <v>187</v>
      </c>
    </row>
    <row r="2" spans="1:18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8"/>
      <c r="O2" s="89"/>
      <c r="P2" s="3"/>
      <c r="Q2" s="87"/>
    </row>
    <row r="3" spans="1:18" ht="13.5" customHeight="1">
      <c r="H3" s="3">
        <v>17</v>
      </c>
      <c r="I3" s="160" t="s">
        <v>21</v>
      </c>
      <c r="J3" s="13">
        <v>367087</v>
      </c>
      <c r="K3" s="195">
        <v>1</v>
      </c>
      <c r="L3" s="3">
        <f>SUM(H3)</f>
        <v>17</v>
      </c>
      <c r="M3" s="160" t="s">
        <v>21</v>
      </c>
      <c r="N3" s="13">
        <f>SUM(J3)</f>
        <v>367087</v>
      </c>
      <c r="O3" s="3">
        <f>SUM(H3)</f>
        <v>17</v>
      </c>
      <c r="P3" s="160" t="s">
        <v>21</v>
      </c>
      <c r="Q3" s="196">
        <v>346764</v>
      </c>
    </row>
    <row r="4" spans="1:18" ht="13.5" customHeight="1">
      <c r="H4" s="3">
        <v>33</v>
      </c>
      <c r="I4" s="160" t="s">
        <v>0</v>
      </c>
      <c r="J4" s="13">
        <v>110102</v>
      </c>
      <c r="K4" s="195">
        <v>2</v>
      </c>
      <c r="L4" s="3">
        <f t="shared" ref="L4:L12" si="0">SUM(H4)</f>
        <v>33</v>
      </c>
      <c r="M4" s="160" t="s">
        <v>0</v>
      </c>
      <c r="N4" s="13">
        <f t="shared" ref="N4:N12" si="1">SUM(J4)</f>
        <v>110102</v>
      </c>
      <c r="O4" s="3">
        <f t="shared" ref="O4:O12" si="2">SUM(H4)</f>
        <v>33</v>
      </c>
      <c r="P4" s="160" t="s">
        <v>0</v>
      </c>
      <c r="Q4" s="86">
        <v>127474</v>
      </c>
    </row>
    <row r="5" spans="1:18" ht="13.5" customHeight="1">
      <c r="H5" s="3">
        <v>26</v>
      </c>
      <c r="I5" s="160" t="s">
        <v>30</v>
      </c>
      <c r="J5" s="13">
        <v>106732</v>
      </c>
      <c r="K5" s="195">
        <v>3</v>
      </c>
      <c r="L5" s="3">
        <f t="shared" si="0"/>
        <v>26</v>
      </c>
      <c r="M5" s="160" t="s">
        <v>30</v>
      </c>
      <c r="N5" s="13">
        <f t="shared" si="1"/>
        <v>106732</v>
      </c>
      <c r="O5" s="3">
        <f t="shared" si="2"/>
        <v>26</v>
      </c>
      <c r="P5" s="160" t="s">
        <v>30</v>
      </c>
      <c r="Q5" s="86">
        <v>110795</v>
      </c>
    </row>
    <row r="6" spans="1:18" ht="13.5" customHeight="1">
      <c r="H6" s="3">
        <v>36</v>
      </c>
      <c r="I6" s="160" t="s">
        <v>5</v>
      </c>
      <c r="J6" s="217">
        <v>91302</v>
      </c>
      <c r="K6" s="195">
        <v>4</v>
      </c>
      <c r="L6" s="3">
        <f t="shared" si="0"/>
        <v>36</v>
      </c>
      <c r="M6" s="160" t="s">
        <v>5</v>
      </c>
      <c r="N6" s="13">
        <f t="shared" si="1"/>
        <v>91302</v>
      </c>
      <c r="O6" s="3">
        <f t="shared" si="2"/>
        <v>36</v>
      </c>
      <c r="P6" s="160" t="s">
        <v>5</v>
      </c>
      <c r="Q6" s="86">
        <v>70110</v>
      </c>
    </row>
    <row r="7" spans="1:18" ht="13.5" customHeight="1">
      <c r="H7" s="3">
        <v>16</v>
      </c>
      <c r="I7" s="160" t="s">
        <v>3</v>
      </c>
      <c r="J7" s="217">
        <v>68671</v>
      </c>
      <c r="K7" s="195">
        <v>5</v>
      </c>
      <c r="L7" s="3">
        <f t="shared" si="0"/>
        <v>16</v>
      </c>
      <c r="M7" s="160" t="s">
        <v>3</v>
      </c>
      <c r="N7" s="13">
        <f t="shared" si="1"/>
        <v>68671</v>
      </c>
      <c r="O7" s="3">
        <f t="shared" si="2"/>
        <v>16</v>
      </c>
      <c r="P7" s="160" t="s">
        <v>3</v>
      </c>
      <c r="Q7" s="86">
        <v>63419</v>
      </c>
    </row>
    <row r="8" spans="1:18" ht="13.5" customHeight="1">
      <c r="H8" s="33">
        <v>40</v>
      </c>
      <c r="I8" s="160" t="s">
        <v>2</v>
      </c>
      <c r="J8" s="13">
        <v>50290</v>
      </c>
      <c r="K8" s="195">
        <v>6</v>
      </c>
      <c r="L8" s="3">
        <f t="shared" si="0"/>
        <v>40</v>
      </c>
      <c r="M8" s="160" t="s">
        <v>2</v>
      </c>
      <c r="N8" s="13">
        <f t="shared" si="1"/>
        <v>50290</v>
      </c>
      <c r="O8" s="3">
        <f t="shared" si="2"/>
        <v>40</v>
      </c>
      <c r="P8" s="160" t="s">
        <v>2</v>
      </c>
      <c r="Q8" s="86">
        <v>45500</v>
      </c>
    </row>
    <row r="9" spans="1:18" ht="13.5" customHeight="1">
      <c r="H9" s="14">
        <v>34</v>
      </c>
      <c r="I9" s="162" t="s">
        <v>1</v>
      </c>
      <c r="J9" s="13">
        <v>41924</v>
      </c>
      <c r="K9" s="195">
        <v>7</v>
      </c>
      <c r="L9" s="3">
        <f t="shared" si="0"/>
        <v>34</v>
      </c>
      <c r="M9" s="162" t="s">
        <v>1</v>
      </c>
      <c r="N9" s="13">
        <f t="shared" si="1"/>
        <v>41924</v>
      </c>
      <c r="O9" s="3">
        <f t="shared" si="2"/>
        <v>34</v>
      </c>
      <c r="P9" s="162" t="s">
        <v>1</v>
      </c>
      <c r="Q9" s="86">
        <v>48842</v>
      </c>
    </row>
    <row r="10" spans="1:18" ht="13.5" customHeight="1">
      <c r="H10" s="3">
        <v>13</v>
      </c>
      <c r="I10" s="160" t="s">
        <v>7</v>
      </c>
      <c r="J10" s="13">
        <v>33943</v>
      </c>
      <c r="K10" s="195">
        <v>8</v>
      </c>
      <c r="L10" s="3">
        <f t="shared" si="0"/>
        <v>13</v>
      </c>
      <c r="M10" s="160" t="s">
        <v>7</v>
      </c>
      <c r="N10" s="13">
        <f t="shared" si="1"/>
        <v>33943</v>
      </c>
      <c r="O10" s="3">
        <f t="shared" si="2"/>
        <v>13</v>
      </c>
      <c r="P10" s="160" t="s">
        <v>7</v>
      </c>
      <c r="Q10" s="86">
        <v>28178</v>
      </c>
    </row>
    <row r="11" spans="1:18" ht="13.5" customHeight="1">
      <c r="H11" s="14">
        <v>38</v>
      </c>
      <c r="I11" s="162" t="s">
        <v>38</v>
      </c>
      <c r="J11" s="13">
        <v>31543</v>
      </c>
      <c r="K11" s="195">
        <v>9</v>
      </c>
      <c r="L11" s="3">
        <f t="shared" si="0"/>
        <v>38</v>
      </c>
      <c r="M11" s="162" t="s">
        <v>38</v>
      </c>
      <c r="N11" s="13">
        <f t="shared" si="1"/>
        <v>31543</v>
      </c>
      <c r="O11" s="3">
        <f t="shared" si="2"/>
        <v>38</v>
      </c>
      <c r="P11" s="162" t="s">
        <v>38</v>
      </c>
      <c r="Q11" s="86">
        <v>22963</v>
      </c>
    </row>
    <row r="12" spans="1:18" ht="13.5" customHeight="1" thickBot="1">
      <c r="H12" s="271">
        <v>3</v>
      </c>
      <c r="I12" s="374" t="s">
        <v>10</v>
      </c>
      <c r="J12" s="411">
        <v>25612</v>
      </c>
      <c r="K12" s="194">
        <v>10</v>
      </c>
      <c r="L12" s="3">
        <f t="shared" si="0"/>
        <v>3</v>
      </c>
      <c r="M12" s="374" t="s">
        <v>10</v>
      </c>
      <c r="N12" s="13">
        <f t="shared" si="1"/>
        <v>25612</v>
      </c>
      <c r="O12" s="14">
        <f t="shared" si="2"/>
        <v>3</v>
      </c>
      <c r="P12" s="374" t="s">
        <v>10</v>
      </c>
      <c r="Q12" s="197">
        <v>21304</v>
      </c>
    </row>
    <row r="13" spans="1:18" ht="13.5" customHeight="1" thickTop="1" thickBot="1">
      <c r="H13" s="121">
        <v>25</v>
      </c>
      <c r="I13" s="174" t="s">
        <v>29</v>
      </c>
      <c r="J13" s="413">
        <v>25214</v>
      </c>
      <c r="K13" s="103"/>
      <c r="L13" s="78"/>
      <c r="M13" s="163"/>
      <c r="N13" s="336">
        <v>916458</v>
      </c>
      <c r="O13" s="3"/>
      <c r="P13" s="270" t="s">
        <v>153</v>
      </c>
      <c r="Q13" s="198">
        <v>1055082</v>
      </c>
    </row>
    <row r="14" spans="1:18" ht="13.5" customHeight="1">
      <c r="B14" s="19"/>
      <c r="H14" s="3">
        <v>24</v>
      </c>
      <c r="I14" s="160" t="s">
        <v>28</v>
      </c>
      <c r="J14" s="13">
        <v>24816</v>
      </c>
      <c r="K14" s="103"/>
      <c r="L14" s="26"/>
      <c r="O14"/>
    </row>
    <row r="15" spans="1:18" ht="13.5" customHeight="1">
      <c r="G15" s="17"/>
      <c r="H15" s="3">
        <v>9</v>
      </c>
      <c r="I15" s="3" t="s">
        <v>162</v>
      </c>
      <c r="J15" s="13">
        <v>13783</v>
      </c>
      <c r="K15" s="103"/>
      <c r="L15" s="26"/>
      <c r="M15" t="s">
        <v>196</v>
      </c>
      <c r="N15" s="15"/>
      <c r="O15"/>
      <c r="P15" t="s">
        <v>197</v>
      </c>
      <c r="Q15" s="85" t="s">
        <v>63</v>
      </c>
    </row>
    <row r="16" spans="1:18" ht="13.5" customHeight="1">
      <c r="C16" s="15"/>
      <c r="E16" s="17"/>
      <c r="H16" s="3">
        <v>37</v>
      </c>
      <c r="I16" s="160" t="s">
        <v>37</v>
      </c>
      <c r="J16" s="217">
        <v>13752</v>
      </c>
      <c r="K16" s="103"/>
      <c r="L16" s="3">
        <f>SUM(L3)</f>
        <v>17</v>
      </c>
      <c r="M16" s="13">
        <f>SUM(N3)</f>
        <v>367087</v>
      </c>
      <c r="N16" s="160" t="s">
        <v>21</v>
      </c>
      <c r="O16" s="3">
        <f>SUM(O3)</f>
        <v>17</v>
      </c>
      <c r="P16" s="13">
        <f>SUM(M16)</f>
        <v>367087</v>
      </c>
      <c r="Q16" s="275">
        <v>361139</v>
      </c>
      <c r="R16" s="79"/>
    </row>
    <row r="17" spans="2:20" ht="13.5" customHeight="1">
      <c r="C17" s="15"/>
      <c r="E17" s="17"/>
      <c r="H17" s="3">
        <v>31</v>
      </c>
      <c r="I17" s="160" t="s">
        <v>105</v>
      </c>
      <c r="J17" s="217">
        <v>12864</v>
      </c>
      <c r="K17" s="103"/>
      <c r="L17" s="3">
        <f t="shared" ref="L17:L25" si="3">SUM(L4)</f>
        <v>33</v>
      </c>
      <c r="M17" s="13">
        <f t="shared" ref="M17:M25" si="4">SUM(N4)</f>
        <v>110102</v>
      </c>
      <c r="N17" s="160" t="s">
        <v>0</v>
      </c>
      <c r="O17" s="3">
        <f t="shared" ref="O17:O25" si="5">SUM(O4)</f>
        <v>33</v>
      </c>
      <c r="P17" s="13">
        <f t="shared" ref="P17:P25" si="6">SUM(M17)</f>
        <v>110102</v>
      </c>
      <c r="Q17" s="276">
        <v>115775</v>
      </c>
      <c r="R17" s="79"/>
      <c r="S17" s="42"/>
    </row>
    <row r="18" spans="2:20" ht="13.5" customHeight="1">
      <c r="C18" s="15"/>
      <c r="E18" s="17"/>
      <c r="H18" s="3">
        <v>2</v>
      </c>
      <c r="I18" s="160" t="s">
        <v>6</v>
      </c>
      <c r="J18" s="13">
        <v>12521</v>
      </c>
      <c r="K18" s="103"/>
      <c r="L18" s="3">
        <f t="shared" si="3"/>
        <v>26</v>
      </c>
      <c r="M18" s="13">
        <f t="shared" si="4"/>
        <v>106732</v>
      </c>
      <c r="N18" s="160" t="s">
        <v>30</v>
      </c>
      <c r="O18" s="3">
        <f t="shared" si="5"/>
        <v>26</v>
      </c>
      <c r="P18" s="13">
        <f t="shared" si="6"/>
        <v>106732</v>
      </c>
      <c r="Q18" s="276">
        <v>118964</v>
      </c>
      <c r="R18" s="79"/>
      <c r="S18" s="111"/>
    </row>
    <row r="19" spans="2:20" ht="13.5" customHeight="1">
      <c r="C19" s="15"/>
      <c r="E19" s="17"/>
      <c r="H19" s="3">
        <v>14</v>
      </c>
      <c r="I19" s="160" t="s">
        <v>19</v>
      </c>
      <c r="J19" s="217">
        <v>9448</v>
      </c>
      <c r="L19" s="3">
        <f t="shared" si="3"/>
        <v>36</v>
      </c>
      <c r="M19" s="13">
        <f t="shared" si="4"/>
        <v>91302</v>
      </c>
      <c r="N19" s="160" t="s">
        <v>5</v>
      </c>
      <c r="O19" s="3">
        <f t="shared" si="5"/>
        <v>36</v>
      </c>
      <c r="P19" s="13">
        <f t="shared" si="6"/>
        <v>91302</v>
      </c>
      <c r="Q19" s="276">
        <v>103160</v>
      </c>
      <c r="R19" s="79"/>
      <c r="S19" s="124"/>
    </row>
    <row r="20" spans="2:20" ht="13.5" customHeight="1">
      <c r="B20" s="18"/>
      <c r="C20" s="15"/>
      <c r="E20" s="17"/>
      <c r="H20" s="3">
        <v>11</v>
      </c>
      <c r="I20" s="160" t="s">
        <v>17</v>
      </c>
      <c r="J20" s="13">
        <v>7742</v>
      </c>
      <c r="L20" s="3">
        <f t="shared" si="3"/>
        <v>16</v>
      </c>
      <c r="M20" s="13">
        <f t="shared" si="4"/>
        <v>68671</v>
      </c>
      <c r="N20" s="160" t="s">
        <v>3</v>
      </c>
      <c r="O20" s="3">
        <f t="shared" si="5"/>
        <v>16</v>
      </c>
      <c r="P20" s="13">
        <f t="shared" si="6"/>
        <v>68671</v>
      </c>
      <c r="Q20" s="276">
        <v>85075</v>
      </c>
      <c r="R20" s="79"/>
      <c r="S20" s="124"/>
    </row>
    <row r="21" spans="2:20" ht="13.5" customHeight="1">
      <c r="B21" s="18"/>
      <c r="C21" s="15"/>
      <c r="E21" s="17"/>
      <c r="H21" s="3">
        <v>21</v>
      </c>
      <c r="I21" s="3" t="s">
        <v>158</v>
      </c>
      <c r="J21" s="217">
        <v>5939</v>
      </c>
      <c r="L21" s="3">
        <f t="shared" si="3"/>
        <v>40</v>
      </c>
      <c r="M21" s="13">
        <f t="shared" si="4"/>
        <v>50290</v>
      </c>
      <c r="N21" s="160" t="s">
        <v>2</v>
      </c>
      <c r="O21" s="3">
        <f t="shared" si="5"/>
        <v>40</v>
      </c>
      <c r="P21" s="13">
        <f t="shared" si="6"/>
        <v>50290</v>
      </c>
      <c r="Q21" s="276">
        <v>51138</v>
      </c>
      <c r="R21" s="79"/>
      <c r="S21" s="28"/>
    </row>
    <row r="22" spans="2:20" ht="13.5" customHeight="1">
      <c r="C22" s="15"/>
      <c r="E22" s="17"/>
      <c r="H22" s="3">
        <v>15</v>
      </c>
      <c r="I22" s="160" t="s">
        <v>20</v>
      </c>
      <c r="J22" s="13">
        <v>5833</v>
      </c>
      <c r="K22" s="15"/>
      <c r="L22" s="3">
        <f t="shared" si="3"/>
        <v>34</v>
      </c>
      <c r="M22" s="13">
        <f t="shared" si="4"/>
        <v>41924</v>
      </c>
      <c r="N22" s="162" t="s">
        <v>1</v>
      </c>
      <c r="O22" s="3">
        <f t="shared" si="5"/>
        <v>34</v>
      </c>
      <c r="P22" s="13">
        <f t="shared" si="6"/>
        <v>41924</v>
      </c>
      <c r="Q22" s="276">
        <v>44146</v>
      </c>
      <c r="R22" s="79"/>
    </row>
    <row r="23" spans="2:20" ht="13.5" customHeight="1">
      <c r="B23" s="18"/>
      <c r="C23" s="15"/>
      <c r="E23" s="17"/>
      <c r="H23" s="3">
        <v>1</v>
      </c>
      <c r="I23" s="160" t="s">
        <v>4</v>
      </c>
      <c r="J23" s="13">
        <v>2457</v>
      </c>
      <c r="K23" s="15"/>
      <c r="L23" s="3">
        <f t="shared" si="3"/>
        <v>13</v>
      </c>
      <c r="M23" s="13">
        <f t="shared" si="4"/>
        <v>33943</v>
      </c>
      <c r="N23" s="160" t="s">
        <v>7</v>
      </c>
      <c r="O23" s="3">
        <f t="shared" si="5"/>
        <v>13</v>
      </c>
      <c r="P23" s="13">
        <f t="shared" si="6"/>
        <v>33943</v>
      </c>
      <c r="Q23" s="276">
        <v>33727</v>
      </c>
      <c r="R23" s="79"/>
      <c r="S23" s="42"/>
    </row>
    <row r="24" spans="2:20" ht="13.5" customHeight="1">
      <c r="C24" s="15"/>
      <c r="E24" s="17"/>
      <c r="H24" s="3">
        <v>22</v>
      </c>
      <c r="I24" s="160" t="s">
        <v>26</v>
      </c>
      <c r="J24" s="13">
        <v>2407</v>
      </c>
      <c r="K24" s="15"/>
      <c r="L24" s="3">
        <f t="shared" si="3"/>
        <v>38</v>
      </c>
      <c r="M24" s="13">
        <f t="shared" si="4"/>
        <v>31543</v>
      </c>
      <c r="N24" s="162" t="s">
        <v>38</v>
      </c>
      <c r="O24" s="3">
        <f t="shared" si="5"/>
        <v>38</v>
      </c>
      <c r="P24" s="13">
        <f t="shared" si="6"/>
        <v>31543</v>
      </c>
      <c r="Q24" s="276">
        <v>33881</v>
      </c>
      <c r="R24" s="79"/>
      <c r="S24" s="111"/>
    </row>
    <row r="25" spans="2:20" ht="13.5" customHeight="1" thickBot="1">
      <c r="C25" s="15"/>
      <c r="E25" s="17"/>
      <c r="H25" s="3">
        <v>39</v>
      </c>
      <c r="I25" s="160" t="s">
        <v>39</v>
      </c>
      <c r="J25" s="13">
        <v>1985</v>
      </c>
      <c r="K25" s="15"/>
      <c r="L25" s="14">
        <f t="shared" si="3"/>
        <v>3</v>
      </c>
      <c r="M25" s="113">
        <f t="shared" si="4"/>
        <v>25612</v>
      </c>
      <c r="N25" s="374" t="s">
        <v>10</v>
      </c>
      <c r="O25" s="14">
        <f t="shared" si="5"/>
        <v>3</v>
      </c>
      <c r="P25" s="113">
        <f t="shared" si="6"/>
        <v>25612</v>
      </c>
      <c r="Q25" s="277">
        <v>29572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1983</v>
      </c>
      <c r="K26" s="15"/>
      <c r="L26" s="114"/>
      <c r="M26" s="161">
        <f>SUM(J43-(M16+M17+M18+M19+M20+M21+M22+M23+M24+M25))</f>
        <v>151453</v>
      </c>
      <c r="N26" s="218" t="s">
        <v>45</v>
      </c>
      <c r="O26" s="115"/>
      <c r="P26" s="161">
        <f>SUM(M26)</f>
        <v>151453</v>
      </c>
      <c r="Q26" s="161"/>
      <c r="R26" s="175">
        <v>1132627</v>
      </c>
      <c r="T26" s="28"/>
    </row>
    <row r="27" spans="2:20" ht="13.5" customHeight="1">
      <c r="H27" s="3">
        <v>12</v>
      </c>
      <c r="I27" s="160" t="s">
        <v>18</v>
      </c>
      <c r="J27" s="13">
        <v>1761</v>
      </c>
      <c r="K27" s="15"/>
      <c r="M27" t="s">
        <v>188</v>
      </c>
      <c r="O27" s="110"/>
      <c r="P27" s="28" t="s">
        <v>189</v>
      </c>
    </row>
    <row r="28" spans="2:20" ht="13.5" customHeight="1">
      <c r="H28" s="3">
        <v>20</v>
      </c>
      <c r="I28" s="160" t="s">
        <v>24</v>
      </c>
      <c r="J28" s="13">
        <v>1748</v>
      </c>
      <c r="K28" s="15"/>
      <c r="M28" s="86">
        <f t="shared" ref="M28:M37" si="7">SUM(Q3)</f>
        <v>346764</v>
      </c>
      <c r="N28" s="160" t="s">
        <v>21</v>
      </c>
      <c r="O28" s="3">
        <f>SUM(L3)</f>
        <v>17</v>
      </c>
      <c r="P28" s="86">
        <f t="shared" ref="P28:P37" si="8">SUM(Q3)</f>
        <v>346764</v>
      </c>
    </row>
    <row r="29" spans="2:20" ht="13.5" customHeight="1">
      <c r="H29" s="3">
        <v>30</v>
      </c>
      <c r="I29" s="160" t="s">
        <v>33</v>
      </c>
      <c r="J29" s="13">
        <v>1480</v>
      </c>
      <c r="K29" s="15"/>
      <c r="M29" s="86">
        <f t="shared" si="7"/>
        <v>127474</v>
      </c>
      <c r="N29" s="160" t="s">
        <v>0</v>
      </c>
      <c r="O29" s="3">
        <f t="shared" ref="O29:O37" si="9">SUM(L4)</f>
        <v>33</v>
      </c>
      <c r="P29" s="86">
        <f t="shared" si="8"/>
        <v>127474</v>
      </c>
    </row>
    <row r="30" spans="2:20" ht="13.5" customHeight="1">
      <c r="H30" s="3">
        <v>10</v>
      </c>
      <c r="I30" s="160" t="s">
        <v>16</v>
      </c>
      <c r="J30" s="407">
        <v>1336</v>
      </c>
      <c r="K30" s="15"/>
      <c r="M30" s="86">
        <f t="shared" si="7"/>
        <v>110795</v>
      </c>
      <c r="N30" s="160" t="s">
        <v>30</v>
      </c>
      <c r="O30" s="3">
        <f t="shared" si="9"/>
        <v>26</v>
      </c>
      <c r="P30" s="86">
        <f t="shared" si="8"/>
        <v>110795</v>
      </c>
    </row>
    <row r="31" spans="2:20" ht="13.5" customHeight="1">
      <c r="H31" s="3">
        <v>29</v>
      </c>
      <c r="I31" s="160" t="s">
        <v>95</v>
      </c>
      <c r="J31" s="87">
        <v>757</v>
      </c>
      <c r="K31" s="15"/>
      <c r="M31" s="86">
        <f t="shared" si="7"/>
        <v>70110</v>
      </c>
      <c r="N31" s="160" t="s">
        <v>5</v>
      </c>
      <c r="O31" s="3">
        <f t="shared" si="9"/>
        <v>36</v>
      </c>
      <c r="P31" s="86">
        <f t="shared" si="8"/>
        <v>70110</v>
      </c>
    </row>
    <row r="32" spans="2:20" ht="13.5" customHeight="1">
      <c r="H32" s="3">
        <v>6</v>
      </c>
      <c r="I32" s="160" t="s">
        <v>13</v>
      </c>
      <c r="J32" s="217">
        <v>745</v>
      </c>
      <c r="K32" s="15"/>
      <c r="M32" s="86">
        <f t="shared" si="7"/>
        <v>63419</v>
      </c>
      <c r="N32" s="160" t="s">
        <v>3</v>
      </c>
      <c r="O32" s="3">
        <f t="shared" si="9"/>
        <v>16</v>
      </c>
      <c r="P32" s="86">
        <f t="shared" si="8"/>
        <v>63419</v>
      </c>
      <c r="S32" s="10"/>
    </row>
    <row r="33" spans="8:21" ht="13.5" customHeight="1">
      <c r="H33" s="3">
        <v>23</v>
      </c>
      <c r="I33" s="160" t="s">
        <v>27</v>
      </c>
      <c r="J33" s="136">
        <v>730</v>
      </c>
      <c r="K33" s="15"/>
      <c r="M33" s="86">
        <f t="shared" si="7"/>
        <v>45500</v>
      </c>
      <c r="N33" s="160" t="s">
        <v>2</v>
      </c>
      <c r="O33" s="3">
        <f t="shared" si="9"/>
        <v>40</v>
      </c>
      <c r="P33" s="86">
        <f t="shared" si="8"/>
        <v>45500</v>
      </c>
      <c r="S33" s="28"/>
      <c r="T33" s="28"/>
    </row>
    <row r="34" spans="8:21" ht="13.5" customHeight="1">
      <c r="H34" s="3">
        <v>35</v>
      </c>
      <c r="I34" s="160" t="s">
        <v>36</v>
      </c>
      <c r="J34" s="217">
        <v>433</v>
      </c>
      <c r="K34" s="15"/>
      <c r="M34" s="86">
        <f t="shared" si="7"/>
        <v>48842</v>
      </c>
      <c r="N34" s="162" t="s">
        <v>1</v>
      </c>
      <c r="O34" s="3">
        <f t="shared" si="9"/>
        <v>34</v>
      </c>
      <c r="P34" s="86">
        <f t="shared" si="8"/>
        <v>48842</v>
      </c>
      <c r="S34" s="28"/>
      <c r="T34" s="28"/>
    </row>
    <row r="35" spans="8:21" ht="13.5" customHeight="1">
      <c r="H35" s="3">
        <v>32</v>
      </c>
      <c r="I35" s="160" t="s">
        <v>35</v>
      </c>
      <c r="J35" s="136">
        <v>394</v>
      </c>
      <c r="K35" s="15"/>
      <c r="M35" s="86">
        <f t="shared" si="7"/>
        <v>28178</v>
      </c>
      <c r="N35" s="160" t="s">
        <v>7</v>
      </c>
      <c r="O35" s="3">
        <f t="shared" si="9"/>
        <v>13</v>
      </c>
      <c r="P35" s="86">
        <f t="shared" si="8"/>
        <v>28178</v>
      </c>
      <c r="S35" s="28"/>
    </row>
    <row r="36" spans="8:21" ht="13.5" customHeight="1">
      <c r="H36" s="3">
        <v>18</v>
      </c>
      <c r="I36" s="160" t="s">
        <v>22</v>
      </c>
      <c r="J36" s="13">
        <v>373</v>
      </c>
      <c r="K36" s="15"/>
      <c r="M36" s="86">
        <f t="shared" si="7"/>
        <v>22963</v>
      </c>
      <c r="N36" s="162" t="s">
        <v>38</v>
      </c>
      <c r="O36" s="3">
        <f t="shared" si="9"/>
        <v>38</v>
      </c>
      <c r="P36" s="86">
        <f t="shared" si="8"/>
        <v>22963</v>
      </c>
      <c r="S36" s="28"/>
    </row>
    <row r="37" spans="8:21" ht="13.5" customHeight="1" thickBot="1">
      <c r="H37" s="3">
        <v>5</v>
      </c>
      <c r="I37" s="160" t="s">
        <v>12</v>
      </c>
      <c r="J37" s="407">
        <v>337</v>
      </c>
      <c r="K37" s="15"/>
      <c r="M37" s="112">
        <f t="shared" si="7"/>
        <v>21304</v>
      </c>
      <c r="N37" s="374" t="s">
        <v>10</v>
      </c>
      <c r="O37" s="14">
        <f t="shared" si="9"/>
        <v>3</v>
      </c>
      <c r="P37" s="112">
        <f t="shared" si="8"/>
        <v>21304</v>
      </c>
      <c r="S37" s="28"/>
    </row>
    <row r="38" spans="8:21" ht="13.5" customHeight="1" thickTop="1" thickBot="1">
      <c r="H38" s="3">
        <v>4</v>
      </c>
      <c r="I38" s="160" t="s">
        <v>11</v>
      </c>
      <c r="J38" s="13">
        <v>193</v>
      </c>
      <c r="K38" s="15"/>
      <c r="M38" s="342">
        <f>SUM(Q13-(Q3+Q4+Q5+Q6+Q7+Q8+Q9+Q10+Q11+Q12))</f>
        <v>169733</v>
      </c>
      <c r="N38" s="270" t="s">
        <v>178</v>
      </c>
      <c r="O38" s="343"/>
      <c r="P38" s="344">
        <f>SUM(M38)</f>
        <v>169733</v>
      </c>
      <c r="U38" s="28"/>
    </row>
    <row r="39" spans="8:21" ht="13.5" customHeight="1">
      <c r="H39" s="3">
        <v>7</v>
      </c>
      <c r="I39" s="160" t="s">
        <v>14</v>
      </c>
      <c r="J39" s="13">
        <v>189</v>
      </c>
      <c r="K39" s="15"/>
      <c r="P39" s="28"/>
    </row>
    <row r="40" spans="8:21" ht="13.5" customHeight="1">
      <c r="H40" s="3">
        <v>19</v>
      </c>
      <c r="I40" s="160" t="s">
        <v>23</v>
      </c>
      <c r="J40" s="217">
        <v>189</v>
      </c>
      <c r="K40" s="15"/>
    </row>
    <row r="41" spans="8:21" ht="13.5" customHeight="1">
      <c r="H41" s="3">
        <v>28</v>
      </c>
      <c r="I41" s="160" t="s">
        <v>32</v>
      </c>
      <c r="J41" s="13">
        <v>44</v>
      </c>
      <c r="K41" s="15"/>
    </row>
    <row r="42" spans="8:21" ht="13.5" customHeight="1" thickBot="1">
      <c r="H42" s="14">
        <v>8</v>
      </c>
      <c r="I42" s="162" t="s">
        <v>15</v>
      </c>
      <c r="J42" s="420">
        <v>0</v>
      </c>
      <c r="K42" s="15"/>
    </row>
    <row r="43" spans="8:21" ht="13.5" customHeight="1" thickTop="1">
      <c r="H43" s="114"/>
      <c r="I43" s="291" t="s">
        <v>93</v>
      </c>
      <c r="J43" s="292">
        <f>SUM(J3:J42)</f>
        <v>1078659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6" ht="13.5" customHeight="1"/>
    <row r="50" spans="1:16" ht="13.5" customHeight="1"/>
    <row r="51" spans="1:16" ht="13.5" customHeight="1" thickBot="1"/>
    <row r="52" spans="1:16" ht="13.5" customHeight="1">
      <c r="A52" s="33" t="s">
        <v>46</v>
      </c>
      <c r="B52" s="22" t="s">
        <v>9</v>
      </c>
      <c r="C52" s="59" t="s">
        <v>195</v>
      </c>
      <c r="D52" s="59" t="s">
        <v>187</v>
      </c>
      <c r="E52" s="24" t="s">
        <v>43</v>
      </c>
      <c r="F52" s="23" t="s">
        <v>42</v>
      </c>
      <c r="G52" s="23" t="s">
        <v>40</v>
      </c>
      <c r="I52" s="159"/>
    </row>
    <row r="53" spans="1:16" ht="13.5" customHeight="1">
      <c r="A53" s="9">
        <v>1</v>
      </c>
      <c r="B53" s="160" t="s">
        <v>21</v>
      </c>
      <c r="C53" s="13">
        <f t="shared" ref="C53:C62" si="10">SUM(J3)</f>
        <v>367087</v>
      </c>
      <c r="D53" s="87">
        <f t="shared" ref="D53:D63" si="11">SUM(Q3)</f>
        <v>346764</v>
      </c>
      <c r="E53" s="80">
        <f t="shared" ref="E53:E62" si="12">SUM(P16/Q16*100)</f>
        <v>101.64701126159179</v>
      </c>
      <c r="F53" s="20">
        <f t="shared" ref="F53:F63" si="13">SUM(C53/D53*100)</f>
        <v>105.86075832554707</v>
      </c>
      <c r="G53" s="21"/>
      <c r="I53" s="159"/>
    </row>
    <row r="54" spans="1:16" ht="13.5" customHeight="1">
      <c r="A54" s="9">
        <v>2</v>
      </c>
      <c r="B54" s="160" t="s">
        <v>0</v>
      </c>
      <c r="C54" s="13">
        <f t="shared" si="10"/>
        <v>110102</v>
      </c>
      <c r="D54" s="87">
        <f t="shared" si="11"/>
        <v>127474</v>
      </c>
      <c r="E54" s="80">
        <f t="shared" si="12"/>
        <v>95.099978406391699</v>
      </c>
      <c r="F54" s="20">
        <f t="shared" si="13"/>
        <v>86.372122942717738</v>
      </c>
      <c r="G54" s="21"/>
      <c r="I54" s="159"/>
    </row>
    <row r="55" spans="1:16" ht="13.5" customHeight="1">
      <c r="A55" s="9">
        <v>3</v>
      </c>
      <c r="B55" s="160" t="s">
        <v>30</v>
      </c>
      <c r="C55" s="13">
        <f t="shared" si="10"/>
        <v>106732</v>
      </c>
      <c r="D55" s="87">
        <f t="shared" si="11"/>
        <v>110795</v>
      </c>
      <c r="E55" s="80">
        <f t="shared" si="12"/>
        <v>89.717897851450857</v>
      </c>
      <c r="F55" s="20">
        <f t="shared" si="13"/>
        <v>96.332867006633876</v>
      </c>
      <c r="G55" s="21"/>
      <c r="I55" s="159"/>
    </row>
    <row r="56" spans="1:16" ht="13.5" customHeight="1">
      <c r="A56" s="9">
        <v>4</v>
      </c>
      <c r="B56" s="160" t="s">
        <v>5</v>
      </c>
      <c r="C56" s="13">
        <f t="shared" si="10"/>
        <v>91302</v>
      </c>
      <c r="D56" s="87">
        <f t="shared" si="11"/>
        <v>70110</v>
      </c>
      <c r="E56" s="80">
        <f t="shared" si="12"/>
        <v>88.505234587049245</v>
      </c>
      <c r="F56" s="20">
        <f t="shared" si="13"/>
        <v>130.22678647839109</v>
      </c>
      <c r="G56" s="21"/>
      <c r="I56" s="159"/>
    </row>
    <row r="57" spans="1:16" ht="13.5" customHeight="1">
      <c r="A57" s="9">
        <v>5</v>
      </c>
      <c r="B57" s="160" t="s">
        <v>3</v>
      </c>
      <c r="C57" s="13">
        <f t="shared" si="10"/>
        <v>68671</v>
      </c>
      <c r="D57" s="87">
        <f t="shared" si="11"/>
        <v>63419</v>
      </c>
      <c r="E57" s="80">
        <f t="shared" si="12"/>
        <v>80.718189832500727</v>
      </c>
      <c r="F57" s="20">
        <f t="shared" si="13"/>
        <v>108.28142985540612</v>
      </c>
      <c r="G57" s="21"/>
      <c r="I57" s="159"/>
      <c r="P57" s="28"/>
    </row>
    <row r="58" spans="1:16" ht="13.5" customHeight="1">
      <c r="A58" s="9">
        <v>6</v>
      </c>
      <c r="B58" s="160" t="s">
        <v>2</v>
      </c>
      <c r="C58" s="13">
        <f t="shared" si="10"/>
        <v>50290</v>
      </c>
      <c r="D58" s="87">
        <f t="shared" si="11"/>
        <v>45500</v>
      </c>
      <c r="E58" s="80">
        <f t="shared" si="12"/>
        <v>98.341741953146382</v>
      </c>
      <c r="F58" s="20">
        <f t="shared" si="13"/>
        <v>110.52747252747253</v>
      </c>
      <c r="G58" s="21"/>
    </row>
    <row r="59" spans="1:16" ht="13.5" customHeight="1">
      <c r="A59" s="9">
        <v>7</v>
      </c>
      <c r="B59" s="162" t="s">
        <v>1</v>
      </c>
      <c r="C59" s="13">
        <f t="shared" si="10"/>
        <v>41924</v>
      </c>
      <c r="D59" s="87">
        <f t="shared" si="11"/>
        <v>48842</v>
      </c>
      <c r="E59" s="80">
        <f t="shared" si="12"/>
        <v>94.96670139990033</v>
      </c>
      <c r="F59" s="20">
        <f t="shared" si="13"/>
        <v>85.835960853363915</v>
      </c>
      <c r="G59" s="21"/>
    </row>
    <row r="60" spans="1:16" ht="13.5" customHeight="1">
      <c r="A60" s="9">
        <v>8</v>
      </c>
      <c r="B60" s="160" t="s">
        <v>7</v>
      </c>
      <c r="C60" s="13">
        <f t="shared" si="10"/>
        <v>33943</v>
      </c>
      <c r="D60" s="87">
        <f t="shared" si="11"/>
        <v>28178</v>
      </c>
      <c r="E60" s="80">
        <f t="shared" si="12"/>
        <v>100.64043644557772</v>
      </c>
      <c r="F60" s="20">
        <f t="shared" si="13"/>
        <v>120.45922350770104</v>
      </c>
      <c r="G60" s="21"/>
    </row>
    <row r="61" spans="1:16" ht="13.5" customHeight="1">
      <c r="A61" s="9">
        <v>9</v>
      </c>
      <c r="B61" s="162" t="s">
        <v>38</v>
      </c>
      <c r="C61" s="13">
        <f t="shared" si="10"/>
        <v>31543</v>
      </c>
      <c r="D61" s="87">
        <f t="shared" si="11"/>
        <v>22963</v>
      </c>
      <c r="E61" s="80">
        <f t="shared" si="12"/>
        <v>93.099377232076975</v>
      </c>
      <c r="F61" s="20">
        <f t="shared" si="13"/>
        <v>137.36445586378085</v>
      </c>
      <c r="G61" s="21"/>
    </row>
    <row r="62" spans="1:16" ht="13.5" customHeight="1" thickBot="1">
      <c r="A62" s="127">
        <v>10</v>
      </c>
      <c r="B62" s="374" t="s">
        <v>10</v>
      </c>
      <c r="C62" s="113">
        <f t="shared" si="10"/>
        <v>25612</v>
      </c>
      <c r="D62" s="128">
        <f t="shared" si="11"/>
        <v>21304</v>
      </c>
      <c r="E62" s="129">
        <f t="shared" si="12"/>
        <v>86.608954416339785</v>
      </c>
      <c r="F62" s="130">
        <f t="shared" si="13"/>
        <v>120.22155463762674</v>
      </c>
      <c r="G62" s="131"/>
    </row>
    <row r="63" spans="1:16" ht="13.5" customHeight="1" thickTop="1">
      <c r="A63" s="114"/>
      <c r="B63" s="132" t="s">
        <v>74</v>
      </c>
      <c r="C63" s="133">
        <f>SUM(J43)</f>
        <v>1078659</v>
      </c>
      <c r="D63" s="133">
        <f t="shared" si="11"/>
        <v>1055082</v>
      </c>
      <c r="E63" s="134">
        <f>SUM(C63/R26*100)</f>
        <v>95.235148023135594</v>
      </c>
      <c r="F63" s="135">
        <f t="shared" si="13"/>
        <v>102.23461304429419</v>
      </c>
      <c r="G63" s="114"/>
    </row>
    <row r="64" spans="1:16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1">
    <mergeCell ref="A1:G1"/>
  </mergeCells>
  <phoneticPr fontId="2"/>
  <pageMargins left="0.78740157480314965" right="0.39370078740157483" top="0.19685039370078741" bottom="0" header="0.51181102362204722" footer="0.51181102362204722"/>
  <pageSetup paperSize="9" scale="95" orientation="portrait" r:id="rId1"/>
  <headerFooter alignWithMargins="0">
    <oddFooter>&amp;C
&amp;14-5-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1"/>
  </sheetPr>
  <dimension ref="A1:AD133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125" customWidth="1"/>
    <col min="3" max="4" width="13.25" customWidth="1"/>
    <col min="5" max="6" width="11.875" customWidth="1"/>
    <col min="7" max="7" width="20.5" customWidth="1"/>
    <col min="8" max="8" width="14.375" customWidth="1"/>
    <col min="9" max="9" width="4.875" customWidth="1"/>
    <col min="10" max="10" width="18.375" customWidth="1"/>
    <col min="11" max="11" width="5.125" customWidth="1"/>
    <col min="12" max="12" width="18.375" customWidth="1"/>
    <col min="13" max="13" width="15" customWidth="1"/>
    <col min="14" max="14" width="13.125" customWidth="1"/>
    <col min="15" max="15" width="10.125" customWidth="1"/>
    <col min="16" max="16" width="11.5" customWidth="1"/>
    <col min="17" max="17" width="4.125" customWidth="1"/>
    <col min="18" max="18" width="13.75" style="48" customWidth="1"/>
    <col min="19" max="30" width="7.625" customWidth="1"/>
  </cols>
  <sheetData>
    <row r="1" spans="8:30" ht="12.75" customHeight="1">
      <c r="H1" s="102" t="s">
        <v>66</v>
      </c>
      <c r="R1" s="104"/>
    </row>
    <row r="2" spans="8:30">
      <c r="H2" s="183" t="s">
        <v>195</v>
      </c>
      <c r="I2" s="3"/>
      <c r="J2" s="184" t="s">
        <v>102</v>
      </c>
      <c r="K2" s="3"/>
      <c r="L2" s="293" t="s">
        <v>190</v>
      </c>
      <c r="R2" s="47"/>
      <c r="S2" s="105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176" t="s">
        <v>99</v>
      </c>
      <c r="I3" s="3"/>
      <c r="J3" s="144" t="s">
        <v>100</v>
      </c>
      <c r="K3" s="3"/>
      <c r="L3" s="293" t="s">
        <v>99</v>
      </c>
      <c r="N3" s="417"/>
      <c r="S3" s="26"/>
      <c r="T3" s="26"/>
      <c r="U3" s="26"/>
    </row>
    <row r="4" spans="8:30" ht="13.5" customHeight="1">
      <c r="H4" s="414">
        <v>17670</v>
      </c>
      <c r="I4" s="3">
        <v>33</v>
      </c>
      <c r="J4" s="160" t="s">
        <v>0</v>
      </c>
      <c r="K4" s="116">
        <f>SUM(I4)</f>
        <v>33</v>
      </c>
      <c r="L4" s="309">
        <v>18105</v>
      </c>
      <c r="M4" s="45"/>
      <c r="N4" s="417"/>
      <c r="O4" s="90"/>
      <c r="S4" s="26"/>
      <c r="T4" s="26"/>
      <c r="U4" s="26"/>
    </row>
    <row r="5" spans="8:30" ht="13.5" customHeight="1">
      <c r="H5" s="88">
        <v>13189</v>
      </c>
      <c r="I5" s="3">
        <v>26</v>
      </c>
      <c r="J5" s="160" t="s">
        <v>30</v>
      </c>
      <c r="K5" s="116">
        <f t="shared" ref="K5:K13" si="0">SUM(I5)</f>
        <v>26</v>
      </c>
      <c r="L5" s="310">
        <v>12711</v>
      </c>
      <c r="M5" s="45"/>
      <c r="N5" s="417"/>
      <c r="O5" s="90"/>
      <c r="S5" s="26"/>
      <c r="T5" s="26"/>
      <c r="U5" s="26"/>
    </row>
    <row r="6" spans="8:30" ht="13.5" customHeight="1">
      <c r="H6" s="44">
        <v>5708</v>
      </c>
      <c r="I6" s="3">
        <v>14</v>
      </c>
      <c r="J6" s="160" t="s">
        <v>19</v>
      </c>
      <c r="K6" s="116">
        <f t="shared" si="0"/>
        <v>14</v>
      </c>
      <c r="L6" s="310">
        <v>7209</v>
      </c>
      <c r="M6" s="45"/>
      <c r="N6" s="417"/>
      <c r="O6" s="90"/>
      <c r="S6" s="26"/>
      <c r="T6" s="26"/>
      <c r="U6" s="26"/>
    </row>
    <row r="7" spans="8:30" ht="13.5" customHeight="1">
      <c r="H7" s="44">
        <v>3136</v>
      </c>
      <c r="I7" s="3">
        <v>38</v>
      </c>
      <c r="J7" s="160" t="s">
        <v>38</v>
      </c>
      <c r="K7" s="116">
        <f t="shared" si="0"/>
        <v>38</v>
      </c>
      <c r="L7" s="310">
        <v>3615</v>
      </c>
      <c r="M7" s="45"/>
      <c r="N7" s="417"/>
      <c r="O7" s="90"/>
      <c r="S7" s="26"/>
      <c r="T7" s="26"/>
      <c r="U7" s="26"/>
    </row>
    <row r="8" spans="8:30">
      <c r="H8" s="44">
        <v>3040</v>
      </c>
      <c r="I8" s="3">
        <v>37</v>
      </c>
      <c r="J8" s="160" t="s">
        <v>37</v>
      </c>
      <c r="K8" s="116">
        <f t="shared" si="0"/>
        <v>37</v>
      </c>
      <c r="L8" s="310">
        <v>3667</v>
      </c>
      <c r="M8" s="45"/>
      <c r="N8" s="90"/>
      <c r="O8" s="90"/>
      <c r="S8" s="26"/>
      <c r="T8" s="26"/>
      <c r="U8" s="26"/>
    </row>
    <row r="9" spans="8:30">
      <c r="H9" s="88">
        <v>2924</v>
      </c>
      <c r="I9" s="3">
        <v>15</v>
      </c>
      <c r="J9" s="160" t="s">
        <v>20</v>
      </c>
      <c r="K9" s="116">
        <f t="shared" si="0"/>
        <v>15</v>
      </c>
      <c r="L9" s="310">
        <v>2552</v>
      </c>
      <c r="M9" s="45"/>
      <c r="N9" s="90"/>
      <c r="O9" s="90"/>
      <c r="S9" s="26"/>
      <c r="T9" s="26"/>
      <c r="U9" s="26"/>
    </row>
    <row r="10" spans="8:30">
      <c r="H10" s="289">
        <v>2682</v>
      </c>
      <c r="I10" s="14">
        <v>34</v>
      </c>
      <c r="J10" s="162" t="s">
        <v>1</v>
      </c>
      <c r="K10" s="116">
        <f t="shared" si="0"/>
        <v>34</v>
      </c>
      <c r="L10" s="310">
        <v>2644</v>
      </c>
      <c r="S10" s="26"/>
      <c r="T10" s="26"/>
      <c r="U10" s="26"/>
    </row>
    <row r="11" spans="8:30">
      <c r="H11" s="89">
        <v>1671</v>
      </c>
      <c r="I11" s="3">
        <v>24</v>
      </c>
      <c r="J11" s="160" t="s">
        <v>28</v>
      </c>
      <c r="K11" s="116">
        <f t="shared" si="0"/>
        <v>24</v>
      </c>
      <c r="L11" s="310">
        <v>1524</v>
      </c>
      <c r="M11" s="45"/>
      <c r="N11" s="90"/>
      <c r="O11" s="90"/>
      <c r="S11" s="26"/>
      <c r="T11" s="26"/>
      <c r="U11" s="26"/>
    </row>
    <row r="12" spans="8:30">
      <c r="H12" s="166">
        <v>1525</v>
      </c>
      <c r="I12" s="14">
        <v>27</v>
      </c>
      <c r="J12" s="162" t="s">
        <v>31</v>
      </c>
      <c r="K12" s="116">
        <f t="shared" si="0"/>
        <v>27</v>
      </c>
      <c r="L12" s="310">
        <v>1405</v>
      </c>
      <c r="M12" s="45"/>
      <c r="N12" s="90"/>
      <c r="O12" s="90"/>
      <c r="S12" s="26"/>
      <c r="T12" s="26"/>
      <c r="U12" s="26"/>
    </row>
    <row r="13" spans="8:30" ht="14.25" thickBot="1">
      <c r="H13" s="446">
        <v>1236</v>
      </c>
      <c r="I13" s="377">
        <v>17</v>
      </c>
      <c r="J13" s="378" t="s">
        <v>21</v>
      </c>
      <c r="K13" s="116">
        <f t="shared" si="0"/>
        <v>17</v>
      </c>
      <c r="L13" s="310">
        <v>974</v>
      </c>
      <c r="M13" s="45"/>
      <c r="N13" s="90"/>
      <c r="O13" s="90"/>
      <c r="S13" s="26"/>
      <c r="T13" s="26"/>
      <c r="U13" s="26"/>
    </row>
    <row r="14" spans="8:30" ht="14.25" thickTop="1">
      <c r="H14" s="44">
        <v>913</v>
      </c>
      <c r="I14" s="121">
        <v>36</v>
      </c>
      <c r="J14" s="174" t="s">
        <v>5</v>
      </c>
      <c r="K14" s="107" t="s">
        <v>8</v>
      </c>
      <c r="L14" s="311">
        <v>59292</v>
      </c>
      <c r="S14" s="26"/>
      <c r="T14" s="26"/>
      <c r="U14" s="26"/>
    </row>
    <row r="15" spans="8:30">
      <c r="H15" s="44">
        <v>742</v>
      </c>
      <c r="I15" s="3">
        <v>25</v>
      </c>
      <c r="J15" s="160" t="s">
        <v>29</v>
      </c>
      <c r="K15" s="50"/>
      <c r="M15" s="42" t="s">
        <v>94</v>
      </c>
      <c r="N15" s="42" t="s">
        <v>75</v>
      </c>
      <c r="S15" s="26"/>
      <c r="T15" s="26"/>
      <c r="U15" s="26"/>
    </row>
    <row r="16" spans="8:30">
      <c r="H16" s="44">
        <v>649</v>
      </c>
      <c r="I16" s="3">
        <v>16</v>
      </c>
      <c r="J16" s="160" t="s">
        <v>3</v>
      </c>
      <c r="K16" s="116">
        <f>SUM(I4)</f>
        <v>33</v>
      </c>
      <c r="L16" s="160" t="s">
        <v>0</v>
      </c>
      <c r="M16" s="312">
        <v>18254</v>
      </c>
      <c r="N16" s="89">
        <f>SUM(H4)</f>
        <v>17670</v>
      </c>
      <c r="O16" s="45"/>
      <c r="P16" s="17"/>
      <c r="S16" s="26"/>
      <c r="T16" s="26"/>
      <c r="U16" s="26"/>
    </row>
    <row r="17" spans="1:21">
      <c r="H17" s="88">
        <v>540</v>
      </c>
      <c r="I17" s="3">
        <v>1</v>
      </c>
      <c r="J17" s="160" t="s">
        <v>4</v>
      </c>
      <c r="K17" s="116">
        <f t="shared" ref="K17:K25" si="1">SUM(I5)</f>
        <v>26</v>
      </c>
      <c r="L17" s="160" t="s">
        <v>30</v>
      </c>
      <c r="M17" s="313">
        <v>13307</v>
      </c>
      <c r="N17" s="89">
        <f t="shared" ref="N17:N25" si="2">SUM(H5)</f>
        <v>13189</v>
      </c>
      <c r="O17" s="45"/>
      <c r="P17" s="17"/>
      <c r="S17" s="26"/>
      <c r="T17" s="26"/>
      <c r="U17" s="26"/>
    </row>
    <row r="18" spans="1:21">
      <c r="H18" s="429">
        <v>503</v>
      </c>
      <c r="I18" s="33">
        <v>40</v>
      </c>
      <c r="J18" s="160" t="s">
        <v>2</v>
      </c>
      <c r="K18" s="116">
        <f t="shared" si="1"/>
        <v>14</v>
      </c>
      <c r="L18" s="160" t="s">
        <v>19</v>
      </c>
      <c r="M18" s="313">
        <v>5660</v>
      </c>
      <c r="N18" s="89">
        <f t="shared" si="2"/>
        <v>5708</v>
      </c>
      <c r="O18" s="45"/>
      <c r="P18" s="17"/>
      <c r="S18" s="26"/>
      <c r="T18" s="26"/>
      <c r="U18" s="26"/>
    </row>
    <row r="19" spans="1:21">
      <c r="H19" s="414">
        <v>198</v>
      </c>
      <c r="I19" s="3">
        <v>23</v>
      </c>
      <c r="J19" s="160" t="s">
        <v>27</v>
      </c>
      <c r="K19" s="116">
        <f t="shared" si="1"/>
        <v>38</v>
      </c>
      <c r="L19" s="160" t="s">
        <v>38</v>
      </c>
      <c r="M19" s="313">
        <v>3125</v>
      </c>
      <c r="N19" s="89">
        <f t="shared" si="2"/>
        <v>3136</v>
      </c>
      <c r="O19" s="45"/>
      <c r="P19" s="17"/>
      <c r="S19" s="26"/>
      <c r="T19" s="26"/>
      <c r="U19" s="26"/>
    </row>
    <row r="20" spans="1:21" ht="14.25" thickBot="1">
      <c r="H20" s="193">
        <v>172</v>
      </c>
      <c r="I20" s="3">
        <v>32</v>
      </c>
      <c r="J20" s="160" t="s">
        <v>35</v>
      </c>
      <c r="K20" s="116">
        <f t="shared" si="1"/>
        <v>37</v>
      </c>
      <c r="L20" s="160" t="s">
        <v>37</v>
      </c>
      <c r="M20" s="313">
        <v>4491</v>
      </c>
      <c r="N20" s="89">
        <f t="shared" si="2"/>
        <v>3040</v>
      </c>
      <c r="O20" s="45"/>
      <c r="P20" s="17"/>
      <c r="S20" s="26"/>
      <c r="T20" s="26"/>
      <c r="U20" s="26"/>
    </row>
    <row r="21" spans="1:21">
      <c r="A21" s="58" t="s">
        <v>46</v>
      </c>
      <c r="B21" s="59" t="s">
        <v>53</v>
      </c>
      <c r="C21" s="59" t="s">
        <v>195</v>
      </c>
      <c r="D21" s="59" t="s">
        <v>187</v>
      </c>
      <c r="E21" s="59" t="s">
        <v>51</v>
      </c>
      <c r="F21" s="59" t="s">
        <v>50</v>
      </c>
      <c r="G21" s="59" t="s">
        <v>52</v>
      </c>
      <c r="H21" s="44">
        <v>142</v>
      </c>
      <c r="I21" s="3">
        <v>21</v>
      </c>
      <c r="J21" s="160" t="s">
        <v>25</v>
      </c>
      <c r="K21" s="116">
        <f t="shared" si="1"/>
        <v>15</v>
      </c>
      <c r="L21" s="160" t="s">
        <v>20</v>
      </c>
      <c r="M21" s="313">
        <v>4306</v>
      </c>
      <c r="N21" s="89">
        <f t="shared" si="2"/>
        <v>2924</v>
      </c>
      <c r="O21" s="45"/>
      <c r="P21" s="17"/>
      <c r="S21" s="26"/>
      <c r="T21" s="26"/>
      <c r="U21" s="26"/>
    </row>
    <row r="22" spans="1:21">
      <c r="A22" s="61">
        <v>1</v>
      </c>
      <c r="B22" s="160" t="s">
        <v>0</v>
      </c>
      <c r="C22" s="43">
        <f t="shared" ref="C22:C31" si="3">SUM(H4)</f>
        <v>17670</v>
      </c>
      <c r="D22" s="89">
        <f>SUM(L4)</f>
        <v>18105</v>
      </c>
      <c r="E22" s="52">
        <f t="shared" ref="E22:E32" si="4">SUM(N16/M16*100)</f>
        <v>96.800701216171802</v>
      </c>
      <c r="F22" s="55">
        <f>SUM(C22/D22*100)</f>
        <v>97.597348798674403</v>
      </c>
      <c r="G22" s="3"/>
      <c r="H22" s="447">
        <v>96</v>
      </c>
      <c r="I22" s="3">
        <v>9</v>
      </c>
      <c r="J22" s="3" t="s">
        <v>163</v>
      </c>
      <c r="K22" s="116">
        <f t="shared" si="1"/>
        <v>34</v>
      </c>
      <c r="L22" s="162" t="s">
        <v>1</v>
      </c>
      <c r="M22" s="313">
        <v>2454</v>
      </c>
      <c r="N22" s="89">
        <f t="shared" si="2"/>
        <v>2682</v>
      </c>
      <c r="O22" s="45"/>
      <c r="P22" s="17"/>
      <c r="S22" s="26"/>
      <c r="T22" s="26"/>
      <c r="U22" s="26"/>
    </row>
    <row r="23" spans="1:21">
      <c r="A23" s="61">
        <v>2</v>
      </c>
      <c r="B23" s="160" t="s">
        <v>30</v>
      </c>
      <c r="C23" s="43">
        <f t="shared" si="3"/>
        <v>13189</v>
      </c>
      <c r="D23" s="89">
        <f>SUM(L5)</f>
        <v>12711</v>
      </c>
      <c r="E23" s="52">
        <f t="shared" si="4"/>
        <v>99.113248666115581</v>
      </c>
      <c r="F23" s="55">
        <f t="shared" ref="F23:F32" si="5">SUM(C23/D23*100)</f>
        <v>103.76052238218864</v>
      </c>
      <c r="G23" s="3"/>
      <c r="H23" s="436">
        <v>26</v>
      </c>
      <c r="I23" s="3">
        <v>22</v>
      </c>
      <c r="J23" s="160" t="s">
        <v>26</v>
      </c>
      <c r="K23" s="116">
        <f t="shared" si="1"/>
        <v>24</v>
      </c>
      <c r="L23" s="160" t="s">
        <v>28</v>
      </c>
      <c r="M23" s="313">
        <v>1838</v>
      </c>
      <c r="N23" s="89">
        <f t="shared" si="2"/>
        <v>1671</v>
      </c>
      <c r="O23" s="45"/>
      <c r="P23" s="17"/>
      <c r="S23" s="26"/>
      <c r="T23" s="26"/>
      <c r="U23" s="26"/>
    </row>
    <row r="24" spans="1:21">
      <c r="A24" s="61">
        <v>3</v>
      </c>
      <c r="B24" s="160" t="s">
        <v>19</v>
      </c>
      <c r="C24" s="43">
        <f t="shared" si="3"/>
        <v>5708</v>
      </c>
      <c r="D24" s="89">
        <f t="shared" ref="D24:D31" si="6">SUM(L6)</f>
        <v>7209</v>
      </c>
      <c r="E24" s="52">
        <f t="shared" si="4"/>
        <v>100.84805653710247</v>
      </c>
      <c r="F24" s="55">
        <f t="shared" si="5"/>
        <v>79.178804272437233</v>
      </c>
      <c r="G24" s="3"/>
      <c r="H24" s="125">
        <v>12</v>
      </c>
      <c r="I24" s="3">
        <v>2</v>
      </c>
      <c r="J24" s="160" t="s">
        <v>6</v>
      </c>
      <c r="K24" s="116">
        <f t="shared" si="1"/>
        <v>27</v>
      </c>
      <c r="L24" s="162" t="s">
        <v>31</v>
      </c>
      <c r="M24" s="313">
        <v>1570</v>
      </c>
      <c r="N24" s="89">
        <f t="shared" si="2"/>
        <v>1525</v>
      </c>
      <c r="O24" s="45"/>
      <c r="P24" s="17"/>
      <c r="S24" s="26"/>
      <c r="T24" s="26"/>
      <c r="U24" s="26"/>
    </row>
    <row r="25" spans="1:21" ht="14.25" thickBot="1">
      <c r="A25" s="61">
        <v>4</v>
      </c>
      <c r="B25" s="160" t="s">
        <v>38</v>
      </c>
      <c r="C25" s="43">
        <f t="shared" si="3"/>
        <v>3136</v>
      </c>
      <c r="D25" s="89">
        <f t="shared" si="6"/>
        <v>3615</v>
      </c>
      <c r="E25" s="52">
        <f t="shared" si="4"/>
        <v>100.352</v>
      </c>
      <c r="F25" s="55">
        <f t="shared" si="5"/>
        <v>86.749654218533891</v>
      </c>
      <c r="G25" s="3"/>
      <c r="H25" s="416">
        <v>8</v>
      </c>
      <c r="I25" s="3">
        <v>4</v>
      </c>
      <c r="J25" s="160" t="s">
        <v>11</v>
      </c>
      <c r="K25" s="180">
        <f t="shared" si="1"/>
        <v>17</v>
      </c>
      <c r="L25" s="378" t="s">
        <v>21</v>
      </c>
      <c r="M25" s="314">
        <v>1161</v>
      </c>
      <c r="N25" s="166">
        <f t="shared" si="2"/>
        <v>1236</v>
      </c>
      <c r="O25" s="45"/>
      <c r="P25" s="17"/>
      <c r="S25" s="26"/>
      <c r="T25" s="26"/>
      <c r="U25" s="26"/>
    </row>
    <row r="26" spans="1:21" ht="14.25" thickTop="1">
      <c r="A26" s="61">
        <v>5</v>
      </c>
      <c r="B26" s="160" t="s">
        <v>37</v>
      </c>
      <c r="C26" s="89">
        <f t="shared" si="3"/>
        <v>3040</v>
      </c>
      <c r="D26" s="89">
        <f t="shared" si="6"/>
        <v>3667</v>
      </c>
      <c r="E26" s="52">
        <f t="shared" si="4"/>
        <v>67.690937430416383</v>
      </c>
      <c r="F26" s="55">
        <f t="shared" si="5"/>
        <v>82.901554404145074</v>
      </c>
      <c r="G26" s="12"/>
      <c r="H26" s="91">
        <v>5</v>
      </c>
      <c r="I26" s="3">
        <v>19</v>
      </c>
      <c r="J26" s="160" t="s">
        <v>23</v>
      </c>
      <c r="K26" s="3"/>
      <c r="L26" s="361" t="s">
        <v>157</v>
      </c>
      <c r="M26" s="315">
        <v>59975</v>
      </c>
      <c r="N26" s="191">
        <f>SUM(H44)</f>
        <v>56791</v>
      </c>
      <c r="S26" s="26"/>
      <c r="T26" s="26"/>
      <c r="U26" s="26"/>
    </row>
    <row r="27" spans="1:21">
      <c r="A27" s="61">
        <v>6</v>
      </c>
      <c r="B27" s="160" t="s">
        <v>20</v>
      </c>
      <c r="C27" s="43">
        <f t="shared" si="3"/>
        <v>2924</v>
      </c>
      <c r="D27" s="89">
        <f t="shared" si="6"/>
        <v>2552</v>
      </c>
      <c r="E27" s="52">
        <f t="shared" si="4"/>
        <v>67.9052484904784</v>
      </c>
      <c r="F27" s="55">
        <f t="shared" si="5"/>
        <v>114.57680250783699</v>
      </c>
      <c r="G27" s="3"/>
      <c r="H27" s="125">
        <v>2</v>
      </c>
      <c r="I27" s="3">
        <v>12</v>
      </c>
      <c r="J27" s="160" t="s">
        <v>18</v>
      </c>
      <c r="L27" s="29"/>
      <c r="M27" s="26"/>
      <c r="S27" s="26"/>
      <c r="T27" s="26"/>
      <c r="U27" s="26"/>
    </row>
    <row r="28" spans="1:21">
      <c r="A28" s="61">
        <v>7</v>
      </c>
      <c r="B28" s="162" t="s">
        <v>1</v>
      </c>
      <c r="C28" s="43">
        <f t="shared" si="3"/>
        <v>2682</v>
      </c>
      <c r="D28" s="89">
        <f t="shared" si="6"/>
        <v>2644</v>
      </c>
      <c r="E28" s="52">
        <f t="shared" si="4"/>
        <v>109.29095354523228</v>
      </c>
      <c r="F28" s="55">
        <f t="shared" si="5"/>
        <v>101.43721633888048</v>
      </c>
      <c r="G28" s="3"/>
      <c r="H28" s="91">
        <v>2</v>
      </c>
      <c r="I28" s="3">
        <v>31</v>
      </c>
      <c r="J28" s="160" t="s">
        <v>105</v>
      </c>
      <c r="L28" s="29"/>
      <c r="S28" s="26"/>
      <c r="T28" s="26"/>
      <c r="U28" s="26"/>
    </row>
    <row r="29" spans="1:21">
      <c r="A29" s="61">
        <v>8</v>
      </c>
      <c r="B29" s="160" t="s">
        <v>28</v>
      </c>
      <c r="C29" s="43">
        <f t="shared" si="3"/>
        <v>1671</v>
      </c>
      <c r="D29" s="89">
        <f t="shared" si="6"/>
        <v>1524</v>
      </c>
      <c r="E29" s="52">
        <f t="shared" si="4"/>
        <v>90.914036996735575</v>
      </c>
      <c r="F29" s="55">
        <f t="shared" si="5"/>
        <v>109.64566929133859</v>
      </c>
      <c r="G29" s="11"/>
      <c r="H29" s="447">
        <v>0</v>
      </c>
      <c r="I29" s="3">
        <v>3</v>
      </c>
      <c r="J29" s="160" t="s">
        <v>10</v>
      </c>
      <c r="L29" s="29"/>
      <c r="M29" s="26"/>
      <c r="S29" s="26"/>
      <c r="T29" s="26"/>
      <c r="U29" s="26"/>
    </row>
    <row r="30" spans="1:21">
      <c r="A30" s="61">
        <v>9</v>
      </c>
      <c r="B30" s="162" t="s">
        <v>31</v>
      </c>
      <c r="C30" s="43">
        <f t="shared" si="3"/>
        <v>1525</v>
      </c>
      <c r="D30" s="89">
        <f t="shared" si="6"/>
        <v>1405</v>
      </c>
      <c r="E30" s="52">
        <f t="shared" si="4"/>
        <v>97.133757961783445</v>
      </c>
      <c r="F30" s="55">
        <f t="shared" si="5"/>
        <v>108.54092526690391</v>
      </c>
      <c r="G30" s="12"/>
      <c r="H30" s="91">
        <v>0</v>
      </c>
      <c r="I30" s="3">
        <v>5</v>
      </c>
      <c r="J30" s="160" t="s">
        <v>12</v>
      </c>
      <c r="L30" s="29"/>
      <c r="M30" s="26"/>
      <c r="S30" s="26"/>
      <c r="T30" s="26"/>
      <c r="U30" s="26"/>
    </row>
    <row r="31" spans="1:21" ht="14.25" thickBot="1">
      <c r="A31" s="64">
        <v>10</v>
      </c>
      <c r="B31" s="378" t="s">
        <v>21</v>
      </c>
      <c r="C31" s="43">
        <f t="shared" si="3"/>
        <v>1236</v>
      </c>
      <c r="D31" s="89">
        <f t="shared" si="6"/>
        <v>974</v>
      </c>
      <c r="E31" s="52">
        <f t="shared" si="4"/>
        <v>106.45994832041343</v>
      </c>
      <c r="F31" s="55">
        <f t="shared" si="5"/>
        <v>126.8993839835729</v>
      </c>
      <c r="G31" s="92"/>
      <c r="H31" s="91">
        <v>0</v>
      </c>
      <c r="I31" s="3">
        <v>6</v>
      </c>
      <c r="J31" s="160" t="s">
        <v>13</v>
      </c>
      <c r="L31" s="29"/>
      <c r="M31" s="26"/>
      <c r="Q31" t="s">
        <v>203</v>
      </c>
      <c r="S31" s="26"/>
      <c r="T31" s="26"/>
      <c r="U31" s="26"/>
    </row>
    <row r="32" spans="1:21" ht="14.25" thickBot="1">
      <c r="A32" s="65"/>
      <c r="B32" s="66" t="s">
        <v>56</v>
      </c>
      <c r="C32" s="67">
        <f>SUM(H44)</f>
        <v>56791</v>
      </c>
      <c r="D32" s="67">
        <f>SUM(L14)</f>
        <v>59292</v>
      </c>
      <c r="E32" s="70">
        <f t="shared" si="4"/>
        <v>94.691121300541894</v>
      </c>
      <c r="F32" s="68">
        <f t="shared" si="5"/>
        <v>95.781893004115233</v>
      </c>
      <c r="G32" s="69"/>
      <c r="H32" s="438">
        <v>0</v>
      </c>
      <c r="I32" s="3">
        <v>7</v>
      </c>
      <c r="J32" s="160" t="s">
        <v>14</v>
      </c>
      <c r="L32" s="29"/>
      <c r="M32" s="26"/>
      <c r="S32" s="26"/>
      <c r="T32" s="26"/>
      <c r="U32" s="26"/>
    </row>
    <row r="33" spans="2:30">
      <c r="H33" s="89">
        <v>0</v>
      </c>
      <c r="I33" s="3">
        <v>8</v>
      </c>
      <c r="J33" s="160" t="s">
        <v>15</v>
      </c>
      <c r="L33" s="29"/>
      <c r="M33" s="26"/>
      <c r="S33" s="26"/>
      <c r="T33" s="26"/>
      <c r="U33" s="26"/>
    </row>
    <row r="34" spans="2:30">
      <c r="H34" s="97">
        <v>0</v>
      </c>
      <c r="I34" s="3">
        <v>10</v>
      </c>
      <c r="J34" s="160" t="s">
        <v>16</v>
      </c>
      <c r="L34" s="29"/>
      <c r="M34" s="26"/>
      <c r="S34" s="26"/>
      <c r="T34" s="26"/>
      <c r="U34" s="26"/>
    </row>
    <row r="35" spans="2:30">
      <c r="H35" s="122">
        <v>0</v>
      </c>
      <c r="I35" s="3">
        <v>11</v>
      </c>
      <c r="J35" s="160" t="s">
        <v>17</v>
      </c>
      <c r="L35" s="29"/>
      <c r="M35" s="26"/>
      <c r="S35" s="26"/>
      <c r="T35" s="26"/>
      <c r="U35" s="26"/>
    </row>
    <row r="36" spans="2:30">
      <c r="B36" s="48"/>
      <c r="C36" s="26"/>
      <c r="E36" s="17"/>
      <c r="H36" s="43">
        <v>0</v>
      </c>
      <c r="I36" s="3">
        <v>13</v>
      </c>
      <c r="J36" s="160" t="s">
        <v>7</v>
      </c>
      <c r="L36" s="48"/>
      <c r="M36" s="26"/>
      <c r="S36" s="26"/>
      <c r="T36" s="26"/>
      <c r="U36" s="26"/>
    </row>
    <row r="37" spans="2:30">
      <c r="B37" s="18"/>
      <c r="C37" s="26"/>
      <c r="F37" s="26"/>
      <c r="G37" s="48"/>
      <c r="H37" s="44">
        <v>0</v>
      </c>
      <c r="I37" s="3">
        <v>18</v>
      </c>
      <c r="J37" s="160" t="s">
        <v>22</v>
      </c>
      <c r="L37" s="48"/>
      <c r="M37" s="26"/>
      <c r="S37" s="26"/>
      <c r="T37" s="26"/>
      <c r="U37" s="26"/>
    </row>
    <row r="38" spans="2:30">
      <c r="C38" s="26"/>
      <c r="F38" s="26"/>
      <c r="H38" s="44">
        <v>0</v>
      </c>
      <c r="I38" s="3">
        <v>20</v>
      </c>
      <c r="J38" s="160" t="s">
        <v>24</v>
      </c>
      <c r="L38" s="48"/>
      <c r="M38" s="26"/>
      <c r="S38" s="26"/>
      <c r="T38" s="26"/>
      <c r="U38" s="26"/>
    </row>
    <row r="39" spans="2:30">
      <c r="B39" s="48"/>
      <c r="C39" s="26"/>
      <c r="F39" s="26"/>
      <c r="G39" s="18"/>
      <c r="H39" s="88">
        <v>0</v>
      </c>
      <c r="I39" s="3">
        <v>28</v>
      </c>
      <c r="J39" s="160" t="s">
        <v>32</v>
      </c>
      <c r="L39" s="48"/>
      <c r="M39" s="26"/>
      <c r="S39" s="26"/>
      <c r="T39" s="26"/>
      <c r="U39" s="26"/>
    </row>
    <row r="40" spans="2:30">
      <c r="C40" s="26"/>
      <c r="H40" s="193">
        <v>0</v>
      </c>
      <c r="I40" s="3">
        <v>29</v>
      </c>
      <c r="J40" s="160" t="s">
        <v>95</v>
      </c>
      <c r="L40" s="48"/>
      <c r="M40" s="26"/>
      <c r="S40" s="26"/>
      <c r="T40" s="26"/>
      <c r="U40" s="26"/>
    </row>
    <row r="41" spans="2:30">
      <c r="H41" s="88">
        <v>0</v>
      </c>
      <c r="I41" s="3">
        <v>30</v>
      </c>
      <c r="J41" s="160" t="s">
        <v>33</v>
      </c>
      <c r="L41" s="48"/>
      <c r="M41" s="26"/>
      <c r="S41" s="26"/>
      <c r="T41" s="26"/>
      <c r="U41" s="26"/>
    </row>
    <row r="42" spans="2:30">
      <c r="H42" s="193">
        <v>0</v>
      </c>
      <c r="I42" s="3">
        <v>35</v>
      </c>
      <c r="J42" s="160" t="s">
        <v>36</v>
      </c>
      <c r="L42" s="48"/>
      <c r="M42" s="26"/>
      <c r="S42" s="26"/>
      <c r="T42" s="26"/>
      <c r="U42" s="26"/>
    </row>
    <row r="43" spans="2:30">
      <c r="H43" s="88">
        <v>0</v>
      </c>
      <c r="I43" s="3">
        <v>39</v>
      </c>
      <c r="J43" s="160" t="s">
        <v>39</v>
      </c>
      <c r="L43" s="48"/>
      <c r="M43" s="26"/>
      <c r="S43" s="30"/>
      <c r="T43" s="30"/>
      <c r="U43" s="30"/>
    </row>
    <row r="44" spans="2:30">
      <c r="H44" s="117">
        <f>SUM(H4:H43)</f>
        <v>56791</v>
      </c>
      <c r="I44" s="3"/>
      <c r="J44" s="165" t="s">
        <v>97</v>
      </c>
      <c r="L44" s="48"/>
      <c r="M44" s="26"/>
    </row>
    <row r="45" spans="2:30">
      <c r="R45" s="104"/>
    </row>
    <row r="46" spans="2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2:30" ht="13.5" customHeight="1">
      <c r="H47" s="187" t="s">
        <v>195</v>
      </c>
      <c r="I47" s="3"/>
      <c r="J47" s="178" t="s">
        <v>71</v>
      </c>
      <c r="K47" s="3"/>
      <c r="L47" s="298" t="s">
        <v>187</v>
      </c>
      <c r="S47" s="26"/>
      <c r="T47" s="26"/>
      <c r="U47" s="26"/>
      <c r="V47" s="26"/>
    </row>
    <row r="48" spans="2:30">
      <c r="H48" s="177" t="s">
        <v>99</v>
      </c>
      <c r="I48" s="121"/>
      <c r="J48" s="177" t="s">
        <v>53</v>
      </c>
      <c r="K48" s="121"/>
      <c r="L48" s="302" t="s">
        <v>99</v>
      </c>
      <c r="S48" s="26"/>
      <c r="T48" s="26"/>
      <c r="U48" s="26"/>
      <c r="V48" s="26"/>
    </row>
    <row r="49" spans="1:22">
      <c r="H49" s="43">
        <v>57973</v>
      </c>
      <c r="I49" s="3">
        <v>26</v>
      </c>
      <c r="J49" s="160" t="s">
        <v>30</v>
      </c>
      <c r="K49" s="3">
        <f>SUM(I49)</f>
        <v>26</v>
      </c>
      <c r="L49" s="434">
        <v>59321</v>
      </c>
      <c r="S49" s="26"/>
      <c r="T49" s="26"/>
      <c r="U49" s="26"/>
      <c r="V49" s="26"/>
    </row>
    <row r="50" spans="1:22">
      <c r="H50" s="43">
        <v>15256</v>
      </c>
      <c r="I50" s="3">
        <v>33</v>
      </c>
      <c r="J50" s="160" t="s">
        <v>0</v>
      </c>
      <c r="K50" s="3">
        <f t="shared" ref="K50:K58" si="7">SUM(I50)</f>
        <v>33</v>
      </c>
      <c r="L50" s="303">
        <v>12131</v>
      </c>
      <c r="M50" s="26"/>
      <c r="N50" s="90"/>
      <c r="O50" s="90"/>
      <c r="S50" s="26"/>
      <c r="T50" s="26"/>
      <c r="U50" s="26"/>
      <c r="V50" s="26"/>
    </row>
    <row r="51" spans="1:22">
      <c r="H51" s="88">
        <v>13859</v>
      </c>
      <c r="I51" s="3">
        <v>13</v>
      </c>
      <c r="J51" s="160" t="s">
        <v>7</v>
      </c>
      <c r="K51" s="3">
        <f t="shared" si="7"/>
        <v>13</v>
      </c>
      <c r="L51" s="303">
        <v>8335</v>
      </c>
      <c r="M51" s="26"/>
      <c r="N51" s="90"/>
      <c r="O51" s="90"/>
      <c r="S51" s="26"/>
      <c r="T51" s="26"/>
      <c r="U51" s="26"/>
      <c r="V51" s="26"/>
    </row>
    <row r="52" spans="1:22" ht="14.25" thickBot="1">
      <c r="H52" s="88">
        <v>7120</v>
      </c>
      <c r="I52" s="3">
        <v>40</v>
      </c>
      <c r="J52" s="160" t="s">
        <v>2</v>
      </c>
      <c r="K52" s="3">
        <f t="shared" si="7"/>
        <v>40</v>
      </c>
      <c r="L52" s="434">
        <v>4351</v>
      </c>
      <c r="M52" s="26"/>
      <c r="N52" s="90"/>
      <c r="O52" s="90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59" t="s">
        <v>52</v>
      </c>
      <c r="H53" s="88">
        <v>5640</v>
      </c>
      <c r="I53" s="3">
        <v>34</v>
      </c>
      <c r="J53" s="160" t="s">
        <v>1</v>
      </c>
      <c r="K53" s="3">
        <f t="shared" si="7"/>
        <v>34</v>
      </c>
      <c r="L53" s="303">
        <v>5056</v>
      </c>
      <c r="M53" s="26"/>
      <c r="N53" s="90"/>
      <c r="O53" s="90"/>
      <c r="S53" s="26"/>
      <c r="T53" s="26"/>
      <c r="U53" s="26"/>
      <c r="V53" s="26"/>
    </row>
    <row r="54" spans="1:22">
      <c r="A54" s="61">
        <v>1</v>
      </c>
      <c r="B54" s="160" t="s">
        <v>30</v>
      </c>
      <c r="C54" s="43">
        <f t="shared" ref="C54:C63" si="8">SUM(H49)</f>
        <v>57973</v>
      </c>
      <c r="D54" s="97">
        <f>SUM(L49)</f>
        <v>59321</v>
      </c>
      <c r="E54" s="52">
        <f t="shared" ref="E54:E64" si="9">SUM(N63/M63*100)</f>
        <v>86.771639400697481</v>
      </c>
      <c r="F54" s="52">
        <f>SUM(C54/D54*100)</f>
        <v>97.727617538477091</v>
      </c>
      <c r="G54" s="3"/>
      <c r="H54" s="333">
        <v>3734</v>
      </c>
      <c r="I54" s="3">
        <v>24</v>
      </c>
      <c r="J54" s="160" t="s">
        <v>28</v>
      </c>
      <c r="K54" s="3">
        <f t="shared" si="7"/>
        <v>24</v>
      </c>
      <c r="L54" s="303">
        <v>3701</v>
      </c>
      <c r="M54" s="26"/>
      <c r="N54" s="358"/>
      <c r="O54" s="90"/>
      <c r="S54" s="26"/>
      <c r="T54" s="26"/>
      <c r="U54" s="26"/>
      <c r="V54" s="26"/>
    </row>
    <row r="55" spans="1:22">
      <c r="A55" s="61">
        <v>2</v>
      </c>
      <c r="B55" s="160" t="s">
        <v>0</v>
      </c>
      <c r="C55" s="43">
        <f t="shared" si="8"/>
        <v>15256</v>
      </c>
      <c r="D55" s="97">
        <f t="shared" ref="D55:D64" si="10">SUM(L50)</f>
        <v>12131</v>
      </c>
      <c r="E55" s="52">
        <f t="shared" si="9"/>
        <v>101.30818779467428</v>
      </c>
      <c r="F55" s="52">
        <f t="shared" ref="F55:F64" si="11">SUM(C55/D55*100)</f>
        <v>125.76044843788641</v>
      </c>
      <c r="G55" s="3"/>
      <c r="H55" s="88">
        <v>3515</v>
      </c>
      <c r="I55" s="3">
        <v>38</v>
      </c>
      <c r="J55" s="160" t="s">
        <v>38</v>
      </c>
      <c r="K55" s="3">
        <f t="shared" si="7"/>
        <v>38</v>
      </c>
      <c r="L55" s="303">
        <v>1648</v>
      </c>
      <c r="M55" s="26"/>
      <c r="N55" s="90"/>
      <c r="O55" s="90"/>
      <c r="S55" s="26"/>
      <c r="T55" s="26"/>
      <c r="U55" s="26"/>
      <c r="V55" s="26"/>
    </row>
    <row r="56" spans="1:22">
      <c r="A56" s="61">
        <v>3</v>
      </c>
      <c r="B56" s="160" t="s">
        <v>7</v>
      </c>
      <c r="C56" s="43">
        <f t="shared" si="8"/>
        <v>13859</v>
      </c>
      <c r="D56" s="97">
        <f t="shared" si="10"/>
        <v>8335</v>
      </c>
      <c r="E56" s="52">
        <f t="shared" si="9"/>
        <v>115.47242126312281</v>
      </c>
      <c r="F56" s="52">
        <f t="shared" si="11"/>
        <v>166.27474505098979</v>
      </c>
      <c r="G56" s="3"/>
      <c r="H56" s="44">
        <v>2765</v>
      </c>
      <c r="I56" s="3">
        <v>25</v>
      </c>
      <c r="J56" s="160" t="s">
        <v>29</v>
      </c>
      <c r="K56" s="3">
        <f t="shared" si="7"/>
        <v>25</v>
      </c>
      <c r="L56" s="303">
        <v>12917</v>
      </c>
      <c r="M56" s="26"/>
      <c r="N56" s="90"/>
      <c r="O56" s="90"/>
      <c r="S56" s="26"/>
      <c r="T56" s="26"/>
      <c r="U56" s="26"/>
      <c r="V56" s="26"/>
    </row>
    <row r="57" spans="1:22">
      <c r="A57" s="61">
        <v>4</v>
      </c>
      <c r="B57" s="160" t="s">
        <v>2</v>
      </c>
      <c r="C57" s="43">
        <f t="shared" si="8"/>
        <v>7120</v>
      </c>
      <c r="D57" s="97">
        <f t="shared" si="10"/>
        <v>4351</v>
      </c>
      <c r="E57" s="52">
        <f t="shared" si="9"/>
        <v>63.098192130450194</v>
      </c>
      <c r="F57" s="52">
        <f t="shared" si="11"/>
        <v>163.64054240404505</v>
      </c>
      <c r="G57" s="3"/>
      <c r="H57" s="91">
        <v>1981</v>
      </c>
      <c r="I57" s="3">
        <v>22</v>
      </c>
      <c r="J57" s="160" t="s">
        <v>26</v>
      </c>
      <c r="K57" s="3">
        <f t="shared" si="7"/>
        <v>22</v>
      </c>
      <c r="L57" s="303">
        <v>1736</v>
      </c>
      <c r="M57" s="26"/>
      <c r="N57" s="90"/>
      <c r="O57" s="90"/>
      <c r="S57" s="26"/>
      <c r="T57" s="26"/>
      <c r="U57" s="26"/>
      <c r="V57" s="26"/>
    </row>
    <row r="58" spans="1:22" ht="14.25" thickBot="1">
      <c r="A58" s="61">
        <v>5</v>
      </c>
      <c r="B58" s="160" t="s">
        <v>1</v>
      </c>
      <c r="C58" s="43">
        <f t="shared" si="8"/>
        <v>5640</v>
      </c>
      <c r="D58" s="97">
        <f t="shared" si="10"/>
        <v>5056</v>
      </c>
      <c r="E58" s="52">
        <f t="shared" si="9"/>
        <v>91.17361784675073</v>
      </c>
      <c r="F58" s="52">
        <f t="shared" si="11"/>
        <v>111.5506329113924</v>
      </c>
      <c r="G58" s="12"/>
      <c r="H58" s="330">
        <v>1553</v>
      </c>
      <c r="I58" s="14">
        <v>16</v>
      </c>
      <c r="J58" s="162" t="s">
        <v>3</v>
      </c>
      <c r="K58" s="14">
        <f t="shared" si="7"/>
        <v>16</v>
      </c>
      <c r="L58" s="304">
        <v>1561</v>
      </c>
      <c r="M58" s="26"/>
      <c r="N58" s="90"/>
      <c r="O58" s="90"/>
      <c r="S58" s="26"/>
      <c r="T58" s="26"/>
      <c r="U58" s="26"/>
      <c r="V58" s="26"/>
    </row>
    <row r="59" spans="1:22" ht="14.25" thickTop="1">
      <c r="A59" s="61">
        <v>6</v>
      </c>
      <c r="B59" s="160" t="s">
        <v>28</v>
      </c>
      <c r="C59" s="43">
        <f t="shared" si="8"/>
        <v>3734</v>
      </c>
      <c r="D59" s="97">
        <f t="shared" si="10"/>
        <v>3701</v>
      </c>
      <c r="E59" s="52">
        <f t="shared" si="9"/>
        <v>92.448625897499383</v>
      </c>
      <c r="F59" s="52">
        <f t="shared" si="11"/>
        <v>100.89165090516077</v>
      </c>
      <c r="G59" s="3"/>
      <c r="H59" s="372">
        <v>1475</v>
      </c>
      <c r="I59" s="335">
        <v>36</v>
      </c>
      <c r="J59" s="220" t="s">
        <v>5</v>
      </c>
      <c r="K59" s="8" t="s">
        <v>67</v>
      </c>
      <c r="L59" s="305">
        <v>115017</v>
      </c>
      <c r="M59" s="26"/>
      <c r="N59" s="90"/>
      <c r="O59" s="90"/>
      <c r="S59" s="26"/>
      <c r="T59" s="26"/>
      <c r="U59" s="26"/>
      <c r="V59" s="26"/>
    </row>
    <row r="60" spans="1:22">
      <c r="A60" s="61">
        <v>7</v>
      </c>
      <c r="B60" s="160" t="s">
        <v>38</v>
      </c>
      <c r="C60" s="43">
        <f t="shared" si="8"/>
        <v>3515</v>
      </c>
      <c r="D60" s="97">
        <f t="shared" si="10"/>
        <v>1648</v>
      </c>
      <c r="E60" s="52">
        <f t="shared" si="9"/>
        <v>81.992069045952874</v>
      </c>
      <c r="F60" s="52">
        <f t="shared" si="11"/>
        <v>213.28883495145629</v>
      </c>
      <c r="G60" s="3"/>
      <c r="H60" s="91">
        <v>574</v>
      </c>
      <c r="I60" s="139">
        <v>21</v>
      </c>
      <c r="J60" s="3" t="s">
        <v>155</v>
      </c>
      <c r="L60" s="106"/>
      <c r="M60" s="26"/>
      <c r="S60" s="26"/>
      <c r="T60" s="26"/>
      <c r="U60" s="26"/>
      <c r="V60" s="26"/>
    </row>
    <row r="61" spans="1:22">
      <c r="A61" s="61">
        <v>8</v>
      </c>
      <c r="B61" s="160" t="s">
        <v>29</v>
      </c>
      <c r="C61" s="43">
        <f t="shared" si="8"/>
        <v>2765</v>
      </c>
      <c r="D61" s="97">
        <f t="shared" si="10"/>
        <v>12917</v>
      </c>
      <c r="E61" s="52">
        <f t="shared" si="9"/>
        <v>120.26968247063941</v>
      </c>
      <c r="F61" s="52">
        <f t="shared" si="11"/>
        <v>21.405899202601223</v>
      </c>
      <c r="G61" s="11"/>
      <c r="H61" s="125">
        <v>468</v>
      </c>
      <c r="I61" s="139">
        <v>23</v>
      </c>
      <c r="J61" s="160" t="s">
        <v>27</v>
      </c>
      <c r="K61" s="50"/>
      <c r="S61" s="26"/>
      <c r="T61" s="26"/>
      <c r="U61" s="26"/>
      <c r="V61" s="26"/>
    </row>
    <row r="62" spans="1:22">
      <c r="A62" s="61">
        <v>9</v>
      </c>
      <c r="B62" s="160" t="s">
        <v>26</v>
      </c>
      <c r="C62" s="43">
        <f t="shared" si="8"/>
        <v>1981</v>
      </c>
      <c r="D62" s="97">
        <f t="shared" si="10"/>
        <v>1736</v>
      </c>
      <c r="E62" s="52">
        <f t="shared" si="9"/>
        <v>88.556101922217252</v>
      </c>
      <c r="F62" s="52">
        <f t="shared" si="11"/>
        <v>114.11290322580645</v>
      </c>
      <c r="G62" s="12"/>
      <c r="H62" s="91">
        <v>312</v>
      </c>
      <c r="I62" s="173">
        <v>12</v>
      </c>
      <c r="J62" s="160" t="s">
        <v>18</v>
      </c>
      <c r="K62" s="50"/>
      <c r="L62" t="s">
        <v>61</v>
      </c>
      <c r="M62" s="93" t="s">
        <v>63</v>
      </c>
      <c r="N62" s="42" t="s">
        <v>75</v>
      </c>
      <c r="S62" s="26"/>
      <c r="T62" s="26"/>
      <c r="U62" s="26"/>
      <c r="V62" s="26"/>
    </row>
    <row r="63" spans="1:22" ht="14.25" thickBot="1">
      <c r="A63" s="64">
        <v>10</v>
      </c>
      <c r="B63" s="162" t="s">
        <v>3</v>
      </c>
      <c r="C63" s="330">
        <f t="shared" si="8"/>
        <v>1553</v>
      </c>
      <c r="D63" s="137">
        <f t="shared" si="10"/>
        <v>1561</v>
      </c>
      <c r="E63" s="57">
        <f t="shared" si="9"/>
        <v>79.356157383750642</v>
      </c>
      <c r="F63" s="57">
        <f t="shared" si="11"/>
        <v>99.487508007687381</v>
      </c>
      <c r="G63" s="92"/>
      <c r="H63" s="91">
        <v>197</v>
      </c>
      <c r="I63" s="3">
        <v>17</v>
      </c>
      <c r="J63" s="160" t="s">
        <v>21</v>
      </c>
      <c r="K63" s="3">
        <f>SUM(K49)</f>
        <v>26</v>
      </c>
      <c r="L63" s="160" t="s">
        <v>30</v>
      </c>
      <c r="M63" s="169">
        <v>66811</v>
      </c>
      <c r="N63" s="89">
        <f>SUM(H49)</f>
        <v>57973</v>
      </c>
      <c r="O63" s="45"/>
      <c r="S63" s="26"/>
      <c r="T63" s="26"/>
      <c r="U63" s="26"/>
      <c r="V63" s="26"/>
    </row>
    <row r="64" spans="1:22" ht="14.25" thickBot="1">
      <c r="A64" s="65"/>
      <c r="B64" s="66"/>
      <c r="C64" s="100">
        <f>SUM(H89)</f>
        <v>116715</v>
      </c>
      <c r="D64" s="138">
        <f t="shared" si="10"/>
        <v>115017</v>
      </c>
      <c r="E64" s="70">
        <f t="shared" si="9"/>
        <v>89.498504715896019</v>
      </c>
      <c r="F64" s="70">
        <f t="shared" si="11"/>
        <v>101.47630350296043</v>
      </c>
      <c r="G64" s="69"/>
      <c r="H64" s="125">
        <v>150</v>
      </c>
      <c r="I64" s="3">
        <v>11</v>
      </c>
      <c r="J64" s="160" t="s">
        <v>17</v>
      </c>
      <c r="K64" s="3">
        <f t="shared" ref="K64:K72" si="12">SUM(K50)</f>
        <v>33</v>
      </c>
      <c r="L64" s="160" t="s">
        <v>0</v>
      </c>
      <c r="M64" s="169">
        <v>15059</v>
      </c>
      <c r="N64" s="89">
        <f t="shared" ref="N64:N72" si="13">SUM(H50)</f>
        <v>15256</v>
      </c>
      <c r="O64" s="45"/>
      <c r="S64" s="26"/>
      <c r="T64" s="26"/>
      <c r="U64" s="26"/>
      <c r="V64" s="26"/>
    </row>
    <row r="65" spans="2:22">
      <c r="H65" s="43">
        <v>57</v>
      </c>
      <c r="I65" s="3">
        <v>9</v>
      </c>
      <c r="J65" s="3" t="s">
        <v>161</v>
      </c>
      <c r="K65" s="3">
        <f t="shared" si="12"/>
        <v>13</v>
      </c>
      <c r="L65" s="160" t="s">
        <v>7</v>
      </c>
      <c r="M65" s="169">
        <v>12002</v>
      </c>
      <c r="N65" s="89">
        <f t="shared" si="13"/>
        <v>13859</v>
      </c>
      <c r="O65" s="45"/>
      <c r="S65" s="26"/>
      <c r="T65" s="26"/>
      <c r="U65" s="26"/>
      <c r="V65" s="26"/>
    </row>
    <row r="66" spans="2:22">
      <c r="H66" s="89">
        <v>39</v>
      </c>
      <c r="I66" s="3">
        <v>15</v>
      </c>
      <c r="J66" s="160" t="s">
        <v>20</v>
      </c>
      <c r="K66" s="3">
        <f t="shared" si="12"/>
        <v>40</v>
      </c>
      <c r="L66" s="160" t="s">
        <v>2</v>
      </c>
      <c r="M66" s="169">
        <v>11284</v>
      </c>
      <c r="N66" s="89">
        <f t="shared" si="13"/>
        <v>7120</v>
      </c>
      <c r="O66" s="45"/>
      <c r="S66" s="26"/>
      <c r="T66" s="26"/>
      <c r="U66" s="26"/>
      <c r="V66" s="26"/>
    </row>
    <row r="67" spans="2:22">
      <c r="H67" s="89">
        <v>32</v>
      </c>
      <c r="I67" s="3">
        <v>29</v>
      </c>
      <c r="J67" s="160" t="s">
        <v>95</v>
      </c>
      <c r="K67" s="3">
        <f t="shared" si="12"/>
        <v>34</v>
      </c>
      <c r="L67" s="160" t="s">
        <v>1</v>
      </c>
      <c r="M67" s="169">
        <v>6186</v>
      </c>
      <c r="N67" s="89">
        <f t="shared" si="13"/>
        <v>5640</v>
      </c>
      <c r="O67" s="45"/>
      <c r="S67" s="26"/>
      <c r="T67" s="26"/>
      <c r="U67" s="26"/>
      <c r="V67" s="26"/>
    </row>
    <row r="68" spans="2:22">
      <c r="B68" s="51"/>
      <c r="C68" s="26"/>
      <c r="H68" s="88">
        <v>10</v>
      </c>
      <c r="I68" s="3">
        <v>1</v>
      </c>
      <c r="J68" s="160" t="s">
        <v>4</v>
      </c>
      <c r="K68" s="3">
        <f t="shared" si="12"/>
        <v>24</v>
      </c>
      <c r="L68" s="160" t="s">
        <v>28</v>
      </c>
      <c r="M68" s="169">
        <v>4039</v>
      </c>
      <c r="N68" s="89">
        <f t="shared" si="13"/>
        <v>3734</v>
      </c>
      <c r="O68" s="45"/>
      <c r="S68" s="26"/>
      <c r="T68" s="26"/>
      <c r="U68" s="26"/>
      <c r="V68" s="26"/>
    </row>
    <row r="69" spans="2:22">
      <c r="B69" s="51"/>
      <c r="C69" s="26"/>
      <c r="H69" s="88">
        <v>5</v>
      </c>
      <c r="I69" s="3">
        <v>27</v>
      </c>
      <c r="J69" s="160" t="s">
        <v>31</v>
      </c>
      <c r="K69" s="3">
        <f t="shared" si="12"/>
        <v>38</v>
      </c>
      <c r="L69" s="160" t="s">
        <v>38</v>
      </c>
      <c r="M69" s="169">
        <v>4287</v>
      </c>
      <c r="N69" s="89">
        <f t="shared" si="13"/>
        <v>3515</v>
      </c>
      <c r="O69" s="45"/>
      <c r="S69" s="26"/>
      <c r="T69" s="26"/>
      <c r="U69" s="26"/>
      <c r="V69" s="26"/>
    </row>
    <row r="70" spans="2:22">
      <c r="B70" s="50"/>
      <c r="H70" s="44">
        <v>0</v>
      </c>
      <c r="I70" s="3">
        <v>2</v>
      </c>
      <c r="J70" s="160" t="s">
        <v>6</v>
      </c>
      <c r="K70" s="3">
        <f t="shared" si="12"/>
        <v>25</v>
      </c>
      <c r="L70" s="160" t="s">
        <v>29</v>
      </c>
      <c r="M70" s="169">
        <v>2299</v>
      </c>
      <c r="N70" s="89">
        <f t="shared" si="13"/>
        <v>2765</v>
      </c>
      <c r="O70" s="45"/>
      <c r="S70" s="26"/>
      <c r="T70" s="26"/>
      <c r="U70" s="26"/>
      <c r="V70" s="26"/>
    </row>
    <row r="71" spans="2:22">
      <c r="B71" s="50"/>
      <c r="H71" s="333">
        <v>0</v>
      </c>
      <c r="I71" s="3">
        <v>3</v>
      </c>
      <c r="J71" s="160" t="s">
        <v>10</v>
      </c>
      <c r="K71" s="3">
        <f t="shared" si="12"/>
        <v>22</v>
      </c>
      <c r="L71" s="160" t="s">
        <v>26</v>
      </c>
      <c r="M71" s="169">
        <v>2237</v>
      </c>
      <c r="N71" s="89">
        <f t="shared" si="13"/>
        <v>1981</v>
      </c>
      <c r="O71" s="45"/>
      <c r="S71" s="26"/>
      <c r="T71" s="26"/>
      <c r="U71" s="26"/>
      <c r="V71" s="26"/>
    </row>
    <row r="72" spans="2:22" ht="14.25" thickBot="1">
      <c r="B72" s="50"/>
      <c r="H72" s="44">
        <v>0</v>
      </c>
      <c r="I72" s="3">
        <v>4</v>
      </c>
      <c r="J72" s="160" t="s">
        <v>11</v>
      </c>
      <c r="K72" s="3">
        <f t="shared" si="12"/>
        <v>16</v>
      </c>
      <c r="L72" s="162" t="s">
        <v>3</v>
      </c>
      <c r="M72" s="170">
        <v>1957</v>
      </c>
      <c r="N72" s="89">
        <f t="shared" si="13"/>
        <v>1553</v>
      </c>
      <c r="O72" s="45"/>
      <c r="S72" s="26"/>
      <c r="T72" s="26"/>
      <c r="U72" s="26"/>
      <c r="V72" s="26"/>
    </row>
    <row r="73" spans="2:22" ht="14.25" thickTop="1">
      <c r="B73" s="50"/>
      <c r="H73" s="88">
        <v>0</v>
      </c>
      <c r="I73" s="3">
        <v>5</v>
      </c>
      <c r="J73" s="160" t="s">
        <v>12</v>
      </c>
      <c r="K73" s="43"/>
      <c r="L73" s="3" t="s">
        <v>174</v>
      </c>
      <c r="M73" s="168">
        <v>130410</v>
      </c>
      <c r="N73" s="167">
        <f>SUM(H89)</f>
        <v>116715</v>
      </c>
      <c r="O73" s="45"/>
      <c r="S73" s="26"/>
      <c r="T73" s="26"/>
      <c r="U73" s="26"/>
      <c r="V73" s="26"/>
    </row>
    <row r="74" spans="2:22">
      <c r="B74" s="50"/>
      <c r="H74" s="44">
        <v>0</v>
      </c>
      <c r="I74" s="3">
        <v>6</v>
      </c>
      <c r="J74" s="160" t="s">
        <v>13</v>
      </c>
      <c r="K74" s="26"/>
      <c r="L74" s="26"/>
      <c r="N74" s="26"/>
      <c r="O74" s="26"/>
      <c r="S74" s="26"/>
      <c r="T74" s="26"/>
      <c r="U74" s="26"/>
      <c r="V74" s="26"/>
    </row>
    <row r="75" spans="2:22">
      <c r="B75" s="50"/>
      <c r="H75" s="88">
        <v>0</v>
      </c>
      <c r="I75" s="3">
        <v>7</v>
      </c>
      <c r="J75" s="160" t="s">
        <v>14</v>
      </c>
      <c r="L75" s="48"/>
      <c r="M75" s="26"/>
      <c r="N75" s="26"/>
      <c r="O75" s="26"/>
      <c r="S75" s="26"/>
      <c r="T75" s="26"/>
      <c r="U75" s="26"/>
      <c r="V75" s="26"/>
    </row>
    <row r="76" spans="2:22">
      <c r="B76" s="50"/>
      <c r="H76" s="44">
        <v>0</v>
      </c>
      <c r="I76" s="3">
        <v>8</v>
      </c>
      <c r="J76" s="160" t="s">
        <v>15</v>
      </c>
      <c r="L76" s="48"/>
      <c r="M76" s="26"/>
      <c r="S76" s="26"/>
      <c r="T76" s="26"/>
      <c r="U76" s="26"/>
      <c r="V76" s="26"/>
    </row>
    <row r="77" spans="2:22">
      <c r="B77" s="50"/>
      <c r="H77" s="88">
        <v>0</v>
      </c>
      <c r="I77" s="3">
        <v>10</v>
      </c>
      <c r="J77" s="160" t="s">
        <v>16</v>
      </c>
      <c r="L77" s="48"/>
      <c r="M77" s="26"/>
      <c r="N77" s="26"/>
      <c r="O77" s="26"/>
      <c r="S77" s="26"/>
      <c r="T77" s="26"/>
      <c r="U77" s="26"/>
      <c r="V77" s="26"/>
    </row>
    <row r="78" spans="2:22">
      <c r="H78" s="333">
        <v>0</v>
      </c>
      <c r="I78" s="3">
        <v>14</v>
      </c>
      <c r="J78" s="160" t="s">
        <v>19</v>
      </c>
      <c r="L78" s="48"/>
      <c r="M78" s="26"/>
      <c r="N78" s="26"/>
      <c r="O78" s="26"/>
      <c r="S78" s="26"/>
      <c r="T78" s="26"/>
      <c r="U78" s="26"/>
      <c r="V78" s="26"/>
    </row>
    <row r="79" spans="2:22">
      <c r="H79" s="43">
        <v>0</v>
      </c>
      <c r="I79" s="3">
        <v>18</v>
      </c>
      <c r="J79" s="160" t="s">
        <v>22</v>
      </c>
      <c r="L79" s="48"/>
      <c r="M79" s="26"/>
      <c r="N79" s="26"/>
      <c r="O79" s="26"/>
      <c r="S79" s="26"/>
      <c r="T79" s="26"/>
      <c r="U79" s="26"/>
      <c r="V79" s="26"/>
    </row>
    <row r="80" spans="2:22">
      <c r="H80" s="44">
        <v>0</v>
      </c>
      <c r="I80" s="3">
        <v>19</v>
      </c>
      <c r="J80" s="160" t="s">
        <v>23</v>
      </c>
      <c r="L80" s="48"/>
      <c r="M80" s="26"/>
      <c r="N80" s="26"/>
      <c r="O80" s="26"/>
      <c r="S80" s="26"/>
      <c r="T80" s="26"/>
      <c r="U80" s="26"/>
      <c r="V80" s="26"/>
    </row>
    <row r="81" spans="8:22">
      <c r="H81" s="415">
        <v>0</v>
      </c>
      <c r="I81" s="3">
        <v>20</v>
      </c>
      <c r="J81" s="160" t="s">
        <v>24</v>
      </c>
      <c r="L81" s="48"/>
      <c r="M81" s="26"/>
      <c r="N81" s="26"/>
      <c r="O81" s="26"/>
      <c r="S81" s="26"/>
      <c r="T81" s="26"/>
      <c r="U81" s="26"/>
      <c r="V81" s="26"/>
    </row>
    <row r="82" spans="8:22">
      <c r="H82" s="423">
        <v>0</v>
      </c>
      <c r="I82" s="3">
        <v>28</v>
      </c>
      <c r="J82" s="160" t="s">
        <v>32</v>
      </c>
      <c r="L82" s="48"/>
      <c r="M82" s="26"/>
      <c r="N82" s="26"/>
      <c r="O82" s="26"/>
      <c r="S82" s="26"/>
      <c r="T82" s="26"/>
      <c r="U82" s="26"/>
      <c r="V82" s="26"/>
    </row>
    <row r="83" spans="8:22">
      <c r="H83" s="333">
        <v>0</v>
      </c>
      <c r="I83" s="3">
        <v>30</v>
      </c>
      <c r="J83" s="160" t="s">
        <v>33</v>
      </c>
      <c r="L83" s="48"/>
      <c r="M83" s="26"/>
      <c r="N83" s="26"/>
      <c r="O83" s="26"/>
      <c r="S83" s="26"/>
      <c r="T83" s="26"/>
      <c r="U83" s="26"/>
      <c r="V83" s="26"/>
    </row>
    <row r="84" spans="8:22">
      <c r="H84" s="88">
        <v>0</v>
      </c>
      <c r="I84" s="3">
        <v>31</v>
      </c>
      <c r="J84" s="160" t="s">
        <v>96</v>
      </c>
      <c r="L84" s="48"/>
      <c r="M84" s="26"/>
      <c r="N84" s="26"/>
      <c r="O84" s="26"/>
      <c r="S84" s="26"/>
      <c r="T84" s="26"/>
      <c r="U84" s="26"/>
      <c r="V84" s="26"/>
    </row>
    <row r="85" spans="8:22">
      <c r="H85" s="44">
        <v>0</v>
      </c>
      <c r="I85" s="3">
        <v>32</v>
      </c>
      <c r="J85" s="160" t="s">
        <v>35</v>
      </c>
      <c r="L85" s="27"/>
      <c r="M85" s="26"/>
      <c r="N85" s="26"/>
      <c r="O85" s="26"/>
      <c r="S85" s="26"/>
      <c r="T85" s="26"/>
      <c r="U85" s="26"/>
      <c r="V85" s="26"/>
    </row>
    <row r="86" spans="8:22">
      <c r="H86" s="44">
        <v>0</v>
      </c>
      <c r="I86" s="3">
        <v>35</v>
      </c>
      <c r="J86" s="160" t="s">
        <v>36</v>
      </c>
      <c r="L86" s="48"/>
      <c r="M86" s="26"/>
      <c r="N86" s="26"/>
      <c r="O86" s="26"/>
      <c r="S86" s="26"/>
      <c r="T86" s="26"/>
      <c r="U86" s="26"/>
      <c r="V86" s="26"/>
    </row>
    <row r="87" spans="8:22">
      <c r="H87" s="44">
        <v>0</v>
      </c>
      <c r="I87" s="3">
        <v>37</v>
      </c>
      <c r="J87" s="160" t="s">
        <v>37</v>
      </c>
      <c r="L87" s="48"/>
      <c r="M87" s="26"/>
      <c r="N87" s="26"/>
      <c r="O87" s="26"/>
      <c r="S87" s="30"/>
      <c r="T87" s="30"/>
    </row>
    <row r="88" spans="8:22">
      <c r="H88" s="44">
        <v>0</v>
      </c>
      <c r="I88" s="3">
        <v>39</v>
      </c>
      <c r="J88" s="160" t="s">
        <v>39</v>
      </c>
      <c r="L88" s="48"/>
      <c r="M88" s="26"/>
      <c r="N88" s="26"/>
      <c r="O88" s="26"/>
      <c r="Q88" s="26"/>
    </row>
    <row r="89" spans="8:22">
      <c r="H89" s="118">
        <f>SUM(H49:H88)</f>
        <v>116715</v>
      </c>
      <c r="I89" s="3"/>
      <c r="J89" s="3" t="s">
        <v>93</v>
      </c>
      <c r="L89" s="48"/>
      <c r="M89" s="26"/>
      <c r="N89" s="26"/>
      <c r="O89" s="26"/>
    </row>
    <row r="90" spans="8:22">
      <c r="I90" s="78"/>
      <c r="J90" s="78"/>
      <c r="L90" s="48"/>
      <c r="M90" s="26"/>
      <c r="N90" s="26"/>
      <c r="O90" s="26"/>
    </row>
    <row r="91" spans="8:22" ht="18.75">
      <c r="J91" s="30"/>
      <c r="L91" s="48"/>
      <c r="M91" s="26"/>
      <c r="N91" s="26"/>
      <c r="O91" s="26"/>
      <c r="P91" s="46"/>
    </row>
    <row r="92" spans="8:22">
      <c r="L92" s="48"/>
      <c r="M92" s="26"/>
      <c r="N92" s="26"/>
      <c r="O92" s="26"/>
    </row>
    <row r="93" spans="8:22">
      <c r="L93" s="48"/>
      <c r="M93" s="26"/>
      <c r="P93" s="47"/>
    </row>
    <row r="94" spans="8:22">
      <c r="L94" s="48"/>
      <c r="M94" s="26"/>
      <c r="N94" s="26"/>
      <c r="O94" s="26"/>
      <c r="P94" s="26"/>
    </row>
    <row r="95" spans="8:22">
      <c r="L95" s="48"/>
      <c r="M95" s="26"/>
      <c r="N95" s="26"/>
      <c r="O95" s="26"/>
      <c r="P95" s="26"/>
    </row>
    <row r="96" spans="8:22">
      <c r="L96" s="48"/>
      <c r="M96" s="26"/>
      <c r="N96" s="26"/>
      <c r="O96" s="26"/>
      <c r="P96" s="26"/>
    </row>
    <row r="97" spans="11:17">
      <c r="L97" s="48"/>
      <c r="M97" s="26"/>
      <c r="N97" s="26"/>
      <c r="O97" s="26"/>
      <c r="P97" s="26"/>
    </row>
    <row r="98" spans="11:17">
      <c r="L98" s="48"/>
      <c r="M98" s="26"/>
      <c r="N98" s="26"/>
      <c r="O98" s="26"/>
      <c r="P98" s="26"/>
    </row>
    <row r="99" spans="11:17">
      <c r="L99" s="48"/>
      <c r="M99" s="26"/>
      <c r="N99" s="26"/>
      <c r="O99" s="26"/>
      <c r="P99" s="26"/>
    </row>
    <row r="100" spans="11:17">
      <c r="L100" s="48"/>
      <c r="M100" s="26"/>
      <c r="N100" s="26"/>
      <c r="O100" s="26"/>
      <c r="P100" s="26"/>
    </row>
    <row r="101" spans="11:17">
      <c r="L101" s="48"/>
      <c r="M101" s="26"/>
      <c r="N101" s="26"/>
      <c r="O101" s="26"/>
      <c r="P101" s="26"/>
    </row>
    <row r="102" spans="11:17">
      <c r="L102" s="48"/>
      <c r="M102" s="26"/>
      <c r="N102" s="26"/>
      <c r="O102" s="26"/>
      <c r="P102" s="26"/>
    </row>
    <row r="103" spans="11:17">
      <c r="L103" s="48"/>
      <c r="M103" s="26"/>
      <c r="N103" s="26"/>
      <c r="O103" s="26"/>
      <c r="P103" s="26"/>
    </row>
    <row r="104" spans="11:17">
      <c r="L104" s="48"/>
      <c r="M104" s="26"/>
      <c r="N104" s="26"/>
      <c r="O104" s="26"/>
      <c r="P104" s="26"/>
    </row>
    <row r="105" spans="11:17">
      <c r="L105" s="48"/>
      <c r="M105" s="26"/>
      <c r="N105" s="26"/>
      <c r="O105" s="26"/>
      <c r="P105" s="26"/>
    </row>
    <row r="106" spans="11:17">
      <c r="L106" s="48"/>
      <c r="M106" s="26"/>
      <c r="N106" s="26"/>
      <c r="O106" s="26"/>
      <c r="P106" s="26"/>
      <c r="Q106" s="26"/>
    </row>
    <row r="107" spans="11:17">
      <c r="L107" s="48"/>
      <c r="M107" s="26"/>
      <c r="N107" s="26"/>
      <c r="O107" s="26"/>
      <c r="P107" s="26"/>
      <c r="Q107" s="26"/>
    </row>
    <row r="108" spans="11:17">
      <c r="L108" s="48"/>
      <c r="M108" s="26"/>
      <c r="N108" s="26"/>
      <c r="O108" s="26"/>
      <c r="P108" s="26"/>
      <c r="Q108" s="26"/>
    </row>
    <row r="109" spans="11:17">
      <c r="L109" s="48"/>
      <c r="M109" s="26"/>
      <c r="N109" s="26"/>
      <c r="O109" s="26"/>
      <c r="P109" s="26"/>
      <c r="Q109" s="26"/>
    </row>
    <row r="110" spans="11:17">
      <c r="L110" s="48"/>
      <c r="M110" s="26"/>
      <c r="N110" s="26"/>
      <c r="O110" s="26"/>
      <c r="P110" s="26"/>
      <c r="Q110" s="26"/>
    </row>
    <row r="111" spans="11:17">
      <c r="K111" s="26"/>
      <c r="L111" s="26"/>
      <c r="N111" s="26"/>
      <c r="O111" s="26"/>
      <c r="P111" s="26"/>
      <c r="Q111" s="26"/>
    </row>
    <row r="112" spans="11:17">
      <c r="K112" s="26"/>
      <c r="L112" s="26"/>
      <c r="N112" s="26"/>
      <c r="O112" s="26"/>
      <c r="P112" s="26"/>
      <c r="Q112" s="26"/>
    </row>
    <row r="113" spans="11:17">
      <c r="K113" s="26"/>
      <c r="L113" s="26"/>
      <c r="N113" s="26"/>
      <c r="O113" s="26"/>
      <c r="P113" s="26"/>
      <c r="Q113" s="26"/>
    </row>
    <row r="114" spans="11:17">
      <c r="K114" s="26"/>
      <c r="L114" s="26"/>
      <c r="N114" s="26"/>
      <c r="O114" s="26"/>
      <c r="P114" s="26"/>
      <c r="Q114" s="26"/>
    </row>
    <row r="115" spans="11:17">
      <c r="K115" s="26"/>
      <c r="L115" s="26"/>
      <c r="N115" s="26"/>
      <c r="O115" s="26"/>
      <c r="P115" s="26"/>
      <c r="Q115" s="26"/>
    </row>
    <row r="116" spans="11:17">
      <c r="K116" s="26"/>
      <c r="L116" s="26"/>
      <c r="N116" s="26"/>
      <c r="O116" s="26"/>
      <c r="P116" s="26"/>
      <c r="Q116" s="26"/>
    </row>
    <row r="117" spans="11:17">
      <c r="K117" s="26"/>
      <c r="L117" s="26"/>
      <c r="N117" s="26"/>
      <c r="O117" s="26"/>
      <c r="P117" s="26"/>
      <c r="Q117" s="26"/>
    </row>
    <row r="118" spans="11:17">
      <c r="K118" s="26"/>
      <c r="L118" s="26"/>
      <c r="N118" s="26"/>
      <c r="O118" s="26"/>
      <c r="P118" s="26"/>
      <c r="Q118" s="26"/>
    </row>
    <row r="119" spans="11:17">
      <c r="K119" s="26"/>
      <c r="L119" s="26"/>
      <c r="N119" s="26"/>
      <c r="O119" s="26"/>
      <c r="P119" s="26"/>
      <c r="Q119" s="26"/>
    </row>
    <row r="120" spans="11:17">
      <c r="K120" s="26"/>
      <c r="L120" s="26"/>
      <c r="N120" s="26"/>
      <c r="O120" s="26"/>
      <c r="P120" s="26"/>
      <c r="Q120" s="26"/>
    </row>
    <row r="121" spans="11:17">
      <c r="K121" s="26"/>
      <c r="L121" s="26"/>
      <c r="N121" s="26"/>
      <c r="O121" s="26"/>
      <c r="P121" s="26"/>
      <c r="Q121" s="26"/>
    </row>
    <row r="122" spans="11:17">
      <c r="K122" s="26"/>
      <c r="L122" s="26"/>
      <c r="N122" s="26"/>
      <c r="O122" s="26"/>
      <c r="P122" s="26"/>
    </row>
    <row r="123" spans="11:17">
      <c r="K123" s="26"/>
      <c r="L123" s="26"/>
      <c r="N123" s="26"/>
      <c r="O123" s="26"/>
      <c r="P123" s="26"/>
    </row>
    <row r="124" spans="11:17">
      <c r="K124" s="26"/>
      <c r="L124" s="26"/>
      <c r="N124" s="26"/>
      <c r="O124" s="26"/>
      <c r="P124" s="26"/>
    </row>
    <row r="125" spans="11:17">
      <c r="K125" s="26"/>
      <c r="L125" s="26"/>
      <c r="N125" s="26"/>
      <c r="O125" s="26"/>
      <c r="P125" s="26"/>
    </row>
    <row r="126" spans="11:17">
      <c r="K126" s="26"/>
      <c r="L126" s="26"/>
      <c r="N126" s="26"/>
      <c r="O126" s="26"/>
      <c r="P126" s="26"/>
    </row>
    <row r="127" spans="11:17">
      <c r="K127" s="26"/>
      <c r="L127" s="26"/>
      <c r="N127" s="26"/>
      <c r="O127" s="26"/>
      <c r="P127" s="26"/>
    </row>
    <row r="128" spans="11:17">
      <c r="K128" s="26"/>
      <c r="L128" s="26"/>
      <c r="N128" s="26"/>
      <c r="O128" s="26"/>
      <c r="P128" s="26"/>
    </row>
    <row r="129" spans="11:16">
      <c r="K129" s="26"/>
      <c r="L129" s="26"/>
      <c r="N129" s="26"/>
      <c r="O129" s="26"/>
      <c r="P129" s="26"/>
    </row>
    <row r="130" spans="11:16">
      <c r="K130" s="26"/>
      <c r="L130" s="26"/>
      <c r="N130" s="26"/>
      <c r="O130" s="26"/>
      <c r="P130" s="26"/>
    </row>
    <row r="131" spans="11:16">
      <c r="K131" s="26"/>
      <c r="L131" s="26"/>
      <c r="N131" s="26"/>
      <c r="O131" s="26"/>
      <c r="P131" s="26"/>
    </row>
    <row r="132" spans="11:16">
      <c r="K132" s="26"/>
      <c r="L132" s="26"/>
      <c r="N132" s="26"/>
      <c r="O132" s="26"/>
      <c r="P132" s="26"/>
    </row>
    <row r="133" spans="11:16">
      <c r="K133" s="26"/>
      <c r="L133" s="26"/>
      <c r="N133" s="26"/>
      <c r="O133" s="26"/>
      <c r="P133" s="26"/>
    </row>
  </sheetData>
  <sortState ref="H48:J88">
    <sortCondition descending="1" ref="H48:H88"/>
  </sortState>
  <phoneticPr fontId="2"/>
  <pageMargins left="0.39370078740157483" right="0" top="0.39370078740157483" bottom="0" header="0.51181102362204722" footer="0.51181102362204722"/>
  <pageSetup paperSize="9" scale="95" orientation="portrait" r:id="rId1"/>
  <headerFooter alignWithMargins="0">
    <oddFooter>&amp;C
&amp;14-6-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0"/>
  </sheetPr>
  <dimension ref="A1:AD90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8.625" customWidth="1"/>
    <col min="8" max="8" width="15.25" customWidth="1"/>
    <col min="9" max="9" width="4.75" customWidth="1"/>
    <col min="10" max="10" width="18.75" customWidth="1"/>
    <col min="11" max="11" width="5" customWidth="1"/>
    <col min="12" max="12" width="18.125" customWidth="1"/>
    <col min="13" max="13" width="15.875" customWidth="1"/>
    <col min="14" max="14" width="14.5" customWidth="1"/>
    <col min="15" max="15" width="11" customWidth="1"/>
    <col min="17" max="17" width="6.25" customWidth="1"/>
    <col min="18" max="18" width="14.25" style="53" customWidth="1"/>
    <col min="19" max="30" width="7.625" customWidth="1"/>
  </cols>
  <sheetData>
    <row r="1" spans="5:30" ht="13.5" customHeight="1">
      <c r="H1" s="16" t="s">
        <v>65</v>
      </c>
      <c r="J1" s="101"/>
      <c r="Q1" s="26"/>
      <c r="R1" s="108"/>
    </row>
    <row r="2" spans="5:30">
      <c r="H2" s="280" t="s">
        <v>198</v>
      </c>
      <c r="I2" s="3"/>
      <c r="J2" s="185" t="s">
        <v>103</v>
      </c>
      <c r="K2" s="3"/>
      <c r="L2" s="179" t="s">
        <v>190</v>
      </c>
      <c r="R2" s="109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5:30" ht="13.5" customHeight="1">
      <c r="H3" s="23" t="s">
        <v>99</v>
      </c>
      <c r="I3" s="3"/>
      <c r="J3" s="144" t="s">
        <v>100</v>
      </c>
      <c r="K3" s="3"/>
      <c r="L3" s="42" t="s">
        <v>99</v>
      </c>
      <c r="M3" s="82"/>
      <c r="N3" s="417"/>
      <c r="R3" s="48"/>
      <c r="S3" s="26"/>
      <c r="T3" s="26"/>
      <c r="U3" s="26"/>
      <c r="V3" s="26"/>
    </row>
    <row r="4" spans="5:30" ht="13.5" customHeight="1">
      <c r="H4" s="89">
        <v>25287</v>
      </c>
      <c r="I4" s="3">
        <v>3</v>
      </c>
      <c r="J4" s="33" t="s">
        <v>10</v>
      </c>
      <c r="K4" s="200">
        <f>SUM(I4)</f>
        <v>3</v>
      </c>
      <c r="L4" s="272">
        <v>21304</v>
      </c>
      <c r="M4" s="45"/>
      <c r="N4" s="417"/>
      <c r="R4" s="48"/>
      <c r="S4" s="26"/>
      <c r="T4" s="26"/>
      <c r="U4" s="26"/>
      <c r="V4" s="26"/>
    </row>
    <row r="5" spans="5:30" ht="13.5" customHeight="1">
      <c r="H5" s="88">
        <v>19473</v>
      </c>
      <c r="I5" s="3">
        <v>17</v>
      </c>
      <c r="J5" s="33" t="s">
        <v>21</v>
      </c>
      <c r="K5" s="200">
        <f t="shared" ref="K5:K13" si="0">SUM(I5)</f>
        <v>17</v>
      </c>
      <c r="L5" s="272">
        <v>19108</v>
      </c>
      <c r="M5" s="45"/>
      <c r="N5" s="417"/>
      <c r="R5" s="48"/>
      <c r="S5" s="26"/>
      <c r="T5" s="26"/>
      <c r="U5" s="26"/>
      <c r="V5" s="26"/>
    </row>
    <row r="6" spans="5:30" ht="13.5" customHeight="1">
      <c r="H6" s="44">
        <v>16466</v>
      </c>
      <c r="I6" s="3">
        <v>33</v>
      </c>
      <c r="J6" s="33" t="s">
        <v>0</v>
      </c>
      <c r="K6" s="200">
        <f t="shared" si="0"/>
        <v>33</v>
      </c>
      <c r="L6" s="272">
        <v>20246</v>
      </c>
      <c r="M6" s="45"/>
      <c r="N6" s="417"/>
      <c r="R6" s="48"/>
      <c r="S6" s="26"/>
      <c r="T6" s="26"/>
      <c r="U6" s="26"/>
      <c r="V6" s="26"/>
    </row>
    <row r="7" spans="5:30" ht="13.5" customHeight="1">
      <c r="H7" s="88">
        <v>15140</v>
      </c>
      <c r="I7" s="3">
        <v>40</v>
      </c>
      <c r="J7" s="33" t="s">
        <v>2</v>
      </c>
      <c r="K7" s="200">
        <f t="shared" si="0"/>
        <v>40</v>
      </c>
      <c r="L7" s="272">
        <v>12996</v>
      </c>
      <c r="M7" s="45"/>
      <c r="N7" s="417"/>
      <c r="R7" s="48"/>
      <c r="S7" s="26"/>
      <c r="T7" s="26"/>
      <c r="U7" s="26"/>
      <c r="V7" s="26"/>
    </row>
    <row r="8" spans="5:30">
      <c r="H8" s="88">
        <v>14473</v>
      </c>
      <c r="I8" s="3">
        <v>34</v>
      </c>
      <c r="J8" s="33" t="s">
        <v>1</v>
      </c>
      <c r="K8" s="200">
        <f t="shared" si="0"/>
        <v>34</v>
      </c>
      <c r="L8" s="272">
        <v>16959</v>
      </c>
      <c r="M8" s="45"/>
      <c r="R8" s="48"/>
      <c r="S8" s="26"/>
      <c r="T8" s="26"/>
      <c r="U8" s="26"/>
      <c r="V8" s="26"/>
    </row>
    <row r="9" spans="5:30">
      <c r="H9" s="88">
        <v>12509</v>
      </c>
      <c r="I9" s="3">
        <v>2</v>
      </c>
      <c r="J9" s="33" t="s">
        <v>6</v>
      </c>
      <c r="K9" s="200">
        <f t="shared" si="0"/>
        <v>2</v>
      </c>
      <c r="L9" s="272">
        <v>14972</v>
      </c>
      <c r="M9" s="45"/>
      <c r="R9" s="48"/>
      <c r="S9" s="26"/>
      <c r="T9" s="26"/>
      <c r="U9" s="26"/>
      <c r="V9" s="26"/>
    </row>
    <row r="10" spans="5:30">
      <c r="H10" s="88">
        <v>11671</v>
      </c>
      <c r="I10" s="3">
        <v>31</v>
      </c>
      <c r="J10" s="33" t="s">
        <v>64</v>
      </c>
      <c r="K10" s="200">
        <f t="shared" si="0"/>
        <v>31</v>
      </c>
      <c r="L10" s="272">
        <v>13964</v>
      </c>
      <c r="M10" s="45"/>
      <c r="R10" s="48"/>
      <c r="S10" s="26"/>
      <c r="T10" s="26"/>
      <c r="U10" s="26"/>
      <c r="V10" s="26"/>
    </row>
    <row r="11" spans="5:30">
      <c r="H11" s="88">
        <v>11177</v>
      </c>
      <c r="I11" s="3">
        <v>13</v>
      </c>
      <c r="J11" s="33" t="s">
        <v>7</v>
      </c>
      <c r="K11" s="200">
        <f t="shared" si="0"/>
        <v>13</v>
      </c>
      <c r="L11" s="273">
        <v>10290</v>
      </c>
      <c r="M11" s="45"/>
      <c r="N11" s="29"/>
      <c r="R11" s="48"/>
      <c r="S11" s="26"/>
      <c r="T11" s="26"/>
      <c r="U11" s="26"/>
      <c r="V11" s="26"/>
    </row>
    <row r="12" spans="5:30">
      <c r="H12" s="435">
        <v>8995</v>
      </c>
      <c r="I12" s="3">
        <v>16</v>
      </c>
      <c r="J12" s="33" t="s">
        <v>3</v>
      </c>
      <c r="K12" s="200">
        <f t="shared" si="0"/>
        <v>16</v>
      </c>
      <c r="L12" s="273">
        <v>7039</v>
      </c>
      <c r="M12" s="45"/>
      <c r="R12" s="48"/>
      <c r="S12" s="26"/>
      <c r="T12" s="26"/>
      <c r="U12" s="26"/>
      <c r="V12" s="26"/>
    </row>
    <row r="13" spans="5:30" ht="14.25" thickBot="1">
      <c r="E13" s="17"/>
      <c r="H13" s="426">
        <v>7373</v>
      </c>
      <c r="I13" s="14">
        <v>11</v>
      </c>
      <c r="J13" s="77" t="s">
        <v>17</v>
      </c>
      <c r="K13" s="200">
        <f t="shared" si="0"/>
        <v>11</v>
      </c>
      <c r="L13" s="273">
        <v>4893</v>
      </c>
      <c r="M13" s="45"/>
      <c r="R13" s="48"/>
      <c r="S13" s="26"/>
      <c r="T13" s="26"/>
      <c r="U13" s="26"/>
      <c r="V13" s="26"/>
    </row>
    <row r="14" spans="5:30" ht="14.25" thickTop="1">
      <c r="E14" s="17"/>
      <c r="H14" s="372">
        <v>7247</v>
      </c>
      <c r="I14" s="219">
        <v>25</v>
      </c>
      <c r="J14" s="376" t="s">
        <v>29</v>
      </c>
      <c r="K14" s="107" t="s">
        <v>8</v>
      </c>
      <c r="L14" s="274">
        <v>174035</v>
      </c>
      <c r="N14" s="32"/>
      <c r="R14" s="48"/>
      <c r="S14" s="26"/>
      <c r="T14" s="26"/>
      <c r="U14" s="26"/>
      <c r="V14" s="26"/>
    </row>
    <row r="15" spans="5:30">
      <c r="H15" s="88">
        <v>6432</v>
      </c>
      <c r="I15" s="3">
        <v>26</v>
      </c>
      <c r="J15" s="33" t="s">
        <v>30</v>
      </c>
      <c r="K15" s="50"/>
      <c r="L15" s="27"/>
      <c r="N15" s="32"/>
      <c r="R15" s="48"/>
      <c r="S15" s="26"/>
      <c r="T15" s="26"/>
      <c r="U15" s="26"/>
      <c r="V15" s="26"/>
    </row>
    <row r="16" spans="5:30">
      <c r="H16" s="88">
        <v>5142</v>
      </c>
      <c r="I16" s="3">
        <v>38</v>
      </c>
      <c r="J16" s="33" t="s">
        <v>38</v>
      </c>
      <c r="K16" s="50"/>
      <c r="L16" s="32"/>
      <c r="R16" s="48"/>
      <c r="S16" s="26"/>
      <c r="T16" s="26"/>
      <c r="U16" s="26"/>
      <c r="V16" s="26"/>
    </row>
    <row r="17" spans="1:22">
      <c r="H17" s="88">
        <v>3806</v>
      </c>
      <c r="I17" s="3">
        <v>21</v>
      </c>
      <c r="J17" s="3" t="s">
        <v>158</v>
      </c>
      <c r="L17" s="32"/>
      <c r="R17" s="48"/>
      <c r="S17" s="26"/>
      <c r="T17" s="26"/>
      <c r="U17" s="26"/>
      <c r="V17" s="26"/>
    </row>
    <row r="18" spans="1:22">
      <c r="H18" s="122">
        <v>2990</v>
      </c>
      <c r="I18" s="3">
        <v>9</v>
      </c>
      <c r="J18" s="3" t="s">
        <v>162</v>
      </c>
      <c r="L18" s="186" t="s">
        <v>103</v>
      </c>
      <c r="M18" s="42" t="s">
        <v>63</v>
      </c>
      <c r="N18" s="42" t="s">
        <v>75</v>
      </c>
      <c r="R18" s="48"/>
      <c r="S18" s="26"/>
      <c r="T18" s="26"/>
      <c r="U18" s="26"/>
      <c r="V18" s="26"/>
    </row>
    <row r="19" spans="1:22" ht="14.25" thickBot="1">
      <c r="H19" s="89">
        <v>1851</v>
      </c>
      <c r="I19" s="3">
        <v>14</v>
      </c>
      <c r="J19" s="33" t="s">
        <v>19</v>
      </c>
      <c r="K19" s="116">
        <f>SUM(I4)</f>
        <v>3</v>
      </c>
      <c r="L19" s="33" t="s">
        <v>10</v>
      </c>
      <c r="M19" s="365">
        <v>29566</v>
      </c>
      <c r="N19" s="89">
        <f>SUM(H4)</f>
        <v>25287</v>
      </c>
      <c r="R19" s="48"/>
      <c r="S19" s="26"/>
      <c r="T19" s="26"/>
      <c r="U19" s="26"/>
      <c r="V19" s="26"/>
    </row>
    <row r="20" spans="1:22">
      <c r="A20" s="58" t="s">
        <v>46</v>
      </c>
      <c r="B20" s="59" t="s">
        <v>53</v>
      </c>
      <c r="C20" s="59" t="s">
        <v>195</v>
      </c>
      <c r="D20" s="59" t="s">
        <v>187</v>
      </c>
      <c r="E20" s="59" t="s">
        <v>51</v>
      </c>
      <c r="F20" s="59" t="s">
        <v>50</v>
      </c>
      <c r="G20" s="60" t="s">
        <v>52</v>
      </c>
      <c r="H20" s="44">
        <v>1509</v>
      </c>
      <c r="I20" s="3">
        <v>36</v>
      </c>
      <c r="J20" s="33" t="s">
        <v>5</v>
      </c>
      <c r="K20" s="116">
        <f t="shared" ref="K20:K28" si="1">SUM(I5)</f>
        <v>17</v>
      </c>
      <c r="L20" s="33" t="s">
        <v>21</v>
      </c>
      <c r="M20" s="366">
        <v>21469</v>
      </c>
      <c r="N20" s="89">
        <f t="shared" ref="N20:N28" si="2">SUM(H5)</f>
        <v>19473</v>
      </c>
      <c r="R20" s="48"/>
      <c r="S20" s="26"/>
      <c r="T20" s="26"/>
      <c r="U20" s="26"/>
      <c r="V20" s="26"/>
    </row>
    <row r="21" spans="1:22">
      <c r="A21" s="61">
        <v>1</v>
      </c>
      <c r="B21" s="33" t="s">
        <v>10</v>
      </c>
      <c r="C21" s="199">
        <f>SUM(H4)</f>
        <v>25287</v>
      </c>
      <c r="D21" s="89">
        <f>SUM(L4)</f>
        <v>21304</v>
      </c>
      <c r="E21" s="52">
        <f t="shared" ref="E21:E30" si="3">SUM(N19/M19*100)</f>
        <v>85.527294865724144</v>
      </c>
      <c r="F21" s="52">
        <f t="shared" ref="F21:F31" si="4">SUM(C21/D21*100)</f>
        <v>118.69601952684943</v>
      </c>
      <c r="G21" s="62"/>
      <c r="H21" s="289">
        <v>1351</v>
      </c>
      <c r="I21" s="3">
        <v>1</v>
      </c>
      <c r="J21" s="33" t="s">
        <v>4</v>
      </c>
      <c r="K21" s="116">
        <f t="shared" si="1"/>
        <v>33</v>
      </c>
      <c r="L21" s="33" t="s">
        <v>0</v>
      </c>
      <c r="M21" s="366">
        <v>18851</v>
      </c>
      <c r="N21" s="89">
        <f t="shared" si="2"/>
        <v>16466</v>
      </c>
      <c r="R21" s="48"/>
      <c r="S21" s="26"/>
      <c r="T21" s="26"/>
      <c r="U21" s="26"/>
      <c r="V21" s="26"/>
    </row>
    <row r="22" spans="1:22">
      <c r="A22" s="61">
        <v>2</v>
      </c>
      <c r="B22" s="33" t="s">
        <v>21</v>
      </c>
      <c r="C22" s="199">
        <f t="shared" ref="C22:C30" si="5">SUM(H5)</f>
        <v>19473</v>
      </c>
      <c r="D22" s="89">
        <f t="shared" ref="D22:D29" si="6">SUM(L5)</f>
        <v>19108</v>
      </c>
      <c r="E22" s="52">
        <f t="shared" si="3"/>
        <v>90.70287391122082</v>
      </c>
      <c r="F22" s="52">
        <f t="shared" si="4"/>
        <v>101.91019468285536</v>
      </c>
      <c r="G22" s="62"/>
      <c r="H22" s="333">
        <v>1323</v>
      </c>
      <c r="I22" s="3">
        <v>24</v>
      </c>
      <c r="J22" s="33" t="s">
        <v>28</v>
      </c>
      <c r="K22" s="116">
        <f t="shared" si="1"/>
        <v>40</v>
      </c>
      <c r="L22" s="33" t="s">
        <v>2</v>
      </c>
      <c r="M22" s="366">
        <v>12965</v>
      </c>
      <c r="N22" s="89">
        <f t="shared" si="2"/>
        <v>15140</v>
      </c>
      <c r="R22" s="48"/>
      <c r="S22" s="26"/>
      <c r="T22" s="26"/>
      <c r="U22" s="26"/>
      <c r="V22" s="26"/>
    </row>
    <row r="23" spans="1:22">
      <c r="A23" s="61">
        <v>3</v>
      </c>
      <c r="B23" s="33" t="s">
        <v>0</v>
      </c>
      <c r="C23" s="199">
        <f t="shared" si="5"/>
        <v>16466</v>
      </c>
      <c r="D23" s="89">
        <f t="shared" si="6"/>
        <v>20246</v>
      </c>
      <c r="E23" s="52">
        <f t="shared" si="3"/>
        <v>87.34815129170866</v>
      </c>
      <c r="F23" s="52">
        <f t="shared" si="4"/>
        <v>81.329645362046818</v>
      </c>
      <c r="G23" s="62"/>
      <c r="H23" s="88">
        <v>463</v>
      </c>
      <c r="I23" s="3">
        <v>12</v>
      </c>
      <c r="J23" s="33" t="s">
        <v>18</v>
      </c>
      <c r="K23" s="116">
        <f t="shared" si="1"/>
        <v>34</v>
      </c>
      <c r="L23" s="33" t="s">
        <v>1</v>
      </c>
      <c r="M23" s="366">
        <v>14951</v>
      </c>
      <c r="N23" s="89">
        <f t="shared" si="2"/>
        <v>14473</v>
      </c>
      <c r="R23" s="48"/>
      <c r="S23" s="26"/>
      <c r="T23" s="26"/>
      <c r="U23" s="26"/>
      <c r="V23" s="26"/>
    </row>
    <row r="24" spans="1:22">
      <c r="A24" s="61">
        <v>4</v>
      </c>
      <c r="B24" s="33" t="s">
        <v>2</v>
      </c>
      <c r="C24" s="199">
        <f t="shared" si="5"/>
        <v>15140</v>
      </c>
      <c r="D24" s="89">
        <f t="shared" si="6"/>
        <v>12996</v>
      </c>
      <c r="E24" s="52">
        <f t="shared" si="3"/>
        <v>116.77593521018126</v>
      </c>
      <c r="F24" s="52">
        <f t="shared" si="4"/>
        <v>116.49738381040319</v>
      </c>
      <c r="G24" s="62"/>
      <c r="H24" s="88">
        <v>450</v>
      </c>
      <c r="I24" s="3">
        <v>10</v>
      </c>
      <c r="J24" s="33" t="s">
        <v>16</v>
      </c>
      <c r="K24" s="116">
        <f t="shared" si="1"/>
        <v>2</v>
      </c>
      <c r="L24" s="33" t="s">
        <v>6</v>
      </c>
      <c r="M24" s="366">
        <v>11537</v>
      </c>
      <c r="N24" s="89">
        <f t="shared" si="2"/>
        <v>12509</v>
      </c>
      <c r="R24" s="48"/>
      <c r="S24" s="26"/>
      <c r="T24" s="26"/>
      <c r="U24" s="26"/>
      <c r="V24" s="26"/>
    </row>
    <row r="25" spans="1:22">
      <c r="A25" s="61">
        <v>5</v>
      </c>
      <c r="B25" s="33" t="s">
        <v>1</v>
      </c>
      <c r="C25" s="199">
        <f t="shared" si="5"/>
        <v>14473</v>
      </c>
      <c r="D25" s="89">
        <f t="shared" si="6"/>
        <v>16959</v>
      </c>
      <c r="E25" s="52">
        <f t="shared" si="3"/>
        <v>96.802889438833532</v>
      </c>
      <c r="F25" s="52">
        <f t="shared" si="4"/>
        <v>85.341116811132736</v>
      </c>
      <c r="G25" s="72"/>
      <c r="H25" s="88">
        <v>418</v>
      </c>
      <c r="I25" s="3">
        <v>37</v>
      </c>
      <c r="J25" s="33" t="s">
        <v>37</v>
      </c>
      <c r="K25" s="116">
        <f t="shared" si="1"/>
        <v>31</v>
      </c>
      <c r="L25" s="33" t="s">
        <v>64</v>
      </c>
      <c r="M25" s="366">
        <v>11783</v>
      </c>
      <c r="N25" s="89">
        <f t="shared" si="2"/>
        <v>11671</v>
      </c>
      <c r="R25" s="48"/>
      <c r="S25" s="26"/>
      <c r="T25" s="26"/>
      <c r="U25" s="26"/>
      <c r="V25" s="26"/>
    </row>
    <row r="26" spans="1:22">
      <c r="A26" s="61">
        <v>6</v>
      </c>
      <c r="B26" s="33" t="s">
        <v>6</v>
      </c>
      <c r="C26" s="199">
        <f t="shared" si="5"/>
        <v>12509</v>
      </c>
      <c r="D26" s="89">
        <f t="shared" si="6"/>
        <v>14972</v>
      </c>
      <c r="E26" s="52">
        <f t="shared" si="3"/>
        <v>108.42506717517553</v>
      </c>
      <c r="F26" s="52">
        <f t="shared" si="4"/>
        <v>83.54929201175527</v>
      </c>
      <c r="G26" s="62"/>
      <c r="H26" s="88">
        <v>346</v>
      </c>
      <c r="I26" s="3">
        <v>27</v>
      </c>
      <c r="J26" s="33" t="s">
        <v>31</v>
      </c>
      <c r="K26" s="116">
        <f t="shared" si="1"/>
        <v>13</v>
      </c>
      <c r="L26" s="33" t="s">
        <v>7</v>
      </c>
      <c r="M26" s="367">
        <v>10875</v>
      </c>
      <c r="N26" s="89">
        <f t="shared" si="2"/>
        <v>11177</v>
      </c>
      <c r="R26" s="48"/>
      <c r="S26" s="26"/>
      <c r="T26" s="26"/>
      <c r="U26" s="26"/>
      <c r="V26" s="26"/>
    </row>
    <row r="27" spans="1:22">
      <c r="A27" s="61">
        <v>7</v>
      </c>
      <c r="B27" s="33" t="s">
        <v>64</v>
      </c>
      <c r="C27" s="199">
        <f t="shared" si="5"/>
        <v>11671</v>
      </c>
      <c r="D27" s="89">
        <f t="shared" si="6"/>
        <v>13964</v>
      </c>
      <c r="E27" s="52">
        <f t="shared" si="3"/>
        <v>99.049478061614195</v>
      </c>
      <c r="F27" s="52">
        <f t="shared" si="4"/>
        <v>83.579203666571175</v>
      </c>
      <c r="G27" s="62"/>
      <c r="H27" s="88">
        <v>268</v>
      </c>
      <c r="I27" s="3">
        <v>39</v>
      </c>
      <c r="J27" s="33" t="s">
        <v>39</v>
      </c>
      <c r="K27" s="116">
        <f t="shared" si="1"/>
        <v>16</v>
      </c>
      <c r="L27" s="33" t="s">
        <v>3</v>
      </c>
      <c r="M27" s="368">
        <v>16982</v>
      </c>
      <c r="N27" s="89">
        <f t="shared" si="2"/>
        <v>8995</v>
      </c>
      <c r="R27" s="48"/>
      <c r="S27" s="26"/>
      <c r="T27" s="26"/>
      <c r="U27" s="26"/>
      <c r="V27" s="26"/>
    </row>
    <row r="28" spans="1:22" ht="14.25" thickBot="1">
      <c r="A28" s="61">
        <v>8</v>
      </c>
      <c r="B28" s="33" t="s">
        <v>7</v>
      </c>
      <c r="C28" s="199">
        <f t="shared" si="5"/>
        <v>11177</v>
      </c>
      <c r="D28" s="89">
        <f t="shared" si="6"/>
        <v>10290</v>
      </c>
      <c r="E28" s="52">
        <f t="shared" si="3"/>
        <v>102.77701149425286</v>
      </c>
      <c r="F28" s="52">
        <f t="shared" si="4"/>
        <v>108.62001943634596</v>
      </c>
      <c r="G28" s="73"/>
      <c r="H28" s="88">
        <v>212</v>
      </c>
      <c r="I28" s="3">
        <v>32</v>
      </c>
      <c r="J28" s="33" t="s">
        <v>35</v>
      </c>
      <c r="K28" s="180">
        <f t="shared" si="1"/>
        <v>11</v>
      </c>
      <c r="L28" s="77" t="s">
        <v>17</v>
      </c>
      <c r="M28" s="368">
        <v>3465</v>
      </c>
      <c r="N28" s="166">
        <f t="shared" si="2"/>
        <v>7373</v>
      </c>
      <c r="R28" s="48"/>
      <c r="S28" s="26"/>
      <c r="T28" s="26"/>
      <c r="U28" s="26"/>
      <c r="V28" s="26"/>
    </row>
    <row r="29" spans="1:22" ht="14.25" thickTop="1">
      <c r="A29" s="61">
        <v>9</v>
      </c>
      <c r="B29" s="33" t="s">
        <v>3</v>
      </c>
      <c r="C29" s="199">
        <f t="shared" si="5"/>
        <v>8995</v>
      </c>
      <c r="D29" s="89">
        <f t="shared" si="6"/>
        <v>7039</v>
      </c>
      <c r="E29" s="52">
        <f t="shared" si="3"/>
        <v>52.96784830997526</v>
      </c>
      <c r="F29" s="52">
        <f t="shared" si="4"/>
        <v>127.78803807359</v>
      </c>
      <c r="G29" s="72"/>
      <c r="H29" s="88">
        <v>189</v>
      </c>
      <c r="I29" s="3">
        <v>7</v>
      </c>
      <c r="J29" s="33" t="s">
        <v>14</v>
      </c>
      <c r="K29" s="114"/>
      <c r="L29" s="114" t="s">
        <v>166</v>
      </c>
      <c r="M29" s="369">
        <v>185405</v>
      </c>
      <c r="N29" s="171">
        <f>SUM(H44)</f>
        <v>177091</v>
      </c>
      <c r="R29" s="48"/>
      <c r="S29" s="26"/>
      <c r="T29" s="26"/>
      <c r="U29" s="26"/>
      <c r="V29" s="26"/>
    </row>
    <row r="30" spans="1:22" ht="14.25" thickBot="1">
      <c r="A30" s="74">
        <v>10</v>
      </c>
      <c r="B30" s="77" t="s">
        <v>17</v>
      </c>
      <c r="C30" s="199">
        <f t="shared" si="5"/>
        <v>7373</v>
      </c>
      <c r="D30" s="89">
        <f>SUM(L13)</f>
        <v>4893</v>
      </c>
      <c r="E30" s="57">
        <f t="shared" si="3"/>
        <v>212.7849927849928</v>
      </c>
      <c r="F30" s="63">
        <f t="shared" si="4"/>
        <v>150.68465154302064</v>
      </c>
      <c r="G30" s="75"/>
      <c r="H30" s="44">
        <v>163</v>
      </c>
      <c r="I30" s="3">
        <v>4</v>
      </c>
      <c r="J30" s="33" t="s">
        <v>11</v>
      </c>
      <c r="R30" s="48"/>
      <c r="S30" s="26"/>
      <c r="T30" s="26"/>
      <c r="U30" s="26"/>
      <c r="V30" s="26"/>
    </row>
    <row r="31" spans="1:22" ht="14.25" thickBot="1">
      <c r="A31" s="65"/>
      <c r="B31" s="66" t="s">
        <v>57</v>
      </c>
      <c r="C31" s="67">
        <f>SUM(H44)</f>
        <v>177091</v>
      </c>
      <c r="D31" s="67">
        <f>SUM(L14)</f>
        <v>174035</v>
      </c>
      <c r="E31" s="70">
        <f>SUM(N29/M29*100)</f>
        <v>95.515762789568782</v>
      </c>
      <c r="F31" s="63">
        <f t="shared" si="4"/>
        <v>101.75596862700031</v>
      </c>
      <c r="G31" s="71"/>
      <c r="H31" s="88">
        <v>148</v>
      </c>
      <c r="I31" s="3">
        <v>20</v>
      </c>
      <c r="J31" s="33" t="s">
        <v>24</v>
      </c>
      <c r="L31" s="32"/>
      <c r="M31" s="26"/>
      <c r="N31" s="26"/>
      <c r="R31" s="48"/>
      <c r="S31" s="26"/>
      <c r="T31" s="26"/>
      <c r="U31" s="26"/>
      <c r="V31" s="26"/>
    </row>
    <row r="32" spans="1:22">
      <c r="H32" s="89">
        <v>120</v>
      </c>
      <c r="I32" s="3">
        <v>15</v>
      </c>
      <c r="J32" s="33" t="s">
        <v>20</v>
      </c>
      <c r="L32" s="32"/>
      <c r="M32" s="26"/>
      <c r="N32" s="26"/>
      <c r="R32" s="48"/>
      <c r="S32" s="26"/>
      <c r="T32" s="26"/>
      <c r="U32" s="26"/>
      <c r="V32" s="26"/>
    </row>
    <row r="33" spans="3:30">
      <c r="C33" s="26"/>
      <c r="E33" s="17"/>
      <c r="H33" s="289">
        <v>74</v>
      </c>
      <c r="I33" s="3">
        <v>5</v>
      </c>
      <c r="J33" s="33" t="s">
        <v>12</v>
      </c>
      <c r="L33" s="32"/>
      <c r="M33" s="26"/>
      <c r="N33" s="26"/>
      <c r="R33" s="48"/>
      <c r="S33" s="26"/>
      <c r="T33" s="26"/>
      <c r="U33" s="26"/>
      <c r="V33" s="26"/>
    </row>
    <row r="34" spans="3:30">
      <c r="H34" s="88">
        <v>12</v>
      </c>
      <c r="I34" s="3">
        <v>18</v>
      </c>
      <c r="J34" s="33" t="s">
        <v>22</v>
      </c>
      <c r="L34" s="32"/>
      <c r="M34" s="26"/>
      <c r="N34" s="26"/>
      <c r="R34" s="48"/>
      <c r="S34" s="26"/>
      <c r="T34" s="26"/>
      <c r="U34" s="26"/>
      <c r="V34" s="26"/>
    </row>
    <row r="35" spans="3:30">
      <c r="C35" s="26"/>
      <c r="E35" s="17"/>
      <c r="H35" s="122">
        <v>7</v>
      </c>
      <c r="I35" s="3">
        <v>19</v>
      </c>
      <c r="J35" s="33" t="s">
        <v>23</v>
      </c>
      <c r="L35" s="32"/>
      <c r="M35" s="26"/>
      <c r="N35" s="26"/>
      <c r="R35" s="48"/>
      <c r="S35" s="26"/>
      <c r="T35" s="26"/>
      <c r="U35" s="26"/>
      <c r="V35" s="26"/>
    </row>
    <row r="36" spans="3:30">
      <c r="H36" s="89">
        <v>5</v>
      </c>
      <c r="I36" s="3">
        <v>23</v>
      </c>
      <c r="J36" s="33" t="s">
        <v>27</v>
      </c>
      <c r="L36" s="32"/>
      <c r="M36" s="26"/>
      <c r="N36" s="26"/>
      <c r="R36" s="48"/>
      <c r="S36" s="26"/>
      <c r="T36" s="26"/>
      <c r="U36" s="26"/>
      <c r="V36" s="26"/>
    </row>
    <row r="37" spans="3:30">
      <c r="H37" s="88">
        <v>1</v>
      </c>
      <c r="I37" s="3">
        <v>29</v>
      </c>
      <c r="J37" s="33" t="s">
        <v>54</v>
      </c>
      <c r="L37" s="32"/>
      <c r="M37" s="26"/>
      <c r="N37" s="26"/>
      <c r="R37" s="48"/>
      <c r="S37" s="26"/>
      <c r="T37" s="26"/>
      <c r="U37" s="26"/>
      <c r="V37" s="26"/>
    </row>
    <row r="38" spans="3:30">
      <c r="H38" s="88">
        <v>0</v>
      </c>
      <c r="I38" s="3">
        <v>6</v>
      </c>
      <c r="J38" s="33" t="s">
        <v>13</v>
      </c>
      <c r="L38" s="32"/>
      <c r="M38" s="26"/>
      <c r="N38" s="26"/>
      <c r="R38" s="48"/>
      <c r="S38" s="26"/>
      <c r="T38" s="26"/>
      <c r="U38" s="26"/>
      <c r="V38" s="26"/>
    </row>
    <row r="39" spans="3:30">
      <c r="H39" s="88">
        <v>0</v>
      </c>
      <c r="I39" s="3">
        <v>8</v>
      </c>
      <c r="J39" s="33" t="s">
        <v>15</v>
      </c>
      <c r="L39" s="32"/>
      <c r="M39" s="26"/>
      <c r="N39" s="26"/>
      <c r="R39" s="48"/>
      <c r="S39" s="26"/>
      <c r="T39" s="26"/>
      <c r="U39" s="26"/>
      <c r="V39" s="26"/>
    </row>
    <row r="40" spans="3:30">
      <c r="H40" s="88">
        <v>0</v>
      </c>
      <c r="I40" s="3">
        <v>22</v>
      </c>
      <c r="J40" s="33" t="s">
        <v>26</v>
      </c>
      <c r="L40" s="32"/>
      <c r="M40" s="26"/>
      <c r="N40" s="26"/>
      <c r="R40" s="48"/>
      <c r="S40" s="26"/>
      <c r="T40" s="26"/>
      <c r="U40" s="26"/>
      <c r="V40" s="26"/>
    </row>
    <row r="41" spans="3:30">
      <c r="H41" s="289">
        <v>0</v>
      </c>
      <c r="I41" s="3">
        <v>28</v>
      </c>
      <c r="J41" s="33" t="s">
        <v>32</v>
      </c>
      <c r="N41" s="26"/>
      <c r="R41" s="48"/>
      <c r="S41" s="26"/>
      <c r="T41" s="26"/>
      <c r="U41" s="26"/>
      <c r="V41" s="26"/>
    </row>
    <row r="42" spans="3:30">
      <c r="H42" s="88">
        <v>0</v>
      </c>
      <c r="I42" s="3">
        <v>30</v>
      </c>
      <c r="J42" s="33" t="s">
        <v>33</v>
      </c>
      <c r="M42" s="48"/>
      <c r="N42" s="26"/>
      <c r="R42" s="48"/>
      <c r="S42" s="26"/>
      <c r="T42" s="26"/>
      <c r="U42" s="26"/>
      <c r="V42" s="26"/>
    </row>
    <row r="43" spans="3:30">
      <c r="H43" s="88">
        <v>0</v>
      </c>
      <c r="I43" s="3">
        <v>35</v>
      </c>
      <c r="J43" s="33" t="s">
        <v>36</v>
      </c>
      <c r="M43" s="48"/>
      <c r="N43" s="26"/>
      <c r="R43" s="48"/>
      <c r="S43" s="30"/>
      <c r="T43" s="30"/>
      <c r="U43" s="30"/>
    </row>
    <row r="44" spans="3:30">
      <c r="H44" s="119">
        <f>SUM(H4:H43)</f>
        <v>177091</v>
      </c>
      <c r="I44" s="3"/>
      <c r="J44" s="3" t="s">
        <v>48</v>
      </c>
      <c r="M44" s="48"/>
      <c r="N44" s="26"/>
      <c r="R44" s="48"/>
    </row>
    <row r="45" spans="3:30">
      <c r="M45" s="48"/>
      <c r="N45" s="26"/>
    </row>
    <row r="46" spans="3:30">
      <c r="M46" s="48"/>
      <c r="N46" s="26"/>
      <c r="R46" s="108"/>
    </row>
    <row r="47" spans="3:30">
      <c r="M47" s="48"/>
      <c r="N47" s="26"/>
      <c r="R47" s="109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</row>
    <row r="48" spans="3:30">
      <c r="H48" s="187" t="s">
        <v>198</v>
      </c>
      <c r="I48" s="3"/>
      <c r="J48" s="188" t="s">
        <v>91</v>
      </c>
      <c r="K48" s="3"/>
      <c r="L48" s="326" t="s">
        <v>190</v>
      </c>
      <c r="M48" s="48"/>
      <c r="N48" s="26"/>
      <c r="R48" s="48"/>
      <c r="S48" s="26"/>
      <c r="T48" s="26"/>
      <c r="U48" s="26"/>
      <c r="V48" s="26"/>
    </row>
    <row r="49" spans="1:22">
      <c r="H49" s="94" t="s">
        <v>99</v>
      </c>
      <c r="I49" s="3"/>
      <c r="J49" s="144" t="s">
        <v>9</v>
      </c>
      <c r="K49" s="3"/>
      <c r="L49" s="326" t="s">
        <v>170</v>
      </c>
      <c r="M49" s="82"/>
      <c r="R49" s="48"/>
      <c r="S49" s="26"/>
      <c r="T49" s="26"/>
      <c r="U49" s="26"/>
      <c r="V49" s="26"/>
    </row>
    <row r="50" spans="1:22">
      <c r="H50" s="43">
        <v>31812</v>
      </c>
      <c r="I50" s="3">
        <v>16</v>
      </c>
      <c r="J50" s="33" t="s">
        <v>3</v>
      </c>
      <c r="K50" s="324">
        <f>SUM(I50)</f>
        <v>16</v>
      </c>
      <c r="L50" s="327">
        <v>34597</v>
      </c>
      <c r="M50" s="45"/>
      <c r="R50" s="48"/>
      <c r="S50" s="26"/>
      <c r="T50" s="26"/>
      <c r="U50" s="26"/>
      <c r="V50" s="26"/>
    </row>
    <row r="51" spans="1:22">
      <c r="H51" s="44">
        <v>12655</v>
      </c>
      <c r="I51" s="3">
        <v>26</v>
      </c>
      <c r="J51" s="33" t="s">
        <v>30</v>
      </c>
      <c r="K51" s="324">
        <f t="shared" ref="K51:K59" si="7">SUM(I51)</f>
        <v>26</v>
      </c>
      <c r="L51" s="328">
        <v>14887</v>
      </c>
      <c r="M51" s="45"/>
      <c r="R51" s="48"/>
      <c r="S51" s="26"/>
      <c r="T51" s="26"/>
      <c r="U51" s="26"/>
      <c r="V51" s="26"/>
    </row>
    <row r="52" spans="1:22" ht="14.25" thickBot="1">
      <c r="H52" s="44">
        <v>6383</v>
      </c>
      <c r="I52" s="3">
        <v>38</v>
      </c>
      <c r="J52" s="33" t="s">
        <v>38</v>
      </c>
      <c r="K52" s="324">
        <f t="shared" si="7"/>
        <v>38</v>
      </c>
      <c r="L52" s="328">
        <v>6368</v>
      </c>
      <c r="M52" s="45"/>
      <c r="R52" s="48"/>
      <c r="S52" s="26"/>
      <c r="T52" s="26"/>
      <c r="U52" s="26"/>
      <c r="V52" s="26"/>
    </row>
    <row r="53" spans="1:22">
      <c r="A53" s="58" t="s">
        <v>46</v>
      </c>
      <c r="B53" s="59" t="s">
        <v>53</v>
      </c>
      <c r="C53" s="59" t="s">
        <v>195</v>
      </c>
      <c r="D53" s="59" t="s">
        <v>187</v>
      </c>
      <c r="E53" s="59" t="s">
        <v>51</v>
      </c>
      <c r="F53" s="59" t="s">
        <v>50</v>
      </c>
      <c r="G53" s="60" t="s">
        <v>52</v>
      </c>
      <c r="H53" s="44">
        <v>6090</v>
      </c>
      <c r="I53" s="3">
        <v>33</v>
      </c>
      <c r="J53" s="33" t="s">
        <v>0</v>
      </c>
      <c r="K53" s="324">
        <f t="shared" si="7"/>
        <v>33</v>
      </c>
      <c r="L53" s="328">
        <v>11911</v>
      </c>
      <c r="M53" s="45"/>
      <c r="R53" s="48"/>
      <c r="S53" s="26"/>
      <c r="T53" s="26"/>
      <c r="U53" s="26"/>
      <c r="V53" s="26"/>
    </row>
    <row r="54" spans="1:22">
      <c r="A54" s="61">
        <v>1</v>
      </c>
      <c r="B54" s="33" t="s">
        <v>3</v>
      </c>
      <c r="C54" s="43">
        <f>SUM(H50)</f>
        <v>31812</v>
      </c>
      <c r="D54" s="97">
        <f>SUM(L50)</f>
        <v>34597</v>
      </c>
      <c r="E54" s="52">
        <f t="shared" ref="E54:E63" si="8">SUM(N67/M67*100)</f>
        <v>84.281361769770839</v>
      </c>
      <c r="F54" s="52">
        <f t="shared" ref="F54:F62" si="9">SUM(C54/D54*100)</f>
        <v>91.950169089805485</v>
      </c>
      <c r="G54" s="62"/>
      <c r="H54" s="44">
        <v>4802</v>
      </c>
      <c r="I54" s="3">
        <v>34</v>
      </c>
      <c r="J54" s="33" t="s">
        <v>1</v>
      </c>
      <c r="K54" s="324">
        <f t="shared" si="7"/>
        <v>34</v>
      </c>
      <c r="L54" s="328">
        <v>5713</v>
      </c>
      <c r="M54" s="45"/>
      <c r="R54" s="48"/>
      <c r="S54" s="26"/>
      <c r="T54" s="26"/>
      <c r="U54" s="26"/>
      <c r="V54" s="26"/>
    </row>
    <row r="55" spans="1:22">
      <c r="A55" s="61">
        <v>2</v>
      </c>
      <c r="B55" s="33" t="s">
        <v>30</v>
      </c>
      <c r="C55" s="43">
        <f t="shared" ref="C55:C63" si="10">SUM(H51)</f>
        <v>12655</v>
      </c>
      <c r="D55" s="97">
        <f t="shared" ref="D55:D63" si="11">SUM(L51)</f>
        <v>14887</v>
      </c>
      <c r="E55" s="52">
        <f t="shared" si="8"/>
        <v>87.845342218520059</v>
      </c>
      <c r="F55" s="52">
        <f t="shared" si="9"/>
        <v>85.007053133606505</v>
      </c>
      <c r="G55" s="62"/>
      <c r="H55" s="289">
        <v>1692</v>
      </c>
      <c r="I55" s="3">
        <v>39</v>
      </c>
      <c r="J55" s="33" t="s">
        <v>39</v>
      </c>
      <c r="K55" s="324">
        <f t="shared" si="7"/>
        <v>39</v>
      </c>
      <c r="L55" s="328">
        <v>1878</v>
      </c>
      <c r="M55" s="45"/>
      <c r="R55" s="48"/>
      <c r="S55" s="26"/>
      <c r="T55" s="26"/>
      <c r="U55" s="26"/>
      <c r="V55" s="26"/>
    </row>
    <row r="56" spans="1:22">
      <c r="A56" s="61">
        <v>3</v>
      </c>
      <c r="B56" s="33" t="s">
        <v>38</v>
      </c>
      <c r="C56" s="43">
        <f t="shared" si="10"/>
        <v>6383</v>
      </c>
      <c r="D56" s="97">
        <f t="shared" si="11"/>
        <v>6368</v>
      </c>
      <c r="E56" s="52">
        <f t="shared" si="8"/>
        <v>85.597425238031377</v>
      </c>
      <c r="F56" s="52">
        <f t="shared" si="9"/>
        <v>100.2355527638191</v>
      </c>
      <c r="G56" s="62"/>
      <c r="H56" s="88">
        <v>1321</v>
      </c>
      <c r="I56" s="3">
        <v>25</v>
      </c>
      <c r="J56" s="33" t="s">
        <v>29</v>
      </c>
      <c r="K56" s="324">
        <f t="shared" si="7"/>
        <v>25</v>
      </c>
      <c r="L56" s="328">
        <v>1397</v>
      </c>
      <c r="M56" s="45"/>
      <c r="R56" s="48"/>
      <c r="S56" s="26"/>
      <c r="T56" s="26"/>
      <c r="U56" s="26"/>
      <c r="V56" s="26"/>
    </row>
    <row r="57" spans="1:22">
      <c r="A57" s="61">
        <v>4</v>
      </c>
      <c r="B57" s="33" t="s">
        <v>0</v>
      </c>
      <c r="C57" s="43">
        <f t="shared" si="10"/>
        <v>6090</v>
      </c>
      <c r="D57" s="97">
        <f t="shared" si="11"/>
        <v>11911</v>
      </c>
      <c r="E57" s="52">
        <f t="shared" si="8"/>
        <v>103.80092040224986</v>
      </c>
      <c r="F57" s="52">
        <f t="shared" si="9"/>
        <v>51.129208294853498</v>
      </c>
      <c r="G57" s="62"/>
      <c r="H57" s="44">
        <v>1320</v>
      </c>
      <c r="I57" s="3">
        <v>17</v>
      </c>
      <c r="J57" s="33" t="s">
        <v>21</v>
      </c>
      <c r="K57" s="324">
        <f t="shared" si="7"/>
        <v>17</v>
      </c>
      <c r="L57" s="328">
        <v>929</v>
      </c>
      <c r="M57" s="45"/>
      <c r="R57" s="48"/>
      <c r="S57" s="26"/>
      <c r="T57" s="26"/>
      <c r="U57" s="26"/>
      <c r="V57" s="26"/>
    </row>
    <row r="58" spans="1:22">
      <c r="A58" s="61">
        <v>5</v>
      </c>
      <c r="B58" s="33" t="s">
        <v>1</v>
      </c>
      <c r="C58" s="43">
        <f t="shared" si="10"/>
        <v>4802</v>
      </c>
      <c r="D58" s="97">
        <f t="shared" si="11"/>
        <v>5713</v>
      </c>
      <c r="E58" s="52">
        <f t="shared" si="8"/>
        <v>109.93589743589745</v>
      </c>
      <c r="F58" s="52">
        <f t="shared" si="9"/>
        <v>84.053912130229307</v>
      </c>
      <c r="G58" s="72"/>
      <c r="H58" s="44">
        <v>997</v>
      </c>
      <c r="I58" s="3">
        <v>24</v>
      </c>
      <c r="J58" s="33" t="s">
        <v>28</v>
      </c>
      <c r="K58" s="324">
        <f t="shared" si="7"/>
        <v>24</v>
      </c>
      <c r="L58" s="328">
        <v>1903</v>
      </c>
      <c r="M58" s="45"/>
      <c r="R58" s="48"/>
      <c r="S58" s="26"/>
      <c r="T58" s="26"/>
      <c r="U58" s="26"/>
      <c r="V58" s="26"/>
    </row>
    <row r="59" spans="1:22" ht="14.25" thickBot="1">
      <c r="A59" s="61">
        <v>6</v>
      </c>
      <c r="B59" s="33" t="s">
        <v>39</v>
      </c>
      <c r="C59" s="43">
        <f t="shared" si="10"/>
        <v>1692</v>
      </c>
      <c r="D59" s="97">
        <f t="shared" si="11"/>
        <v>1878</v>
      </c>
      <c r="E59" s="52">
        <f t="shared" si="8"/>
        <v>90.870032223415691</v>
      </c>
      <c r="F59" s="52">
        <f t="shared" si="9"/>
        <v>90.095846645367416</v>
      </c>
      <c r="G59" s="62"/>
      <c r="H59" s="427">
        <v>882</v>
      </c>
      <c r="I59" s="14">
        <v>14</v>
      </c>
      <c r="J59" s="77" t="s">
        <v>19</v>
      </c>
      <c r="K59" s="325">
        <f t="shared" si="7"/>
        <v>14</v>
      </c>
      <c r="L59" s="329">
        <v>594</v>
      </c>
      <c r="M59" s="45"/>
      <c r="R59" s="48"/>
      <c r="S59" s="26"/>
      <c r="T59" s="26"/>
      <c r="U59" s="26"/>
      <c r="V59" s="26"/>
    </row>
    <row r="60" spans="1:22" ht="14.25" thickTop="1">
      <c r="A60" s="61">
        <v>7</v>
      </c>
      <c r="B60" s="33" t="s">
        <v>29</v>
      </c>
      <c r="C60" s="89">
        <f t="shared" si="10"/>
        <v>1321</v>
      </c>
      <c r="D60" s="97">
        <f t="shared" si="11"/>
        <v>1397</v>
      </c>
      <c r="E60" s="52">
        <f t="shared" si="8"/>
        <v>69.162303664921467</v>
      </c>
      <c r="F60" s="52">
        <f t="shared" si="9"/>
        <v>94.559770937723698</v>
      </c>
      <c r="G60" s="62"/>
      <c r="H60" s="422">
        <v>847</v>
      </c>
      <c r="I60" s="219">
        <v>31</v>
      </c>
      <c r="J60" s="376" t="s">
        <v>106</v>
      </c>
      <c r="K60" s="362" t="s">
        <v>8</v>
      </c>
      <c r="L60" s="371">
        <v>88120</v>
      </c>
      <c r="M60" s="48"/>
      <c r="N60" s="90"/>
      <c r="R60" s="48"/>
      <c r="S60" s="90"/>
      <c r="T60" s="90"/>
      <c r="U60" s="90"/>
      <c r="V60" s="90"/>
    </row>
    <row r="61" spans="1:22">
      <c r="A61" s="61">
        <v>8</v>
      </c>
      <c r="B61" s="33" t="s">
        <v>21</v>
      </c>
      <c r="C61" s="43">
        <f t="shared" si="10"/>
        <v>1320</v>
      </c>
      <c r="D61" s="97">
        <f t="shared" si="11"/>
        <v>929</v>
      </c>
      <c r="E61" s="52">
        <f t="shared" si="8"/>
        <v>87.475149105367791</v>
      </c>
      <c r="F61" s="52">
        <f t="shared" si="9"/>
        <v>142.08826695371366</v>
      </c>
      <c r="G61" s="73"/>
      <c r="H61" s="44">
        <v>830</v>
      </c>
      <c r="I61" s="3">
        <v>40</v>
      </c>
      <c r="J61" s="33" t="s">
        <v>2</v>
      </c>
      <c r="K61" s="50"/>
      <c r="M61" s="48"/>
      <c r="N61" s="26"/>
      <c r="R61" s="48"/>
      <c r="S61" s="26"/>
      <c r="T61" s="26"/>
      <c r="U61" s="26"/>
      <c r="V61" s="26"/>
    </row>
    <row r="62" spans="1:22">
      <c r="A62" s="61">
        <v>9</v>
      </c>
      <c r="B62" s="33" t="s">
        <v>28</v>
      </c>
      <c r="C62" s="43">
        <f t="shared" si="10"/>
        <v>997</v>
      </c>
      <c r="D62" s="97">
        <f t="shared" si="11"/>
        <v>1903</v>
      </c>
      <c r="E62" s="52">
        <f t="shared" si="8"/>
        <v>92.830540037243949</v>
      </c>
      <c r="F62" s="52">
        <f t="shared" si="9"/>
        <v>52.390961639516554</v>
      </c>
      <c r="G62" s="72"/>
      <c r="H62" s="88">
        <v>635</v>
      </c>
      <c r="I62" s="3">
        <v>36</v>
      </c>
      <c r="J62" s="33" t="s">
        <v>5</v>
      </c>
      <c r="K62" s="50"/>
      <c r="M62" s="48"/>
      <c r="N62" s="26"/>
      <c r="R62" s="48"/>
      <c r="S62" s="26"/>
      <c r="T62" s="26"/>
      <c r="U62" s="26"/>
      <c r="V62" s="26"/>
    </row>
    <row r="63" spans="1:22" ht="14.25" thickBot="1">
      <c r="A63" s="74">
        <v>10</v>
      </c>
      <c r="B63" s="77" t="s">
        <v>19</v>
      </c>
      <c r="C63" s="43">
        <f t="shared" si="10"/>
        <v>882</v>
      </c>
      <c r="D63" s="97">
        <f t="shared" si="11"/>
        <v>594</v>
      </c>
      <c r="E63" s="57">
        <f t="shared" si="8"/>
        <v>121.15384615384615</v>
      </c>
      <c r="F63" s="52">
        <f>SUM(C63/D63*100)</f>
        <v>148.4848484848485</v>
      </c>
      <c r="G63" s="75"/>
      <c r="H63" s="44">
        <v>177</v>
      </c>
      <c r="I63" s="3">
        <v>19</v>
      </c>
      <c r="J63" s="33" t="s">
        <v>23</v>
      </c>
      <c r="K63" s="50"/>
      <c r="M63" s="48"/>
      <c r="N63" s="26"/>
      <c r="R63" s="48"/>
      <c r="S63" s="26"/>
      <c r="T63" s="26"/>
      <c r="U63" s="26"/>
      <c r="V63" s="26"/>
    </row>
    <row r="64" spans="1:22" ht="14.25" thickBot="1">
      <c r="A64" s="65"/>
      <c r="B64" s="66" t="s">
        <v>58</v>
      </c>
      <c r="C64" s="67">
        <f>SUM(H90)</f>
        <v>71013</v>
      </c>
      <c r="D64" s="67">
        <f>SUM(L60)</f>
        <v>88120</v>
      </c>
      <c r="E64" s="70">
        <f>SUM(N77/M77*100)</f>
        <v>89.091433733125911</v>
      </c>
      <c r="F64" s="70">
        <f>SUM(C64/D64*100)</f>
        <v>80.586699954607354</v>
      </c>
      <c r="G64" s="71"/>
      <c r="H64" s="346">
        <v>159</v>
      </c>
      <c r="I64" s="3">
        <v>37</v>
      </c>
      <c r="J64" s="33" t="s">
        <v>37</v>
      </c>
      <c r="K64" s="50"/>
      <c r="M64" s="48"/>
      <c r="N64" s="26"/>
      <c r="R64" s="48"/>
      <c r="S64" s="26"/>
      <c r="T64" s="26"/>
      <c r="U64" s="26"/>
      <c r="V64" s="26"/>
    </row>
    <row r="65" spans="3:22">
      <c r="H65" s="43">
        <v>101</v>
      </c>
      <c r="I65" s="3">
        <v>11</v>
      </c>
      <c r="J65" s="33" t="s">
        <v>17</v>
      </c>
      <c r="M65" s="48"/>
      <c r="N65" s="26"/>
      <c r="R65" s="48"/>
      <c r="S65" s="26"/>
      <c r="T65" s="26"/>
      <c r="U65" s="26"/>
      <c r="V65" s="26"/>
    </row>
    <row r="66" spans="3:22">
      <c r="H66" s="44">
        <v>98</v>
      </c>
      <c r="I66" s="3">
        <v>1</v>
      </c>
      <c r="J66" s="33" t="s">
        <v>4</v>
      </c>
      <c r="L66" s="189" t="s">
        <v>91</v>
      </c>
      <c r="M66" s="340" t="s">
        <v>69</v>
      </c>
      <c r="N66" s="42" t="s">
        <v>75</v>
      </c>
      <c r="R66" s="48"/>
      <c r="S66" s="26"/>
      <c r="T66" s="26"/>
      <c r="U66" s="26"/>
      <c r="V66" s="26"/>
    </row>
    <row r="67" spans="3:22">
      <c r="C67" s="26"/>
      <c r="H67" s="88">
        <v>90</v>
      </c>
      <c r="I67" s="3">
        <v>9</v>
      </c>
      <c r="J67" s="3" t="s">
        <v>162</v>
      </c>
      <c r="K67" s="3">
        <f>SUM(I50)</f>
        <v>16</v>
      </c>
      <c r="L67" s="33" t="s">
        <v>3</v>
      </c>
      <c r="M67" s="387">
        <v>37745</v>
      </c>
      <c r="N67" s="89">
        <f>SUM(H50)</f>
        <v>31812</v>
      </c>
      <c r="R67" s="48"/>
      <c r="S67" s="26"/>
      <c r="T67" s="26"/>
      <c r="U67" s="26"/>
      <c r="V67" s="26"/>
    </row>
    <row r="68" spans="3:22">
      <c r="C68" s="26"/>
      <c r="H68" s="44">
        <v>78</v>
      </c>
      <c r="I68" s="3">
        <v>15</v>
      </c>
      <c r="J68" s="33" t="s">
        <v>20</v>
      </c>
      <c r="K68" s="3">
        <f t="shared" ref="K68:K76" si="12">SUM(I51)</f>
        <v>26</v>
      </c>
      <c r="L68" s="33" t="s">
        <v>30</v>
      </c>
      <c r="M68" s="388">
        <v>14406</v>
      </c>
      <c r="N68" s="89">
        <f t="shared" ref="N68:N76" si="13">SUM(H51)</f>
        <v>12655</v>
      </c>
      <c r="R68" s="48"/>
      <c r="S68" s="26"/>
      <c r="T68" s="26"/>
      <c r="U68" s="26"/>
      <c r="V68" s="26"/>
    </row>
    <row r="69" spans="3:22">
      <c r="H69" s="333">
        <v>44</v>
      </c>
      <c r="I69" s="3">
        <v>13</v>
      </c>
      <c r="J69" s="33" t="s">
        <v>7</v>
      </c>
      <c r="K69" s="3">
        <f t="shared" si="12"/>
        <v>38</v>
      </c>
      <c r="L69" s="33" t="s">
        <v>38</v>
      </c>
      <c r="M69" s="388">
        <v>7457</v>
      </c>
      <c r="N69" s="89">
        <f t="shared" si="13"/>
        <v>6383</v>
      </c>
      <c r="R69" s="48"/>
      <c r="S69" s="26"/>
      <c r="T69" s="26"/>
      <c r="U69" s="26"/>
      <c r="V69" s="26"/>
    </row>
    <row r="70" spans="3:22">
      <c r="H70" s="44">
        <v>0</v>
      </c>
      <c r="I70" s="3">
        <v>2</v>
      </c>
      <c r="J70" s="33" t="s">
        <v>6</v>
      </c>
      <c r="K70" s="3">
        <f t="shared" si="12"/>
        <v>33</v>
      </c>
      <c r="L70" s="33" t="s">
        <v>0</v>
      </c>
      <c r="M70" s="388">
        <v>5867</v>
      </c>
      <c r="N70" s="89">
        <f t="shared" si="13"/>
        <v>6090</v>
      </c>
      <c r="R70" s="48"/>
      <c r="S70" s="26"/>
      <c r="T70" s="26"/>
      <c r="U70" s="26"/>
      <c r="V70" s="26"/>
    </row>
    <row r="71" spans="3:22">
      <c r="H71" s="88">
        <v>0</v>
      </c>
      <c r="I71" s="3">
        <v>3</v>
      </c>
      <c r="J71" s="33" t="s">
        <v>10</v>
      </c>
      <c r="K71" s="3">
        <f t="shared" si="12"/>
        <v>34</v>
      </c>
      <c r="L71" s="33" t="s">
        <v>1</v>
      </c>
      <c r="M71" s="388">
        <v>4368</v>
      </c>
      <c r="N71" s="89">
        <f t="shared" si="13"/>
        <v>4802</v>
      </c>
      <c r="R71" s="48"/>
      <c r="S71" s="26"/>
      <c r="T71" s="26"/>
      <c r="U71" s="26"/>
      <c r="V71" s="26"/>
    </row>
    <row r="72" spans="3:22">
      <c r="H72" s="88">
        <v>0</v>
      </c>
      <c r="I72" s="3">
        <v>4</v>
      </c>
      <c r="J72" s="33" t="s">
        <v>11</v>
      </c>
      <c r="K72" s="3">
        <f t="shared" si="12"/>
        <v>39</v>
      </c>
      <c r="L72" s="33" t="s">
        <v>39</v>
      </c>
      <c r="M72" s="388">
        <v>1862</v>
      </c>
      <c r="N72" s="89">
        <f t="shared" si="13"/>
        <v>1692</v>
      </c>
      <c r="R72" s="48"/>
      <c r="S72" s="26"/>
      <c r="T72" s="26"/>
      <c r="U72" s="26"/>
      <c r="V72" s="26"/>
    </row>
    <row r="73" spans="3:22">
      <c r="H73" s="88">
        <v>0</v>
      </c>
      <c r="I73" s="3">
        <v>5</v>
      </c>
      <c r="J73" s="33" t="s">
        <v>12</v>
      </c>
      <c r="K73" s="3">
        <f t="shared" si="12"/>
        <v>25</v>
      </c>
      <c r="L73" s="33" t="s">
        <v>29</v>
      </c>
      <c r="M73" s="388">
        <v>1910</v>
      </c>
      <c r="N73" s="89">
        <f t="shared" si="13"/>
        <v>1321</v>
      </c>
      <c r="R73" s="48"/>
      <c r="S73" s="26"/>
      <c r="T73" s="26"/>
      <c r="U73" s="26"/>
      <c r="V73" s="26"/>
    </row>
    <row r="74" spans="3:22">
      <c r="H74" s="88">
        <v>0</v>
      </c>
      <c r="I74" s="3">
        <v>6</v>
      </c>
      <c r="J74" s="33" t="s">
        <v>13</v>
      </c>
      <c r="K74" s="3">
        <f t="shared" si="12"/>
        <v>17</v>
      </c>
      <c r="L74" s="33" t="s">
        <v>21</v>
      </c>
      <c r="M74" s="388">
        <v>1509</v>
      </c>
      <c r="N74" s="89">
        <f t="shared" si="13"/>
        <v>1320</v>
      </c>
      <c r="R74" s="48"/>
      <c r="S74" s="26"/>
      <c r="T74" s="26"/>
      <c r="U74" s="26"/>
      <c r="V74" s="26"/>
    </row>
    <row r="75" spans="3:22">
      <c r="H75" s="44">
        <v>0</v>
      </c>
      <c r="I75" s="3">
        <v>7</v>
      </c>
      <c r="J75" s="33" t="s">
        <v>14</v>
      </c>
      <c r="K75" s="3">
        <f t="shared" si="12"/>
        <v>24</v>
      </c>
      <c r="L75" s="33" t="s">
        <v>28</v>
      </c>
      <c r="M75" s="388">
        <v>1074</v>
      </c>
      <c r="N75" s="89">
        <f t="shared" si="13"/>
        <v>997</v>
      </c>
      <c r="R75" s="48"/>
      <c r="S75" s="26"/>
      <c r="T75" s="26"/>
      <c r="U75" s="26"/>
      <c r="V75" s="26"/>
    </row>
    <row r="76" spans="3:22" ht="14.25" thickBot="1">
      <c r="H76" s="44">
        <v>0</v>
      </c>
      <c r="I76" s="3">
        <v>8</v>
      </c>
      <c r="J76" s="33" t="s">
        <v>15</v>
      </c>
      <c r="K76" s="14">
        <f t="shared" si="12"/>
        <v>14</v>
      </c>
      <c r="L76" s="77" t="s">
        <v>19</v>
      </c>
      <c r="M76" s="389">
        <v>728</v>
      </c>
      <c r="N76" s="166">
        <f t="shared" si="13"/>
        <v>882</v>
      </c>
      <c r="R76" s="48"/>
      <c r="S76" s="26"/>
      <c r="T76" s="26"/>
      <c r="U76" s="26"/>
      <c r="V76" s="26"/>
    </row>
    <row r="77" spans="3:22" ht="14.25" thickTop="1">
      <c r="H77" s="44">
        <v>0</v>
      </c>
      <c r="I77" s="3">
        <v>10</v>
      </c>
      <c r="J77" s="33" t="s">
        <v>16</v>
      </c>
      <c r="K77" s="3"/>
      <c r="L77" s="114" t="s">
        <v>62</v>
      </c>
      <c r="M77" s="294">
        <v>79708</v>
      </c>
      <c r="N77" s="171">
        <f>SUM(H90)</f>
        <v>71013</v>
      </c>
      <c r="R77" s="48"/>
      <c r="S77" s="26"/>
      <c r="T77" s="26"/>
      <c r="U77" s="26"/>
      <c r="V77" s="26"/>
    </row>
    <row r="78" spans="3:22">
      <c r="H78" s="43">
        <v>0</v>
      </c>
      <c r="I78" s="3">
        <v>12</v>
      </c>
      <c r="J78" s="33" t="s">
        <v>18</v>
      </c>
      <c r="R78" s="48"/>
      <c r="S78" s="26"/>
      <c r="T78" s="26"/>
      <c r="U78" s="26"/>
      <c r="V78" s="26"/>
    </row>
    <row r="79" spans="3:22">
      <c r="H79" s="88">
        <v>0</v>
      </c>
      <c r="I79" s="3">
        <v>18</v>
      </c>
      <c r="J79" s="33" t="s">
        <v>22</v>
      </c>
      <c r="R79" s="48"/>
      <c r="S79" s="26"/>
      <c r="T79" s="26"/>
      <c r="U79" s="26"/>
      <c r="V79" s="26"/>
    </row>
    <row r="80" spans="3:22">
      <c r="H80" s="346">
        <v>0</v>
      </c>
      <c r="I80" s="3">
        <v>20</v>
      </c>
      <c r="J80" s="33" t="s">
        <v>24</v>
      </c>
      <c r="R80" s="48"/>
      <c r="S80" s="26"/>
      <c r="T80" s="26"/>
      <c r="U80" s="26"/>
      <c r="V80" s="26"/>
    </row>
    <row r="81" spans="8:22">
      <c r="H81" s="43">
        <v>0</v>
      </c>
      <c r="I81" s="3">
        <v>21</v>
      </c>
      <c r="J81" s="33" t="s">
        <v>72</v>
      </c>
      <c r="R81" s="48"/>
      <c r="S81" s="26"/>
      <c r="T81" s="26"/>
      <c r="U81" s="26"/>
      <c r="V81" s="26"/>
    </row>
    <row r="82" spans="8:22">
      <c r="H82" s="44">
        <v>0</v>
      </c>
      <c r="I82" s="3">
        <v>22</v>
      </c>
      <c r="J82" s="33" t="s">
        <v>26</v>
      </c>
      <c r="R82" s="48"/>
      <c r="S82" s="26"/>
      <c r="T82" s="26"/>
      <c r="U82" s="26"/>
      <c r="V82" s="26"/>
    </row>
    <row r="83" spans="8:22">
      <c r="H83" s="88">
        <v>0</v>
      </c>
      <c r="I83" s="3">
        <v>23</v>
      </c>
      <c r="J83" s="33" t="s">
        <v>27</v>
      </c>
      <c r="R83" s="48"/>
      <c r="S83" s="26"/>
      <c r="T83" s="26"/>
      <c r="U83" s="26"/>
      <c r="V83" s="26"/>
    </row>
    <row r="84" spans="8:22">
      <c r="H84" s="88">
        <v>0</v>
      </c>
      <c r="I84" s="3">
        <v>27</v>
      </c>
      <c r="J84" s="33" t="s">
        <v>31</v>
      </c>
      <c r="R84" s="48"/>
      <c r="S84" s="26"/>
      <c r="T84" s="26"/>
      <c r="U84" s="26"/>
      <c r="V84" s="26"/>
    </row>
    <row r="85" spans="8:22">
      <c r="H85" s="44">
        <v>0</v>
      </c>
      <c r="I85" s="3">
        <v>28</v>
      </c>
      <c r="J85" s="33" t="s">
        <v>32</v>
      </c>
      <c r="R85" s="48"/>
      <c r="S85" s="26"/>
      <c r="T85" s="26"/>
      <c r="U85" s="26"/>
      <c r="V85" s="26"/>
    </row>
    <row r="86" spans="8:22">
      <c r="H86" s="44">
        <v>0</v>
      </c>
      <c r="I86" s="3">
        <v>29</v>
      </c>
      <c r="J86" s="33" t="s">
        <v>54</v>
      </c>
      <c r="R86" s="48"/>
      <c r="S86" s="26"/>
      <c r="T86" s="26"/>
      <c r="U86" s="26"/>
      <c r="V86" s="26"/>
    </row>
    <row r="87" spans="8:22">
      <c r="H87" s="289">
        <v>0</v>
      </c>
      <c r="I87" s="3">
        <v>30</v>
      </c>
      <c r="J87" s="33" t="s">
        <v>33</v>
      </c>
      <c r="R87" s="48"/>
      <c r="S87" s="26"/>
      <c r="T87" s="26"/>
      <c r="U87" s="26"/>
      <c r="V87" s="26"/>
    </row>
    <row r="88" spans="8:22">
      <c r="H88" s="44">
        <v>0</v>
      </c>
      <c r="I88" s="3">
        <v>32</v>
      </c>
      <c r="J88" s="33" t="s">
        <v>35</v>
      </c>
      <c r="R88" s="48"/>
      <c r="S88" s="30"/>
      <c r="T88" s="30"/>
    </row>
    <row r="89" spans="8:22">
      <c r="H89" s="44">
        <v>0</v>
      </c>
      <c r="I89" s="3">
        <v>35</v>
      </c>
      <c r="J89" s="33" t="s">
        <v>36</v>
      </c>
      <c r="R89" s="48"/>
    </row>
    <row r="90" spans="8:22">
      <c r="H90" s="117">
        <f>SUM(H50:H89)</f>
        <v>71013</v>
      </c>
      <c r="I90" s="3"/>
      <c r="J90" s="3" t="s">
        <v>48</v>
      </c>
    </row>
  </sheetData>
  <sortState ref="H49:J89">
    <sortCondition descending="1" ref="H49:H89"/>
  </sortState>
  <phoneticPr fontId="2"/>
  <pageMargins left="0.98425196850393704" right="0" top="0.39370078740157483" bottom="0.39370078740157483" header="0.51181102362204722" footer="0.51181102362204722"/>
  <pageSetup paperSize="9" scale="95" orientation="portrait" r:id="rId1"/>
  <headerFooter alignWithMargins="0">
    <oddFooter>&amp;C
&amp;14-7-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14340-8B1B-4A3D-936D-A321353451DD}">
  <sheetPr>
    <tabColor indexed="53"/>
  </sheetPr>
  <dimension ref="A1:AD90"/>
  <sheetViews>
    <sheetView zoomScaleNormal="100" workbookViewId="0">
      <selection activeCell="U15" sqref="U15"/>
    </sheetView>
  </sheetViews>
  <sheetFormatPr defaultRowHeight="13.5" customHeight="1"/>
  <cols>
    <col min="1" max="1" width="6.125" customWidth="1"/>
    <col min="2" max="2" width="19.25" customWidth="1"/>
    <col min="3" max="4" width="13.25" customWidth="1"/>
    <col min="5" max="6" width="11.875" customWidth="1"/>
    <col min="7" max="7" width="19.875" customWidth="1"/>
    <col min="8" max="8" width="14.5" customWidth="1"/>
    <col min="9" max="9" width="5.125" customWidth="1"/>
    <col min="10" max="10" width="17.625" customWidth="1"/>
    <col min="11" max="11" width="5" customWidth="1"/>
    <col min="12" max="12" width="17.875" customWidth="1"/>
    <col min="13" max="13" width="15.375" customWidth="1"/>
    <col min="14" max="14" width="14.25" customWidth="1"/>
    <col min="15" max="15" width="10.5" customWidth="1"/>
    <col min="17" max="17" width="7.75" customWidth="1"/>
    <col min="18" max="18" width="14" customWidth="1"/>
    <col min="19" max="30" width="7.625" customWidth="1"/>
  </cols>
  <sheetData>
    <row r="1" spans="8:30" ht="13.5" customHeight="1">
      <c r="H1" s="160" t="s">
        <v>70</v>
      </c>
      <c r="I1" t="s">
        <v>49</v>
      </c>
      <c r="J1" s="46"/>
      <c r="L1" s="47"/>
      <c r="N1" s="47"/>
      <c r="O1" s="48"/>
      <c r="R1" s="108"/>
    </row>
    <row r="2" spans="8:30" ht="13.5" customHeight="1">
      <c r="H2" s="290" t="s">
        <v>199</v>
      </c>
      <c r="I2" s="3"/>
      <c r="J2" s="182" t="s">
        <v>70</v>
      </c>
      <c r="K2" s="81"/>
      <c r="L2" s="316" t="s">
        <v>200</v>
      </c>
      <c r="N2" s="48"/>
      <c r="O2" s="1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</row>
    <row r="3" spans="8:30" ht="13.5" customHeight="1">
      <c r="H3" s="23" t="s">
        <v>99</v>
      </c>
      <c r="I3" s="3"/>
      <c r="J3" s="144" t="s">
        <v>9</v>
      </c>
      <c r="K3" s="81"/>
      <c r="L3" s="317" t="s">
        <v>99</v>
      </c>
      <c r="N3" s="48"/>
      <c r="O3" s="1"/>
      <c r="R3" s="48"/>
      <c r="S3" s="26"/>
      <c r="T3" s="26"/>
      <c r="U3" s="26"/>
      <c r="V3" s="26"/>
    </row>
    <row r="4" spans="8:30" ht="13.5" customHeight="1">
      <c r="H4" s="89">
        <v>44409</v>
      </c>
      <c r="I4" s="3">
        <v>33</v>
      </c>
      <c r="J4" s="160" t="s">
        <v>0</v>
      </c>
      <c r="K4" s="120">
        <f>SUM(I4)</f>
        <v>33</v>
      </c>
      <c r="L4" s="309">
        <v>51031</v>
      </c>
      <c r="M4" s="95"/>
      <c r="N4" s="418"/>
      <c r="O4" s="1"/>
      <c r="R4" s="48"/>
      <c r="S4" s="26"/>
      <c r="T4" s="26"/>
      <c r="U4" s="26"/>
      <c r="V4" s="26"/>
    </row>
    <row r="5" spans="8:30" ht="13.5" customHeight="1">
      <c r="H5" s="289">
        <v>10477</v>
      </c>
      <c r="I5" s="3">
        <v>9</v>
      </c>
      <c r="J5" s="3" t="s">
        <v>161</v>
      </c>
      <c r="K5" s="120">
        <f t="shared" ref="K5:K13" si="0">SUM(I5)</f>
        <v>9</v>
      </c>
      <c r="L5" s="310">
        <v>10610</v>
      </c>
      <c r="M5" s="95"/>
      <c r="N5" s="418"/>
      <c r="O5" s="1"/>
      <c r="R5" s="48"/>
      <c r="S5" s="26"/>
      <c r="T5" s="26"/>
      <c r="U5" s="26"/>
      <c r="V5" s="26"/>
    </row>
    <row r="6" spans="8:30" ht="13.5" customHeight="1">
      <c r="H6" s="88">
        <v>9044</v>
      </c>
      <c r="I6" s="3">
        <v>34</v>
      </c>
      <c r="J6" s="160" t="s">
        <v>1</v>
      </c>
      <c r="K6" s="120">
        <f t="shared" si="0"/>
        <v>34</v>
      </c>
      <c r="L6" s="310">
        <v>9565</v>
      </c>
      <c r="M6" s="95"/>
      <c r="N6" s="418"/>
      <c r="O6" s="1"/>
      <c r="R6" s="48"/>
      <c r="S6" s="26"/>
      <c r="T6" s="26"/>
      <c r="U6" s="26"/>
      <c r="V6" s="26"/>
    </row>
    <row r="7" spans="8:30" ht="13.5" customHeight="1">
      <c r="H7" s="88">
        <v>8586</v>
      </c>
      <c r="I7" s="3">
        <v>13</v>
      </c>
      <c r="J7" s="160" t="s">
        <v>7</v>
      </c>
      <c r="K7" s="120">
        <f t="shared" si="0"/>
        <v>13</v>
      </c>
      <c r="L7" s="310">
        <v>9228</v>
      </c>
      <c r="M7" s="95"/>
      <c r="N7" s="418"/>
      <c r="O7" s="1"/>
      <c r="R7" s="48"/>
      <c r="S7" s="26"/>
      <c r="T7" s="26"/>
      <c r="U7" s="26"/>
      <c r="V7" s="26"/>
    </row>
    <row r="8" spans="8:30" ht="13.5" customHeight="1">
      <c r="H8" s="88">
        <v>4672</v>
      </c>
      <c r="I8" s="3">
        <v>24</v>
      </c>
      <c r="J8" s="160" t="s">
        <v>28</v>
      </c>
      <c r="K8" s="120">
        <f t="shared" si="0"/>
        <v>24</v>
      </c>
      <c r="L8" s="310">
        <v>5020</v>
      </c>
      <c r="M8" s="95"/>
      <c r="N8" s="418"/>
      <c r="O8" s="1"/>
      <c r="R8" s="48"/>
      <c r="S8" s="26"/>
      <c r="T8" s="26"/>
      <c r="U8" s="26"/>
      <c r="V8" s="26"/>
    </row>
    <row r="9" spans="8:30" ht="13.5" customHeight="1">
      <c r="H9" s="88">
        <v>3181</v>
      </c>
      <c r="I9" s="3">
        <v>25</v>
      </c>
      <c r="J9" s="160" t="s">
        <v>29</v>
      </c>
      <c r="K9" s="120">
        <f t="shared" si="0"/>
        <v>25</v>
      </c>
      <c r="L9" s="310">
        <v>4656</v>
      </c>
      <c r="M9" s="95"/>
      <c r="O9" s="1"/>
      <c r="R9" s="48"/>
      <c r="S9" s="26"/>
      <c r="T9" s="26"/>
      <c r="U9" s="26"/>
      <c r="V9" s="26"/>
    </row>
    <row r="10" spans="8:30" ht="13.5" customHeight="1">
      <c r="H10" s="88">
        <v>1600</v>
      </c>
      <c r="I10" s="3">
        <v>20</v>
      </c>
      <c r="J10" s="160" t="s">
        <v>24</v>
      </c>
      <c r="K10" s="120">
        <f t="shared" si="0"/>
        <v>20</v>
      </c>
      <c r="L10" s="310">
        <v>1000</v>
      </c>
      <c r="M10" s="95"/>
      <c r="O10" s="1"/>
      <c r="R10" s="48"/>
      <c r="S10" s="26"/>
      <c r="T10" s="26"/>
      <c r="U10" s="26"/>
      <c r="V10" s="26"/>
    </row>
    <row r="11" spans="8:30" ht="13.5" customHeight="1">
      <c r="H11" s="88">
        <v>1050</v>
      </c>
      <c r="I11" s="3">
        <v>17</v>
      </c>
      <c r="J11" s="160" t="s">
        <v>21</v>
      </c>
      <c r="K11" s="120">
        <f t="shared" si="0"/>
        <v>17</v>
      </c>
      <c r="L11" s="310">
        <v>1045</v>
      </c>
      <c r="M11" s="95"/>
      <c r="O11" s="1"/>
      <c r="R11" s="48"/>
      <c r="S11" s="26"/>
      <c r="T11" s="26"/>
      <c r="U11" s="26"/>
      <c r="V11" s="26"/>
    </row>
    <row r="12" spans="8:30" ht="13.5" customHeight="1">
      <c r="H12" s="88">
        <v>996</v>
      </c>
      <c r="I12" s="3">
        <v>16</v>
      </c>
      <c r="J12" s="160" t="s">
        <v>3</v>
      </c>
      <c r="K12" s="120">
        <f t="shared" si="0"/>
        <v>16</v>
      </c>
      <c r="L12" s="310">
        <v>891</v>
      </c>
      <c r="M12" s="95"/>
      <c r="R12" s="48"/>
      <c r="S12" s="26"/>
      <c r="T12" s="26"/>
      <c r="U12" s="90"/>
      <c r="V12" s="26"/>
    </row>
    <row r="13" spans="8:30" ht="13.5" customHeight="1" thickBot="1">
      <c r="H13" s="166">
        <v>985</v>
      </c>
      <c r="I13" s="14">
        <v>36</v>
      </c>
      <c r="J13" s="162" t="s">
        <v>5</v>
      </c>
      <c r="K13" s="181">
        <f t="shared" si="0"/>
        <v>36</v>
      </c>
      <c r="L13" s="318">
        <v>1223</v>
      </c>
      <c r="M13" s="95"/>
      <c r="N13" s="96"/>
      <c r="R13" s="48"/>
      <c r="S13" s="26"/>
      <c r="T13" s="26"/>
      <c r="U13" s="26"/>
      <c r="V13" s="26"/>
    </row>
    <row r="14" spans="8:30" ht="13.5" customHeight="1" thickTop="1">
      <c r="H14" s="372">
        <v>984</v>
      </c>
      <c r="I14" s="219">
        <v>12</v>
      </c>
      <c r="J14" s="220" t="s">
        <v>18</v>
      </c>
      <c r="K14" s="81" t="s">
        <v>8</v>
      </c>
      <c r="L14" s="319">
        <v>101612</v>
      </c>
      <c r="N14" s="48"/>
      <c r="R14" s="48"/>
      <c r="S14" s="26"/>
      <c r="T14" s="26"/>
      <c r="U14" s="26"/>
      <c r="V14" s="26"/>
    </row>
    <row r="15" spans="8:30" ht="13.5" customHeight="1">
      <c r="H15" s="88">
        <v>801</v>
      </c>
      <c r="I15" s="3">
        <v>40</v>
      </c>
      <c r="J15" s="160" t="s">
        <v>2</v>
      </c>
      <c r="K15" s="50"/>
      <c r="L15" s="26"/>
      <c r="N15" s="32"/>
      <c r="R15" s="48"/>
      <c r="S15" s="26"/>
      <c r="T15" s="26"/>
      <c r="U15" s="26"/>
      <c r="V15" s="26"/>
    </row>
    <row r="16" spans="8:30" ht="13.5" customHeight="1">
      <c r="H16" s="88">
        <v>745</v>
      </c>
      <c r="I16" s="3">
        <v>6</v>
      </c>
      <c r="J16" s="160" t="s">
        <v>13</v>
      </c>
      <c r="K16" s="50"/>
      <c r="R16" s="48"/>
      <c r="S16" s="26"/>
      <c r="T16" s="26"/>
      <c r="U16" s="26"/>
      <c r="V16" s="26"/>
    </row>
    <row r="17" spans="1:22" ht="13.5" customHeight="1">
      <c r="H17" s="88">
        <v>562</v>
      </c>
      <c r="I17" s="3">
        <v>21</v>
      </c>
      <c r="J17" s="160" t="s">
        <v>25</v>
      </c>
      <c r="K17" s="45"/>
      <c r="L17" s="26"/>
      <c r="R17" s="48"/>
      <c r="S17" s="26"/>
      <c r="T17" s="26"/>
      <c r="U17" s="26"/>
      <c r="V17" s="26"/>
    </row>
    <row r="18" spans="1:22" ht="13.5" customHeight="1">
      <c r="H18" s="415">
        <v>393</v>
      </c>
      <c r="I18" s="3">
        <v>1</v>
      </c>
      <c r="J18" s="160" t="s">
        <v>4</v>
      </c>
      <c r="K18" s="45"/>
      <c r="L18" s="26"/>
      <c r="R18" s="48"/>
      <c r="S18" s="26"/>
      <c r="T18" s="26"/>
      <c r="U18" s="26"/>
      <c r="V18" s="26"/>
    </row>
    <row r="19" spans="1:22" ht="13.5" customHeight="1">
      <c r="H19" s="423">
        <v>360</v>
      </c>
      <c r="I19" s="3">
        <v>18</v>
      </c>
      <c r="J19" s="160" t="s">
        <v>22</v>
      </c>
      <c r="L19" s="32" t="s">
        <v>70</v>
      </c>
      <c r="M19" s="93" t="s">
        <v>63</v>
      </c>
      <c r="N19" s="42" t="s">
        <v>75</v>
      </c>
      <c r="R19" s="48"/>
      <c r="S19" s="26"/>
      <c r="T19" s="26"/>
      <c r="U19" s="26"/>
      <c r="V19" s="26"/>
    </row>
    <row r="20" spans="1:22" ht="13.5" customHeight="1" thickBot="1">
      <c r="H20" s="88">
        <v>348</v>
      </c>
      <c r="I20" s="3">
        <v>26</v>
      </c>
      <c r="J20" s="160" t="s">
        <v>30</v>
      </c>
      <c r="K20" s="120">
        <f>SUM(I4)</f>
        <v>33</v>
      </c>
      <c r="L20" s="160" t="s">
        <v>0</v>
      </c>
      <c r="M20" s="320">
        <v>44378</v>
      </c>
      <c r="N20" s="89">
        <f>SUM(H4)</f>
        <v>44409</v>
      </c>
      <c r="R20" s="48"/>
      <c r="S20" s="26"/>
      <c r="T20" s="26"/>
      <c r="U20" s="26"/>
      <c r="V20" s="26"/>
    </row>
    <row r="21" spans="1:22" ht="13.5" customHeight="1">
      <c r="A21" s="58" t="s">
        <v>46</v>
      </c>
      <c r="B21" s="59" t="s">
        <v>47</v>
      </c>
      <c r="C21" s="59" t="s">
        <v>195</v>
      </c>
      <c r="D21" s="59" t="s">
        <v>187</v>
      </c>
      <c r="E21" s="59" t="s">
        <v>41</v>
      </c>
      <c r="F21" s="59" t="s">
        <v>50</v>
      </c>
      <c r="G21" s="60" t="s">
        <v>52</v>
      </c>
      <c r="H21" s="88">
        <v>344</v>
      </c>
      <c r="I21" s="3">
        <v>31</v>
      </c>
      <c r="J21" s="3" t="s">
        <v>64</v>
      </c>
      <c r="K21" s="120">
        <f t="shared" ref="K21:K29" si="1">SUM(I5)</f>
        <v>9</v>
      </c>
      <c r="L21" s="3" t="s">
        <v>161</v>
      </c>
      <c r="M21" s="321">
        <v>10126</v>
      </c>
      <c r="N21" s="89">
        <f t="shared" ref="N21:N29" si="2">SUM(H5)</f>
        <v>10477</v>
      </c>
      <c r="R21" s="48"/>
      <c r="S21" s="26"/>
      <c r="T21" s="26"/>
      <c r="U21" s="26"/>
      <c r="V21" s="26"/>
    </row>
    <row r="22" spans="1:22" ht="13.5" customHeight="1">
      <c r="A22" s="61">
        <v>1</v>
      </c>
      <c r="B22" s="160" t="s">
        <v>0</v>
      </c>
      <c r="C22" s="43">
        <f>SUM(H4)</f>
        <v>44409</v>
      </c>
      <c r="D22" s="97">
        <f>SUM(L4)</f>
        <v>51031</v>
      </c>
      <c r="E22" s="55">
        <f t="shared" ref="E22:E31" si="3">SUM(N20/M20*100)</f>
        <v>100.06985443237639</v>
      </c>
      <c r="F22" s="52">
        <f t="shared" ref="F22:F32" si="4">SUM(C22/D22*100)</f>
        <v>87.023573906057109</v>
      </c>
      <c r="G22" s="62"/>
      <c r="H22" s="88">
        <v>341</v>
      </c>
      <c r="I22" s="3">
        <v>38</v>
      </c>
      <c r="J22" s="160" t="s">
        <v>38</v>
      </c>
      <c r="K22" s="120">
        <f t="shared" si="1"/>
        <v>34</v>
      </c>
      <c r="L22" s="160" t="s">
        <v>1</v>
      </c>
      <c r="M22" s="321">
        <v>10260</v>
      </c>
      <c r="N22" s="89">
        <f t="shared" si="2"/>
        <v>9044</v>
      </c>
      <c r="R22" s="48"/>
      <c r="S22" s="26"/>
      <c r="T22" s="26"/>
      <c r="U22" s="26"/>
      <c r="V22" s="26"/>
    </row>
    <row r="23" spans="1:22" ht="13.5" customHeight="1">
      <c r="A23" s="61">
        <v>2</v>
      </c>
      <c r="B23" s="3" t="s">
        <v>161</v>
      </c>
      <c r="C23" s="43">
        <f t="shared" ref="C23:C31" si="5">SUM(H5)</f>
        <v>10477</v>
      </c>
      <c r="D23" s="97">
        <f t="shared" ref="D23:D31" si="6">SUM(L5)</f>
        <v>10610</v>
      </c>
      <c r="E23" s="55">
        <f t="shared" si="3"/>
        <v>103.46632431364804</v>
      </c>
      <c r="F23" s="52">
        <f t="shared" si="4"/>
        <v>98.74646559849198</v>
      </c>
      <c r="G23" s="62"/>
      <c r="H23" s="88">
        <v>325</v>
      </c>
      <c r="I23" s="3">
        <v>3</v>
      </c>
      <c r="J23" s="160" t="s">
        <v>10</v>
      </c>
      <c r="K23" s="120">
        <f t="shared" si="1"/>
        <v>13</v>
      </c>
      <c r="L23" s="160" t="s">
        <v>7</v>
      </c>
      <c r="M23" s="321">
        <v>10474</v>
      </c>
      <c r="N23" s="89">
        <f t="shared" si="2"/>
        <v>8586</v>
      </c>
      <c r="R23" s="48"/>
      <c r="S23" s="26"/>
      <c r="T23" s="26"/>
      <c r="U23" s="26"/>
      <c r="V23" s="26"/>
    </row>
    <row r="24" spans="1:22" ht="13.5" customHeight="1">
      <c r="A24" s="61">
        <v>3</v>
      </c>
      <c r="B24" s="160" t="s">
        <v>1</v>
      </c>
      <c r="C24" s="43">
        <f t="shared" si="5"/>
        <v>9044</v>
      </c>
      <c r="D24" s="97">
        <f t="shared" si="6"/>
        <v>9565</v>
      </c>
      <c r="E24" s="55">
        <f t="shared" si="3"/>
        <v>88.148148148148152</v>
      </c>
      <c r="F24" s="52">
        <f t="shared" si="4"/>
        <v>94.553058024045995</v>
      </c>
      <c r="G24" s="62"/>
      <c r="H24" s="88">
        <v>272</v>
      </c>
      <c r="I24" s="3">
        <v>22</v>
      </c>
      <c r="J24" s="160" t="s">
        <v>26</v>
      </c>
      <c r="K24" s="120">
        <f t="shared" si="1"/>
        <v>24</v>
      </c>
      <c r="L24" s="160" t="s">
        <v>28</v>
      </c>
      <c r="M24" s="321">
        <v>5365</v>
      </c>
      <c r="N24" s="89">
        <f t="shared" si="2"/>
        <v>4672</v>
      </c>
      <c r="R24" s="48"/>
      <c r="S24" s="26"/>
      <c r="T24" s="26"/>
      <c r="U24" s="26"/>
      <c r="V24" s="26"/>
    </row>
    <row r="25" spans="1:22" ht="13.5" customHeight="1">
      <c r="A25" s="61">
        <v>4</v>
      </c>
      <c r="B25" s="160" t="s">
        <v>7</v>
      </c>
      <c r="C25" s="43">
        <f t="shared" si="5"/>
        <v>8586</v>
      </c>
      <c r="D25" s="97">
        <f t="shared" si="6"/>
        <v>9228</v>
      </c>
      <c r="E25" s="55">
        <f t="shared" si="3"/>
        <v>81.974412831773918</v>
      </c>
      <c r="F25" s="52">
        <f t="shared" si="4"/>
        <v>93.042912873862164</v>
      </c>
      <c r="G25" s="62"/>
      <c r="H25" s="88">
        <v>263</v>
      </c>
      <c r="I25" s="3">
        <v>5</v>
      </c>
      <c r="J25" s="160" t="s">
        <v>12</v>
      </c>
      <c r="K25" s="120">
        <f t="shared" si="1"/>
        <v>25</v>
      </c>
      <c r="L25" s="160" t="s">
        <v>29</v>
      </c>
      <c r="M25" s="321">
        <v>5029</v>
      </c>
      <c r="N25" s="89">
        <f t="shared" si="2"/>
        <v>3181</v>
      </c>
      <c r="R25" s="48"/>
      <c r="S25" s="26"/>
      <c r="T25" s="26"/>
      <c r="U25" s="26"/>
      <c r="V25" s="26"/>
    </row>
    <row r="26" spans="1:22" ht="13.5" customHeight="1">
      <c r="A26" s="61">
        <v>5</v>
      </c>
      <c r="B26" s="160" t="s">
        <v>28</v>
      </c>
      <c r="C26" s="43">
        <f t="shared" si="5"/>
        <v>4672</v>
      </c>
      <c r="D26" s="97">
        <f t="shared" si="6"/>
        <v>5020</v>
      </c>
      <c r="E26" s="55">
        <f t="shared" si="3"/>
        <v>87.082945013979497</v>
      </c>
      <c r="F26" s="52">
        <f t="shared" si="4"/>
        <v>93.067729083665341</v>
      </c>
      <c r="G26" s="72"/>
      <c r="H26" s="88">
        <v>208</v>
      </c>
      <c r="I26" s="3">
        <v>14</v>
      </c>
      <c r="J26" s="160" t="s">
        <v>19</v>
      </c>
      <c r="K26" s="120">
        <f t="shared" si="1"/>
        <v>20</v>
      </c>
      <c r="L26" s="160" t="s">
        <v>24</v>
      </c>
      <c r="M26" s="321">
        <v>1581</v>
      </c>
      <c r="N26" s="89">
        <f t="shared" si="2"/>
        <v>1600</v>
      </c>
      <c r="R26" s="48"/>
      <c r="S26" s="26"/>
      <c r="T26" s="26"/>
      <c r="U26" s="26"/>
      <c r="V26" s="26"/>
    </row>
    <row r="27" spans="1:22" ht="13.5" customHeight="1">
      <c r="A27" s="61">
        <v>6</v>
      </c>
      <c r="B27" s="160" t="s">
        <v>29</v>
      </c>
      <c r="C27" s="43">
        <f t="shared" si="5"/>
        <v>3181</v>
      </c>
      <c r="D27" s="97">
        <f t="shared" si="6"/>
        <v>4656</v>
      </c>
      <c r="E27" s="55">
        <f t="shared" si="3"/>
        <v>63.253131835354935</v>
      </c>
      <c r="F27" s="52">
        <f t="shared" si="4"/>
        <v>68.320446735395194</v>
      </c>
      <c r="G27" s="76"/>
      <c r="H27" s="289">
        <v>37</v>
      </c>
      <c r="I27" s="3">
        <v>11</v>
      </c>
      <c r="J27" s="160" t="s">
        <v>17</v>
      </c>
      <c r="K27" s="120">
        <f t="shared" si="1"/>
        <v>17</v>
      </c>
      <c r="L27" s="160" t="s">
        <v>21</v>
      </c>
      <c r="M27" s="321">
        <v>1053</v>
      </c>
      <c r="N27" s="89">
        <f t="shared" si="2"/>
        <v>1050</v>
      </c>
      <c r="R27" s="48"/>
      <c r="S27" s="26"/>
      <c r="T27" s="26"/>
      <c r="U27" s="26"/>
      <c r="V27" s="26"/>
    </row>
    <row r="28" spans="1:22" ht="13.5" customHeight="1">
      <c r="A28" s="61">
        <v>7</v>
      </c>
      <c r="B28" s="160" t="s">
        <v>24</v>
      </c>
      <c r="C28" s="43">
        <f t="shared" si="5"/>
        <v>1600</v>
      </c>
      <c r="D28" s="97">
        <f t="shared" si="6"/>
        <v>1000</v>
      </c>
      <c r="E28" s="55">
        <f t="shared" si="3"/>
        <v>101.20177103099304</v>
      </c>
      <c r="F28" s="52">
        <f t="shared" si="4"/>
        <v>160</v>
      </c>
      <c r="G28" s="62"/>
      <c r="H28" s="88">
        <v>30</v>
      </c>
      <c r="I28" s="3">
        <v>23</v>
      </c>
      <c r="J28" s="160" t="s">
        <v>27</v>
      </c>
      <c r="K28" s="120">
        <f t="shared" si="1"/>
        <v>16</v>
      </c>
      <c r="L28" s="160" t="s">
        <v>3</v>
      </c>
      <c r="M28" s="321">
        <v>863</v>
      </c>
      <c r="N28" s="89">
        <f t="shared" si="2"/>
        <v>996</v>
      </c>
      <c r="R28" s="48"/>
      <c r="S28" s="26"/>
      <c r="T28" s="26"/>
      <c r="U28" s="26"/>
      <c r="V28" s="26"/>
    </row>
    <row r="29" spans="1:22" ht="13.5" customHeight="1" thickBot="1">
      <c r="A29" s="61">
        <v>8</v>
      </c>
      <c r="B29" s="160" t="s">
        <v>21</v>
      </c>
      <c r="C29" s="43">
        <f t="shared" si="5"/>
        <v>1050</v>
      </c>
      <c r="D29" s="97">
        <f t="shared" si="6"/>
        <v>1045</v>
      </c>
      <c r="E29" s="55">
        <f t="shared" si="3"/>
        <v>99.715099715099726</v>
      </c>
      <c r="F29" s="52">
        <f t="shared" si="4"/>
        <v>100.47846889952152</v>
      </c>
      <c r="G29" s="73"/>
      <c r="H29" s="88">
        <v>21</v>
      </c>
      <c r="I29" s="3">
        <v>27</v>
      </c>
      <c r="J29" s="160" t="s">
        <v>31</v>
      </c>
      <c r="K29" s="181">
        <f t="shared" si="1"/>
        <v>36</v>
      </c>
      <c r="L29" s="162" t="s">
        <v>5</v>
      </c>
      <c r="M29" s="322">
        <v>1055</v>
      </c>
      <c r="N29" s="89">
        <f t="shared" si="2"/>
        <v>985</v>
      </c>
      <c r="R29" s="48"/>
      <c r="S29" s="26"/>
      <c r="T29" s="26"/>
      <c r="U29" s="26"/>
      <c r="V29" s="26"/>
    </row>
    <row r="30" spans="1:22" ht="13.5" customHeight="1" thickTop="1">
      <c r="A30" s="61">
        <v>9</v>
      </c>
      <c r="B30" s="160" t="s">
        <v>3</v>
      </c>
      <c r="C30" s="43">
        <f t="shared" si="5"/>
        <v>996</v>
      </c>
      <c r="D30" s="97">
        <f t="shared" si="6"/>
        <v>891</v>
      </c>
      <c r="E30" s="55">
        <f t="shared" si="3"/>
        <v>115.41135573580532</v>
      </c>
      <c r="F30" s="52">
        <f t="shared" si="4"/>
        <v>111.78451178451179</v>
      </c>
      <c r="G30" s="72"/>
      <c r="H30" s="88">
        <v>19</v>
      </c>
      <c r="I30" s="3">
        <v>28</v>
      </c>
      <c r="J30" s="160" t="s">
        <v>32</v>
      </c>
      <c r="K30" s="114"/>
      <c r="L30" s="332" t="s">
        <v>107</v>
      </c>
      <c r="M30" s="323">
        <v>98505</v>
      </c>
      <c r="N30" s="89">
        <f>SUM(H44)</f>
        <v>91063</v>
      </c>
      <c r="R30" s="48"/>
      <c r="S30" s="26"/>
      <c r="T30" s="26"/>
      <c r="U30" s="26"/>
      <c r="V30" s="26"/>
    </row>
    <row r="31" spans="1:22" ht="13.5" customHeight="1" thickBot="1">
      <c r="A31" s="74">
        <v>10</v>
      </c>
      <c r="B31" s="162" t="s">
        <v>5</v>
      </c>
      <c r="C31" s="43">
        <f t="shared" si="5"/>
        <v>985</v>
      </c>
      <c r="D31" s="97">
        <f t="shared" si="6"/>
        <v>1223</v>
      </c>
      <c r="E31" s="55">
        <f t="shared" si="3"/>
        <v>93.36492890995261</v>
      </c>
      <c r="F31" s="63">
        <f t="shared" si="4"/>
        <v>80.539656582174985</v>
      </c>
      <c r="G31" s="75"/>
      <c r="H31" s="88">
        <v>10</v>
      </c>
      <c r="I31" s="3">
        <v>32</v>
      </c>
      <c r="J31" s="160" t="s">
        <v>35</v>
      </c>
      <c r="K31" s="45"/>
      <c r="L31" s="215"/>
      <c r="R31" s="48"/>
      <c r="S31" s="26"/>
      <c r="T31" s="26"/>
      <c r="U31" s="26"/>
      <c r="V31" s="26"/>
    </row>
    <row r="32" spans="1:22" ht="13.5" customHeight="1" thickBot="1">
      <c r="A32" s="65"/>
      <c r="B32" s="66" t="s">
        <v>57</v>
      </c>
      <c r="C32" s="67">
        <f>SUM(H44)</f>
        <v>91063</v>
      </c>
      <c r="D32" s="67">
        <f>SUM(L14)</f>
        <v>101612</v>
      </c>
      <c r="E32" s="68">
        <f>SUM(N30/M30*100)</f>
        <v>92.445053550581193</v>
      </c>
      <c r="F32" s="63">
        <f t="shared" si="4"/>
        <v>89.618352163130339</v>
      </c>
      <c r="G32" s="71"/>
      <c r="H32" s="89">
        <v>0</v>
      </c>
      <c r="I32" s="3">
        <v>2</v>
      </c>
      <c r="J32" s="160" t="s">
        <v>6</v>
      </c>
      <c r="K32" s="45"/>
      <c r="L32" s="29"/>
      <c r="R32" s="48"/>
      <c r="S32" s="26"/>
      <c r="T32" s="26"/>
      <c r="U32" s="26"/>
      <c r="V32" s="26"/>
    </row>
    <row r="33" spans="3:30" ht="13.5" customHeight="1">
      <c r="H33" s="88">
        <v>0</v>
      </c>
      <c r="I33" s="3">
        <v>4</v>
      </c>
      <c r="J33" s="160" t="s">
        <v>11</v>
      </c>
      <c r="K33" s="45"/>
      <c r="L33" s="29"/>
      <c r="R33" s="48"/>
      <c r="S33" s="26"/>
      <c r="T33" s="26"/>
      <c r="U33" s="26"/>
      <c r="V33" s="26"/>
    </row>
    <row r="34" spans="3:30" ht="13.5" customHeight="1">
      <c r="C34" s="10"/>
      <c r="D34" s="10"/>
      <c r="H34" s="122">
        <v>0</v>
      </c>
      <c r="I34" s="3">
        <v>7</v>
      </c>
      <c r="J34" s="160" t="s">
        <v>14</v>
      </c>
      <c r="K34" s="45"/>
      <c r="L34" s="29"/>
      <c r="R34" s="48"/>
      <c r="S34" s="26"/>
      <c r="T34" s="26"/>
      <c r="U34" s="26"/>
      <c r="V34" s="26"/>
    </row>
    <row r="35" spans="3:30" ht="13.5" customHeight="1">
      <c r="H35" s="423">
        <v>0</v>
      </c>
      <c r="I35" s="3">
        <v>8</v>
      </c>
      <c r="J35" s="160" t="s">
        <v>15</v>
      </c>
      <c r="K35" s="45"/>
      <c r="L35" s="29"/>
      <c r="R35" s="48"/>
      <c r="S35" s="26"/>
      <c r="T35" s="26"/>
      <c r="U35" s="26"/>
      <c r="V35" s="26"/>
    </row>
    <row r="36" spans="3:30" ht="13.5" customHeight="1">
      <c r="H36" s="88">
        <v>0</v>
      </c>
      <c r="I36" s="3">
        <v>10</v>
      </c>
      <c r="J36" s="160" t="s">
        <v>16</v>
      </c>
      <c r="K36" s="45"/>
      <c r="L36" s="29"/>
      <c r="R36" s="48"/>
      <c r="S36" s="26"/>
      <c r="T36" s="26"/>
      <c r="U36" s="26"/>
      <c r="V36" s="26"/>
    </row>
    <row r="37" spans="3:30" ht="13.5" customHeight="1">
      <c r="H37" s="88">
        <v>0</v>
      </c>
      <c r="I37" s="3">
        <v>15</v>
      </c>
      <c r="J37" s="160" t="s">
        <v>20</v>
      </c>
      <c r="K37" s="45"/>
      <c r="L37" s="26"/>
      <c r="R37" s="48"/>
      <c r="S37" s="26"/>
      <c r="T37" s="26"/>
      <c r="U37" s="26"/>
      <c r="V37" s="90"/>
    </row>
    <row r="38" spans="3:30" ht="13.5" customHeight="1">
      <c r="H38" s="88">
        <v>0</v>
      </c>
      <c r="I38" s="3">
        <v>19</v>
      </c>
      <c r="J38" s="160" t="s">
        <v>23</v>
      </c>
      <c r="K38" s="45"/>
      <c r="L38" s="26"/>
      <c r="R38" s="48"/>
      <c r="S38" s="26"/>
      <c r="T38" s="26"/>
      <c r="U38" s="26"/>
      <c r="V38" s="26"/>
    </row>
    <row r="39" spans="3:30" ht="13.5" customHeight="1">
      <c r="H39" s="88">
        <v>0</v>
      </c>
      <c r="I39" s="3">
        <v>29</v>
      </c>
      <c r="J39" s="160" t="s">
        <v>54</v>
      </c>
      <c r="K39" s="45"/>
      <c r="L39" s="26"/>
      <c r="R39" s="48"/>
      <c r="S39" s="26"/>
      <c r="T39" s="26"/>
      <c r="U39" s="26"/>
      <c r="V39" s="26"/>
    </row>
    <row r="40" spans="3:30" ht="13.5" customHeight="1">
      <c r="H40" s="88">
        <v>0</v>
      </c>
      <c r="I40" s="3">
        <v>30</v>
      </c>
      <c r="J40" s="160" t="s">
        <v>33</v>
      </c>
      <c r="K40" s="45"/>
      <c r="L40" s="26"/>
      <c r="R40" s="48"/>
      <c r="S40" s="26"/>
      <c r="T40" s="26"/>
      <c r="U40" s="26"/>
      <c r="V40" s="26"/>
    </row>
    <row r="41" spans="3:30" ht="13.5" customHeight="1">
      <c r="H41" s="289">
        <v>0</v>
      </c>
      <c r="I41" s="3">
        <v>35</v>
      </c>
      <c r="J41" s="160" t="s">
        <v>36</v>
      </c>
      <c r="K41" s="45"/>
      <c r="L41" s="26"/>
      <c r="R41" s="48"/>
      <c r="S41" s="26"/>
      <c r="T41" s="26"/>
      <c r="U41" s="26"/>
      <c r="V41" s="26"/>
    </row>
    <row r="42" spans="3:30" ht="13.5" customHeight="1">
      <c r="H42" s="88">
        <v>0</v>
      </c>
      <c r="I42" s="3">
        <v>37</v>
      </c>
      <c r="J42" s="160" t="s">
        <v>37</v>
      </c>
      <c r="K42" s="45"/>
      <c r="L42" s="26"/>
      <c r="R42" s="48"/>
      <c r="S42" s="26"/>
      <c r="T42" s="26"/>
      <c r="U42" s="26"/>
      <c r="V42" s="26"/>
    </row>
    <row r="43" spans="3:30" ht="13.5" customHeight="1">
      <c r="H43" s="88">
        <v>0</v>
      </c>
      <c r="I43" s="3">
        <v>39</v>
      </c>
      <c r="J43" s="160" t="s">
        <v>39</v>
      </c>
      <c r="K43" s="45"/>
      <c r="L43" s="26"/>
      <c r="R43" s="48"/>
      <c r="S43" s="30"/>
      <c r="T43" s="30"/>
      <c r="U43" s="30"/>
      <c r="V43" s="30"/>
    </row>
    <row r="44" spans="3:30" ht="13.5" customHeight="1">
      <c r="H44" s="117">
        <f>SUM(H4:H43)</f>
        <v>91063</v>
      </c>
      <c r="I44" s="3"/>
      <c r="J44" s="160" t="s">
        <v>48</v>
      </c>
      <c r="K44" s="54"/>
      <c r="R44" s="48"/>
    </row>
    <row r="45" spans="3:30" ht="13.5" customHeight="1">
      <c r="R45" s="108"/>
    </row>
    <row r="46" spans="3:30" ht="13.5" customHeight="1">
      <c r="R46" s="47"/>
      <c r="S46" s="105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</row>
    <row r="47" spans="3:30" ht="13.5" customHeight="1">
      <c r="I47" t="s">
        <v>49</v>
      </c>
      <c r="J47" s="46"/>
      <c r="L47" s="47"/>
      <c r="N47" s="47"/>
      <c r="R47" s="48"/>
      <c r="S47" s="26"/>
      <c r="T47" s="26"/>
      <c r="U47" s="26"/>
      <c r="V47" s="26"/>
    </row>
    <row r="48" spans="3:30" ht="13.5" customHeight="1">
      <c r="H48" s="183" t="s">
        <v>198</v>
      </c>
      <c r="I48" s="3"/>
      <c r="J48" s="178" t="s">
        <v>104</v>
      </c>
      <c r="K48" s="81"/>
      <c r="L48" s="296" t="s">
        <v>200</v>
      </c>
      <c r="N48" s="48"/>
      <c r="R48" s="48"/>
      <c r="S48" s="26"/>
      <c r="T48" s="26"/>
      <c r="U48" s="26"/>
      <c r="V48" s="26"/>
    </row>
    <row r="49" spans="1:22" ht="13.5" customHeight="1">
      <c r="H49" s="7" t="s">
        <v>99</v>
      </c>
      <c r="I49" s="3"/>
      <c r="J49" s="144" t="s">
        <v>9</v>
      </c>
      <c r="K49" s="98"/>
      <c r="L49" s="94" t="s">
        <v>99</v>
      </c>
      <c r="N49" s="48"/>
      <c r="R49" s="48"/>
      <c r="S49" s="26"/>
      <c r="T49" s="26"/>
      <c r="U49" s="26"/>
      <c r="V49" s="26"/>
    </row>
    <row r="50" spans="1:22" ht="13.5" customHeight="1">
      <c r="H50" s="89">
        <v>343811</v>
      </c>
      <c r="I50" s="160">
        <v>17</v>
      </c>
      <c r="J50" s="160" t="s">
        <v>21</v>
      </c>
      <c r="K50" s="123">
        <f>SUM(I50)</f>
        <v>17</v>
      </c>
      <c r="L50" s="297">
        <v>324263</v>
      </c>
      <c r="M50" s="79"/>
      <c r="N50" s="48"/>
      <c r="O50" s="26"/>
      <c r="R50" s="48"/>
      <c r="S50" s="26"/>
      <c r="T50" s="26"/>
      <c r="U50" s="26"/>
      <c r="V50" s="26"/>
    </row>
    <row r="51" spans="1:22" ht="13.5" customHeight="1">
      <c r="H51" s="88">
        <v>85785</v>
      </c>
      <c r="I51" s="160">
        <v>36</v>
      </c>
      <c r="J51" s="160" t="s">
        <v>5</v>
      </c>
      <c r="K51" s="123">
        <f t="shared" ref="K51:K59" si="7">SUM(I51)</f>
        <v>36</v>
      </c>
      <c r="L51" s="297">
        <v>62848</v>
      </c>
      <c r="M51" s="79"/>
      <c r="N51" s="48"/>
      <c r="O51" s="26"/>
      <c r="R51" s="48"/>
      <c r="S51" s="26"/>
      <c r="T51" s="26"/>
      <c r="U51" s="26"/>
      <c r="V51" s="26"/>
    </row>
    <row r="52" spans="1:22" ht="13.5" customHeight="1">
      <c r="H52" s="289">
        <v>25896</v>
      </c>
      <c r="I52" s="160">
        <v>40</v>
      </c>
      <c r="J52" s="160" t="s">
        <v>2</v>
      </c>
      <c r="K52" s="123">
        <f t="shared" si="7"/>
        <v>40</v>
      </c>
      <c r="L52" s="297">
        <v>20635</v>
      </c>
      <c r="M52" s="79"/>
      <c r="N52" s="48"/>
      <c r="O52" s="26"/>
      <c r="R52" s="48"/>
      <c r="S52" s="26"/>
      <c r="T52" s="26"/>
      <c r="U52" s="26"/>
      <c r="V52" s="26"/>
    </row>
    <row r="53" spans="1:22" ht="13.5" customHeight="1" thickBot="1">
      <c r="H53" s="88">
        <v>24666</v>
      </c>
      <c r="I53" s="160">
        <v>16</v>
      </c>
      <c r="J53" s="160" t="s">
        <v>3</v>
      </c>
      <c r="K53" s="123">
        <f t="shared" si="7"/>
        <v>16</v>
      </c>
      <c r="L53" s="297">
        <v>18763</v>
      </c>
      <c r="M53" s="79"/>
      <c r="N53" s="48"/>
      <c r="R53" s="48"/>
      <c r="S53" s="26"/>
      <c r="T53" s="26"/>
      <c r="U53" s="26"/>
      <c r="V53" s="26"/>
    </row>
    <row r="54" spans="1:22" ht="13.5" customHeight="1">
      <c r="A54" s="58" t="s">
        <v>46</v>
      </c>
      <c r="B54" s="59" t="s">
        <v>47</v>
      </c>
      <c r="C54" s="59" t="s">
        <v>195</v>
      </c>
      <c r="D54" s="59" t="s">
        <v>187</v>
      </c>
      <c r="E54" s="59" t="s">
        <v>41</v>
      </c>
      <c r="F54" s="59" t="s">
        <v>50</v>
      </c>
      <c r="G54" s="60" t="s">
        <v>52</v>
      </c>
      <c r="H54" s="88">
        <v>16135</v>
      </c>
      <c r="I54" s="160">
        <v>26</v>
      </c>
      <c r="J54" s="160" t="s">
        <v>30</v>
      </c>
      <c r="K54" s="123">
        <f t="shared" si="7"/>
        <v>26</v>
      </c>
      <c r="L54" s="297">
        <v>17730</v>
      </c>
      <c r="M54" s="79"/>
      <c r="N54" s="48"/>
      <c r="R54" s="48"/>
      <c r="S54" s="26"/>
      <c r="T54" s="26"/>
      <c r="U54" s="26"/>
      <c r="V54" s="26"/>
    </row>
    <row r="55" spans="1:22" ht="13.5" customHeight="1">
      <c r="A55" s="61">
        <v>1</v>
      </c>
      <c r="B55" s="160" t="s">
        <v>21</v>
      </c>
      <c r="C55" s="43">
        <f>SUM(H50)</f>
        <v>343811</v>
      </c>
      <c r="D55" s="5">
        <f t="shared" ref="D55:D64" si="8">SUM(L50)</f>
        <v>324263</v>
      </c>
      <c r="E55" s="52">
        <f>SUM(N66/M66*100)</f>
        <v>102.41309463525066</v>
      </c>
      <c r="F55" s="52">
        <f t="shared" ref="F55:F65" si="9">SUM(C55/D55*100)</f>
        <v>106.02843987750683</v>
      </c>
      <c r="G55" s="62"/>
      <c r="H55" s="88">
        <v>13026</v>
      </c>
      <c r="I55" s="160">
        <v>38</v>
      </c>
      <c r="J55" s="160" t="s">
        <v>38</v>
      </c>
      <c r="K55" s="123">
        <f t="shared" si="7"/>
        <v>38</v>
      </c>
      <c r="L55" s="297">
        <v>7824</v>
      </c>
      <c r="M55" s="79"/>
      <c r="N55" s="48"/>
      <c r="R55" s="48"/>
      <c r="S55" s="26"/>
      <c r="T55" s="26"/>
      <c r="U55" s="26"/>
      <c r="V55" s="26"/>
    </row>
    <row r="56" spans="1:22" ht="13.5" customHeight="1">
      <c r="A56" s="61">
        <v>2</v>
      </c>
      <c r="B56" s="160" t="s">
        <v>5</v>
      </c>
      <c r="C56" s="43">
        <f t="shared" ref="C56:C64" si="10">SUM(H51)</f>
        <v>85785</v>
      </c>
      <c r="D56" s="5">
        <f t="shared" si="8"/>
        <v>62848</v>
      </c>
      <c r="E56" s="52">
        <f t="shared" ref="E56:E65" si="11">SUM(N67/M67*100)</f>
        <v>88.392581143740344</v>
      </c>
      <c r="F56" s="52">
        <f t="shared" si="9"/>
        <v>136.49599032586559</v>
      </c>
      <c r="G56" s="62"/>
      <c r="H56" s="88">
        <v>12419</v>
      </c>
      <c r="I56" s="160">
        <v>24</v>
      </c>
      <c r="J56" s="160" t="s">
        <v>28</v>
      </c>
      <c r="K56" s="123">
        <f t="shared" si="7"/>
        <v>24</v>
      </c>
      <c r="L56" s="297">
        <v>10803</v>
      </c>
      <c r="M56" s="79"/>
      <c r="N56" s="48"/>
      <c r="R56" s="48"/>
      <c r="S56" s="26"/>
      <c r="T56" s="26"/>
      <c r="U56" s="26"/>
      <c r="V56" s="26"/>
    </row>
    <row r="57" spans="1:22" ht="13.5" customHeight="1">
      <c r="A57" s="61">
        <v>3</v>
      </c>
      <c r="B57" s="160" t="s">
        <v>2</v>
      </c>
      <c r="C57" s="43">
        <f t="shared" si="10"/>
        <v>25896</v>
      </c>
      <c r="D57" s="5">
        <f t="shared" si="8"/>
        <v>20635</v>
      </c>
      <c r="E57" s="52">
        <f t="shared" si="11"/>
        <v>103.77494590045684</v>
      </c>
      <c r="F57" s="52">
        <f t="shared" si="9"/>
        <v>125.49551732493336</v>
      </c>
      <c r="G57" s="62"/>
      <c r="H57" s="88">
        <v>10211</v>
      </c>
      <c r="I57" s="160">
        <v>33</v>
      </c>
      <c r="J57" s="160" t="s">
        <v>0</v>
      </c>
      <c r="K57" s="123">
        <f t="shared" si="7"/>
        <v>33</v>
      </c>
      <c r="L57" s="297">
        <v>14050</v>
      </c>
      <c r="M57" s="79"/>
      <c r="N57" s="48"/>
      <c r="R57" s="48"/>
      <c r="S57" s="26"/>
      <c r="T57" s="26"/>
      <c r="U57" s="26"/>
      <c r="V57" s="26"/>
    </row>
    <row r="58" spans="1:22" ht="13.5" customHeight="1">
      <c r="A58" s="61">
        <v>4</v>
      </c>
      <c r="B58" s="160" t="s">
        <v>3</v>
      </c>
      <c r="C58" s="43">
        <f t="shared" si="10"/>
        <v>24666</v>
      </c>
      <c r="D58" s="5">
        <f t="shared" si="8"/>
        <v>18763</v>
      </c>
      <c r="E58" s="52">
        <f t="shared" si="11"/>
        <v>92.095732367546574</v>
      </c>
      <c r="F58" s="52">
        <f t="shared" si="9"/>
        <v>131.46085380802643</v>
      </c>
      <c r="G58" s="62"/>
      <c r="H58" s="373">
        <v>10135</v>
      </c>
      <c r="I58" s="162">
        <v>37</v>
      </c>
      <c r="J58" s="162" t="s">
        <v>37</v>
      </c>
      <c r="K58" s="123">
        <f t="shared" si="7"/>
        <v>37</v>
      </c>
      <c r="L58" s="295">
        <v>12340</v>
      </c>
      <c r="M58" s="79"/>
      <c r="N58" s="48"/>
      <c r="R58" s="48"/>
      <c r="S58" s="26"/>
      <c r="T58" s="26"/>
      <c r="U58" s="26"/>
      <c r="V58" s="26"/>
    </row>
    <row r="59" spans="1:22" ht="13.5" customHeight="1" thickBot="1">
      <c r="A59" s="61">
        <v>5</v>
      </c>
      <c r="B59" s="160" t="s">
        <v>30</v>
      </c>
      <c r="C59" s="43">
        <f t="shared" si="10"/>
        <v>16135</v>
      </c>
      <c r="D59" s="5">
        <f t="shared" si="8"/>
        <v>17730</v>
      </c>
      <c r="E59" s="52">
        <f t="shared" si="11"/>
        <v>89.843532490673198</v>
      </c>
      <c r="F59" s="52">
        <f t="shared" si="9"/>
        <v>91.0039481105471</v>
      </c>
      <c r="G59" s="72"/>
      <c r="H59" s="373">
        <v>9958</v>
      </c>
      <c r="I59" s="162">
        <v>25</v>
      </c>
      <c r="J59" s="162" t="s">
        <v>29</v>
      </c>
      <c r="K59" s="123">
        <f t="shared" si="7"/>
        <v>25</v>
      </c>
      <c r="L59" s="295">
        <v>9075</v>
      </c>
      <c r="M59" s="79"/>
      <c r="N59" s="48"/>
      <c r="R59" s="48"/>
      <c r="S59" s="26"/>
      <c r="T59" s="26"/>
      <c r="U59" s="26"/>
      <c r="V59" s="26"/>
    </row>
    <row r="60" spans="1:22" ht="13.5" customHeight="1">
      <c r="A60" s="61">
        <v>6</v>
      </c>
      <c r="B60" s="160" t="s">
        <v>38</v>
      </c>
      <c r="C60" s="43">
        <f t="shared" si="10"/>
        <v>13026</v>
      </c>
      <c r="D60" s="5">
        <f t="shared" si="8"/>
        <v>7824</v>
      </c>
      <c r="E60" s="52">
        <f t="shared" si="11"/>
        <v>109.74808324205914</v>
      </c>
      <c r="F60" s="52">
        <f t="shared" si="9"/>
        <v>166.48773006134968</v>
      </c>
      <c r="G60" s="62"/>
      <c r="H60" s="419">
        <v>5283</v>
      </c>
      <c r="I60" s="220">
        <v>34</v>
      </c>
      <c r="J60" s="220" t="s">
        <v>1</v>
      </c>
      <c r="K60" s="81" t="s">
        <v>8</v>
      </c>
      <c r="L60" s="405">
        <v>517006</v>
      </c>
      <c r="R60" s="48"/>
      <c r="S60" s="26"/>
      <c r="T60" s="26"/>
      <c r="U60" s="26"/>
      <c r="V60" s="26"/>
    </row>
    <row r="61" spans="1:22" ht="13.5" customHeight="1">
      <c r="A61" s="61">
        <v>7</v>
      </c>
      <c r="B61" s="160" t="s">
        <v>28</v>
      </c>
      <c r="C61" s="43">
        <f t="shared" si="10"/>
        <v>12419</v>
      </c>
      <c r="D61" s="5">
        <f t="shared" si="8"/>
        <v>10803</v>
      </c>
      <c r="E61" s="52">
        <f t="shared" si="11"/>
        <v>91.349760941522618</v>
      </c>
      <c r="F61" s="52">
        <f t="shared" si="9"/>
        <v>114.95880773859113</v>
      </c>
      <c r="G61" s="62"/>
      <c r="H61" s="88">
        <v>2672</v>
      </c>
      <c r="I61" s="160">
        <v>15</v>
      </c>
      <c r="J61" s="160" t="s">
        <v>20</v>
      </c>
      <c r="K61" s="50"/>
      <c r="L61" s="26"/>
      <c r="N61" s="32"/>
      <c r="R61" s="48"/>
      <c r="S61" s="26"/>
      <c r="T61" s="26"/>
      <c r="U61" s="26"/>
      <c r="V61" s="26"/>
    </row>
    <row r="62" spans="1:22" ht="13.5" customHeight="1">
      <c r="A62" s="61">
        <v>8</v>
      </c>
      <c r="B62" s="160" t="s">
        <v>0</v>
      </c>
      <c r="C62" s="43">
        <f t="shared" si="10"/>
        <v>10211</v>
      </c>
      <c r="D62" s="5">
        <f t="shared" si="8"/>
        <v>14050</v>
      </c>
      <c r="E62" s="52">
        <f t="shared" si="11"/>
        <v>76.395331437976949</v>
      </c>
      <c r="F62" s="52">
        <f t="shared" si="9"/>
        <v>72.67615658362989</v>
      </c>
      <c r="G62" s="73"/>
      <c r="H62" s="88">
        <v>1480</v>
      </c>
      <c r="I62" s="160">
        <v>30</v>
      </c>
      <c r="J62" s="160" t="s">
        <v>98</v>
      </c>
      <c r="K62" s="50"/>
      <c r="R62" s="48"/>
      <c r="S62" s="26"/>
      <c r="T62" s="26"/>
      <c r="U62" s="26"/>
      <c r="V62" s="26"/>
    </row>
    <row r="63" spans="1:22" ht="13.5" customHeight="1">
      <c r="A63" s="61">
        <v>9</v>
      </c>
      <c r="B63" s="162" t="s">
        <v>37</v>
      </c>
      <c r="C63" s="43">
        <f t="shared" si="10"/>
        <v>10135</v>
      </c>
      <c r="D63" s="5">
        <f t="shared" si="8"/>
        <v>12340</v>
      </c>
      <c r="E63" s="52">
        <f t="shared" si="11"/>
        <v>91.454611081032297</v>
      </c>
      <c r="F63" s="52">
        <f t="shared" si="9"/>
        <v>82.131280388978936</v>
      </c>
      <c r="G63" s="72"/>
      <c r="H63" s="88">
        <v>886</v>
      </c>
      <c r="I63" s="160">
        <v>10</v>
      </c>
      <c r="J63" s="160" t="s">
        <v>16</v>
      </c>
      <c r="K63" s="45"/>
      <c r="L63" s="26"/>
      <c r="R63" s="48"/>
      <c r="S63" s="26"/>
      <c r="T63" s="26"/>
      <c r="U63" s="26"/>
      <c r="V63" s="26"/>
    </row>
    <row r="64" spans="1:22" ht="13.5" customHeight="1" thickBot="1">
      <c r="A64" s="74">
        <v>10</v>
      </c>
      <c r="B64" s="162" t="s">
        <v>29</v>
      </c>
      <c r="C64" s="43">
        <f t="shared" si="10"/>
        <v>9958</v>
      </c>
      <c r="D64" s="5">
        <f t="shared" si="8"/>
        <v>9075</v>
      </c>
      <c r="E64" s="57">
        <f t="shared" si="11"/>
        <v>107.49136442141622</v>
      </c>
      <c r="F64" s="52">
        <f t="shared" si="9"/>
        <v>109.73002754820938</v>
      </c>
      <c r="G64" s="75"/>
      <c r="H64" s="415">
        <v>855</v>
      </c>
      <c r="I64" s="160">
        <v>21</v>
      </c>
      <c r="J64" s="160" t="s">
        <v>25</v>
      </c>
      <c r="K64" s="45"/>
      <c r="L64" s="26"/>
      <c r="R64" s="48"/>
      <c r="S64" s="26"/>
      <c r="T64" s="26"/>
      <c r="U64" s="26"/>
      <c r="V64" s="26"/>
    </row>
    <row r="65" spans="1:22" ht="13.5" customHeight="1" thickBot="1">
      <c r="A65" s="65"/>
      <c r="B65" s="66" t="s">
        <v>57</v>
      </c>
      <c r="C65" s="67">
        <f>SUM(H90)</f>
        <v>565986</v>
      </c>
      <c r="D65" s="67">
        <f>SUM(L60)</f>
        <v>517006</v>
      </c>
      <c r="E65" s="70">
        <f t="shared" si="11"/>
        <v>97.815852781771923</v>
      </c>
      <c r="F65" s="70">
        <f t="shared" si="9"/>
        <v>109.47377786718143</v>
      </c>
      <c r="G65" s="71"/>
      <c r="H65" s="423">
        <v>799</v>
      </c>
      <c r="I65" s="160">
        <v>14</v>
      </c>
      <c r="J65" s="160" t="s">
        <v>19</v>
      </c>
      <c r="L65" s="190" t="s">
        <v>104</v>
      </c>
      <c r="M65" s="141" t="s">
        <v>63</v>
      </c>
      <c r="N65" t="s">
        <v>75</v>
      </c>
      <c r="R65" s="48"/>
      <c r="S65" s="26"/>
      <c r="T65" s="26"/>
      <c r="U65" s="26"/>
      <c r="V65" s="26"/>
    </row>
    <row r="66" spans="1:22" ht="13.5" customHeight="1">
      <c r="H66" s="88">
        <v>724</v>
      </c>
      <c r="I66" s="160">
        <v>29</v>
      </c>
      <c r="J66" s="160" t="s">
        <v>54</v>
      </c>
      <c r="K66" s="116">
        <f>SUM(I50)</f>
        <v>17</v>
      </c>
      <c r="L66" s="160" t="s">
        <v>21</v>
      </c>
      <c r="M66" s="308">
        <v>335710</v>
      </c>
      <c r="N66" s="89">
        <f>SUM(H50)</f>
        <v>343811</v>
      </c>
      <c r="R66" s="48"/>
      <c r="S66" s="26"/>
      <c r="T66" s="26"/>
      <c r="U66" s="26"/>
      <c r="V66" s="26"/>
    </row>
    <row r="67" spans="1:22" ht="13.5" customHeight="1">
      <c r="H67" s="289">
        <v>433</v>
      </c>
      <c r="I67" s="160">
        <v>35</v>
      </c>
      <c r="J67" s="160" t="s">
        <v>36</v>
      </c>
      <c r="K67" s="116">
        <f t="shared" ref="K67:K75" si="12">SUM(I51)</f>
        <v>36</v>
      </c>
      <c r="L67" s="160" t="s">
        <v>5</v>
      </c>
      <c r="M67" s="306">
        <v>97050</v>
      </c>
      <c r="N67" s="89">
        <f t="shared" ref="N67:N75" si="13">SUM(H51)</f>
        <v>85785</v>
      </c>
      <c r="R67" s="48"/>
      <c r="S67" s="26"/>
      <c r="T67" s="26"/>
      <c r="U67" s="26"/>
      <c r="V67" s="26"/>
    </row>
    <row r="68" spans="1:22" ht="13.5" customHeight="1">
      <c r="C68" s="26"/>
      <c r="H68" s="88">
        <v>277</v>
      </c>
      <c r="I68" s="160">
        <v>13</v>
      </c>
      <c r="J68" s="160" t="s">
        <v>7</v>
      </c>
      <c r="K68" s="116">
        <f t="shared" si="12"/>
        <v>40</v>
      </c>
      <c r="L68" s="160" t="s">
        <v>2</v>
      </c>
      <c r="M68" s="306">
        <v>24954</v>
      </c>
      <c r="N68" s="89">
        <f t="shared" si="13"/>
        <v>25896</v>
      </c>
      <c r="R68" s="48"/>
      <c r="S68" s="26"/>
      <c r="T68" s="26"/>
      <c r="U68" s="26"/>
      <c r="V68" s="26"/>
    </row>
    <row r="69" spans="1:22" ht="13.5" customHeight="1">
      <c r="H69" s="289">
        <v>128</v>
      </c>
      <c r="I69" s="160">
        <v>22</v>
      </c>
      <c r="J69" s="160" t="s">
        <v>26</v>
      </c>
      <c r="K69" s="116">
        <f t="shared" si="12"/>
        <v>16</v>
      </c>
      <c r="L69" s="160" t="s">
        <v>3</v>
      </c>
      <c r="M69" s="306">
        <v>26783</v>
      </c>
      <c r="N69" s="89">
        <f t="shared" si="13"/>
        <v>24666</v>
      </c>
      <c r="R69" s="48"/>
      <c r="S69" s="26"/>
      <c r="T69" s="26"/>
      <c r="U69" s="26"/>
      <c r="V69" s="26"/>
    </row>
    <row r="70" spans="1:22" ht="13.5" customHeight="1">
      <c r="H70" s="88">
        <v>86</v>
      </c>
      <c r="I70" s="160">
        <v>27</v>
      </c>
      <c r="J70" s="160" t="s">
        <v>31</v>
      </c>
      <c r="K70" s="116">
        <f t="shared" si="12"/>
        <v>26</v>
      </c>
      <c r="L70" s="160" t="s">
        <v>30</v>
      </c>
      <c r="M70" s="306">
        <v>17959</v>
      </c>
      <c r="N70" s="89">
        <f t="shared" si="13"/>
        <v>16135</v>
      </c>
      <c r="R70" s="48"/>
      <c r="S70" s="26"/>
      <c r="T70" s="26"/>
      <c r="U70" s="26"/>
      <c r="V70" s="26"/>
    </row>
    <row r="71" spans="1:22" ht="13.5" customHeight="1">
      <c r="H71" s="88">
        <v>81</v>
      </c>
      <c r="I71" s="160">
        <v>11</v>
      </c>
      <c r="J71" s="160" t="s">
        <v>17</v>
      </c>
      <c r="K71" s="116">
        <f t="shared" si="12"/>
        <v>38</v>
      </c>
      <c r="L71" s="160" t="s">
        <v>38</v>
      </c>
      <c r="M71" s="306">
        <v>11869</v>
      </c>
      <c r="N71" s="89">
        <f t="shared" si="13"/>
        <v>13026</v>
      </c>
      <c r="R71" s="48"/>
      <c r="S71" s="26"/>
      <c r="T71" s="26"/>
      <c r="U71" s="26"/>
      <c r="V71" s="26"/>
    </row>
    <row r="72" spans="1:22" ht="13.5" customHeight="1">
      <c r="H72" s="88">
        <v>73</v>
      </c>
      <c r="I72" s="160">
        <v>9</v>
      </c>
      <c r="J72" s="3" t="s">
        <v>161</v>
      </c>
      <c r="K72" s="116">
        <f t="shared" si="12"/>
        <v>24</v>
      </c>
      <c r="L72" s="160" t="s">
        <v>28</v>
      </c>
      <c r="M72" s="306">
        <v>13595</v>
      </c>
      <c r="N72" s="89">
        <f t="shared" si="13"/>
        <v>12419</v>
      </c>
      <c r="R72" s="48"/>
      <c r="S72" s="26"/>
      <c r="T72" s="26"/>
      <c r="U72" s="26"/>
      <c r="V72" s="26"/>
    </row>
    <row r="73" spans="1:22" ht="13.5" customHeight="1">
      <c r="H73" s="88">
        <v>65</v>
      </c>
      <c r="I73" s="160">
        <v>1</v>
      </c>
      <c r="J73" s="160" t="s">
        <v>4</v>
      </c>
      <c r="K73" s="116">
        <f t="shared" si="12"/>
        <v>33</v>
      </c>
      <c r="L73" s="160" t="s">
        <v>0</v>
      </c>
      <c r="M73" s="306">
        <v>13366</v>
      </c>
      <c r="N73" s="89">
        <f t="shared" si="13"/>
        <v>10211</v>
      </c>
      <c r="R73" s="48"/>
      <c r="S73" s="26"/>
      <c r="T73" s="26"/>
      <c r="U73" s="26"/>
      <c r="V73" s="26"/>
    </row>
    <row r="74" spans="1:22" ht="13.5" customHeight="1">
      <c r="H74" s="88">
        <v>29</v>
      </c>
      <c r="I74" s="160">
        <v>23</v>
      </c>
      <c r="J74" s="160" t="s">
        <v>27</v>
      </c>
      <c r="K74" s="116">
        <f t="shared" si="12"/>
        <v>37</v>
      </c>
      <c r="L74" s="162" t="s">
        <v>37</v>
      </c>
      <c r="M74" s="307">
        <v>11082</v>
      </c>
      <c r="N74" s="89">
        <f t="shared" si="13"/>
        <v>10135</v>
      </c>
      <c r="R74" s="48"/>
      <c r="S74" s="26"/>
      <c r="T74" s="26"/>
      <c r="U74" s="26"/>
      <c r="V74" s="26"/>
    </row>
    <row r="75" spans="1:22" ht="13.5" customHeight="1" thickBot="1">
      <c r="H75" s="88">
        <v>25</v>
      </c>
      <c r="I75" s="160">
        <v>28</v>
      </c>
      <c r="J75" s="160" t="s">
        <v>32</v>
      </c>
      <c r="K75" s="116">
        <f t="shared" si="12"/>
        <v>25</v>
      </c>
      <c r="L75" s="162" t="s">
        <v>29</v>
      </c>
      <c r="M75" s="307">
        <v>9264</v>
      </c>
      <c r="N75" s="166">
        <f t="shared" si="13"/>
        <v>9958</v>
      </c>
      <c r="R75" s="48"/>
      <c r="S75" s="26"/>
      <c r="T75" s="26"/>
      <c r="U75" s="26"/>
      <c r="V75" s="26"/>
    </row>
    <row r="76" spans="1:22" ht="13.5" customHeight="1" thickTop="1">
      <c r="H76" s="88">
        <v>25</v>
      </c>
      <c r="I76" s="160">
        <v>39</v>
      </c>
      <c r="J76" s="160" t="s">
        <v>39</v>
      </c>
      <c r="K76" s="3"/>
      <c r="L76" s="332" t="s">
        <v>107</v>
      </c>
      <c r="M76" s="337">
        <v>578624</v>
      </c>
      <c r="N76" s="171">
        <f>SUM(H90)</f>
        <v>565986</v>
      </c>
      <c r="R76" s="48"/>
      <c r="S76" s="26"/>
      <c r="T76" s="26"/>
      <c r="U76" s="26"/>
      <c r="V76" s="26"/>
    </row>
    <row r="77" spans="1:22" ht="13.5" customHeight="1">
      <c r="H77" s="88">
        <v>22</v>
      </c>
      <c r="I77" s="160">
        <v>4</v>
      </c>
      <c r="J77" s="160" t="s">
        <v>11</v>
      </c>
      <c r="K77" s="45"/>
      <c r="L77" s="29"/>
      <c r="R77" s="48"/>
      <c r="S77" s="26"/>
      <c r="T77" s="26"/>
      <c r="U77" s="26"/>
      <c r="V77" s="26"/>
    </row>
    <row r="78" spans="1:22" ht="13.5" customHeight="1">
      <c r="H78" s="89">
        <v>1</v>
      </c>
      <c r="I78" s="160">
        <v>18</v>
      </c>
      <c r="J78" s="160" t="s">
        <v>22</v>
      </c>
      <c r="K78" s="45"/>
      <c r="L78" s="29"/>
      <c r="R78" s="48"/>
      <c r="S78" s="26"/>
      <c r="T78" s="26"/>
      <c r="U78" s="26"/>
      <c r="V78" s="26"/>
    </row>
    <row r="79" spans="1:22" ht="13.5" customHeight="1">
      <c r="H79" s="88">
        <v>0</v>
      </c>
      <c r="I79" s="160">
        <v>2</v>
      </c>
      <c r="J79" s="160" t="s">
        <v>6</v>
      </c>
      <c r="K79" s="45"/>
      <c r="L79" s="29"/>
      <c r="R79" s="48"/>
      <c r="S79" s="26"/>
      <c r="T79" s="26"/>
      <c r="U79" s="26"/>
      <c r="V79" s="26"/>
    </row>
    <row r="80" spans="1:22" ht="13.5" customHeight="1">
      <c r="H80" s="122">
        <v>0</v>
      </c>
      <c r="I80" s="160">
        <v>3</v>
      </c>
      <c r="J80" s="160" t="s">
        <v>10</v>
      </c>
      <c r="K80" s="45"/>
      <c r="L80" s="29"/>
      <c r="R80" s="48"/>
      <c r="S80" s="26"/>
      <c r="T80" s="26"/>
      <c r="U80" s="26"/>
      <c r="V80" s="26"/>
    </row>
    <row r="81" spans="8:22" ht="13.5" customHeight="1">
      <c r="H81" s="89">
        <v>0</v>
      </c>
      <c r="I81" s="160">
        <v>5</v>
      </c>
      <c r="J81" s="160" t="s">
        <v>12</v>
      </c>
      <c r="K81" s="45"/>
      <c r="L81" s="29"/>
      <c r="R81" s="48"/>
      <c r="S81" s="26"/>
      <c r="T81" s="26"/>
      <c r="U81" s="26"/>
      <c r="V81" s="26"/>
    </row>
    <row r="82" spans="8:22" ht="13.5" customHeight="1">
      <c r="H82" s="193">
        <v>0</v>
      </c>
      <c r="I82" s="160">
        <v>6</v>
      </c>
      <c r="J82" s="160" t="s">
        <v>13</v>
      </c>
      <c r="K82" s="45"/>
      <c r="L82" s="29"/>
      <c r="R82" s="48"/>
      <c r="S82" s="26"/>
      <c r="T82" s="26"/>
      <c r="U82" s="26"/>
      <c r="V82" s="26"/>
    </row>
    <row r="83" spans="8:22" ht="13.5" customHeight="1">
      <c r="H83" s="88">
        <v>0</v>
      </c>
      <c r="I83" s="160">
        <v>7</v>
      </c>
      <c r="J83" s="160" t="s">
        <v>14</v>
      </c>
      <c r="K83" s="45"/>
      <c r="L83" s="29"/>
      <c r="R83" s="48"/>
      <c r="S83" s="26"/>
      <c r="T83" s="26"/>
      <c r="U83" s="26"/>
      <c r="V83" s="26"/>
    </row>
    <row r="84" spans="8:22" ht="13.5" customHeight="1">
      <c r="H84" s="88">
        <v>0</v>
      </c>
      <c r="I84" s="160">
        <v>8</v>
      </c>
      <c r="J84" s="160" t="s">
        <v>15</v>
      </c>
      <c r="K84" s="45"/>
      <c r="L84" s="29"/>
      <c r="R84" s="48"/>
      <c r="S84" s="26"/>
      <c r="T84" s="26"/>
      <c r="U84" s="26"/>
      <c r="V84" s="26"/>
    </row>
    <row r="85" spans="8:22" ht="13.5" customHeight="1">
      <c r="H85" s="88">
        <v>0</v>
      </c>
      <c r="I85" s="160">
        <v>12</v>
      </c>
      <c r="J85" s="160" t="s">
        <v>18</v>
      </c>
      <c r="K85" s="45"/>
      <c r="L85" s="29"/>
      <c r="R85" s="48"/>
      <c r="S85" s="26"/>
      <c r="T85" s="26"/>
      <c r="U85" s="26"/>
      <c r="V85" s="26"/>
    </row>
    <row r="86" spans="8:22" ht="13.5" customHeight="1">
      <c r="H86" s="88">
        <v>0</v>
      </c>
      <c r="I86" s="160">
        <v>19</v>
      </c>
      <c r="J86" s="160" t="s">
        <v>23</v>
      </c>
      <c r="K86" s="45"/>
      <c r="L86" s="29"/>
      <c r="R86" s="48"/>
      <c r="S86" s="26"/>
      <c r="T86" s="26"/>
      <c r="U86" s="26"/>
      <c r="V86" s="26"/>
    </row>
    <row r="87" spans="8:22" ht="13.5" customHeight="1">
      <c r="H87" s="88">
        <v>0</v>
      </c>
      <c r="I87" s="160">
        <v>20</v>
      </c>
      <c r="J87" s="160" t="s">
        <v>24</v>
      </c>
      <c r="K87" s="45"/>
      <c r="L87" s="26"/>
      <c r="R87" s="48"/>
      <c r="S87" s="30"/>
      <c r="T87" s="30"/>
      <c r="U87" s="30"/>
    </row>
    <row r="88" spans="8:22" ht="13.5" customHeight="1">
      <c r="H88" s="88">
        <v>0</v>
      </c>
      <c r="I88" s="160">
        <v>31</v>
      </c>
      <c r="J88" s="160" t="s">
        <v>34</v>
      </c>
      <c r="K88" s="45"/>
      <c r="L88" s="26"/>
    </row>
    <row r="89" spans="8:22" ht="13.5" customHeight="1">
      <c r="H89" s="289">
        <v>0</v>
      </c>
      <c r="I89" s="160">
        <v>32</v>
      </c>
      <c r="J89" s="160" t="s">
        <v>35</v>
      </c>
      <c r="K89" s="45"/>
      <c r="L89" s="26"/>
    </row>
    <row r="90" spans="8:22" ht="13.5" customHeight="1">
      <c r="H90" s="117">
        <f>SUM(H50:H89)</f>
        <v>565986</v>
      </c>
      <c r="I90" s="3"/>
      <c r="J90" s="6" t="s">
        <v>48</v>
      </c>
      <c r="K90" s="54"/>
    </row>
  </sheetData>
  <sortState ref="H49:J89">
    <sortCondition descending="1" ref="H49:H89"/>
  </sortState>
  <phoneticPr fontId="2"/>
  <pageMargins left="0.78740157480314965" right="0.19685039370078741" top="0.39370078740157483" bottom="0.39370078740157483" header="0.51181102362204722" footer="0.51181102362204722"/>
  <pageSetup paperSize="9" scale="95" orientation="portrait" r:id="rId1"/>
  <headerFooter alignWithMargins="0">
    <oddFooter>&amp;C
&amp;14-8-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C66B5-3D3E-478F-9DD4-3A1B022C4ED5}">
  <sheetPr>
    <tabColor rgb="FFCC99FF"/>
  </sheetPr>
  <dimension ref="A1:U109"/>
  <sheetViews>
    <sheetView zoomScaleNormal="100" workbookViewId="0">
      <selection activeCell="U15" sqref="U15"/>
    </sheetView>
  </sheetViews>
  <sheetFormatPr defaultRowHeight="13.5"/>
  <cols>
    <col min="1" max="1" width="6.125" customWidth="1"/>
    <col min="2" max="2" width="19.375" customWidth="1"/>
    <col min="3" max="4" width="13.25" customWidth="1"/>
    <col min="5" max="6" width="11.875" customWidth="1"/>
    <col min="7" max="7" width="17.875" customWidth="1"/>
    <col min="8" max="8" width="3.75" customWidth="1"/>
    <col min="9" max="9" width="18.5" style="29" customWidth="1"/>
    <col min="10" max="10" width="12.875" customWidth="1"/>
    <col min="11" max="11" width="5.5" customWidth="1"/>
    <col min="12" max="12" width="4.25" customWidth="1"/>
    <col min="13" max="13" width="17.25" customWidth="1"/>
    <col min="14" max="14" width="17.625" customWidth="1"/>
    <col min="15" max="15" width="3.75" style="25" customWidth="1"/>
    <col min="16" max="16" width="18" customWidth="1"/>
    <col min="17" max="17" width="13.875" customWidth="1"/>
    <col min="18" max="18" width="11.5" customWidth="1"/>
    <col min="19" max="19" width="14" customWidth="1"/>
  </cols>
  <sheetData>
    <row r="1" spans="1:19" ht="22.5" customHeight="1">
      <c r="A1" s="472" t="s">
        <v>211</v>
      </c>
      <c r="B1" s="473"/>
      <c r="C1" s="473"/>
      <c r="D1" s="473"/>
      <c r="E1" s="473"/>
      <c r="F1" s="473"/>
      <c r="G1" s="473"/>
      <c r="I1" s="380"/>
      <c r="J1" s="391"/>
      <c r="M1" s="16"/>
      <c r="N1" t="s">
        <v>195</v>
      </c>
      <c r="O1" s="398"/>
      <c r="Q1" s="279" t="s">
        <v>187</v>
      </c>
    </row>
    <row r="2" spans="1:19" ht="13.5" customHeight="1">
      <c r="H2" s="3"/>
      <c r="I2" s="144" t="s">
        <v>9</v>
      </c>
      <c r="J2" s="8" t="s">
        <v>68</v>
      </c>
      <c r="K2" s="3" t="s">
        <v>44</v>
      </c>
      <c r="L2" s="3"/>
      <c r="M2" s="8" t="s">
        <v>9</v>
      </c>
      <c r="N2" s="399"/>
      <c r="O2" s="89"/>
      <c r="P2" s="3"/>
      <c r="Q2" s="399"/>
      <c r="R2" s="396"/>
      <c r="S2" s="397"/>
    </row>
    <row r="3" spans="1:19" ht="13.5" customHeight="1">
      <c r="H3" s="3">
        <v>17</v>
      </c>
      <c r="I3" s="160" t="s">
        <v>21</v>
      </c>
      <c r="J3" s="217">
        <v>448835</v>
      </c>
      <c r="K3" s="195">
        <v>1</v>
      </c>
      <c r="L3" s="3">
        <f>SUM(H3)</f>
        <v>17</v>
      </c>
      <c r="M3" s="160" t="s">
        <v>21</v>
      </c>
      <c r="N3" s="13">
        <f>SUM(J3)</f>
        <v>448835</v>
      </c>
      <c r="O3" s="3">
        <f>SUM(H3)</f>
        <v>17</v>
      </c>
      <c r="P3" s="160" t="s">
        <v>21</v>
      </c>
      <c r="Q3" s="196">
        <v>443880</v>
      </c>
      <c r="R3" s="396"/>
      <c r="S3" s="397"/>
    </row>
    <row r="4" spans="1:19" ht="13.5" customHeight="1">
      <c r="G4" s="17"/>
      <c r="H4" s="3">
        <v>26</v>
      </c>
      <c r="I4" s="160" t="s">
        <v>30</v>
      </c>
      <c r="J4" s="13">
        <v>137772</v>
      </c>
      <c r="K4" s="195">
        <v>2</v>
      </c>
      <c r="L4" s="3">
        <f t="shared" ref="L4:L12" si="0">SUM(H4)</f>
        <v>26</v>
      </c>
      <c r="M4" s="160" t="s">
        <v>30</v>
      </c>
      <c r="N4" s="13">
        <f t="shared" ref="N4:N12" si="1">SUM(J4)</f>
        <v>137772</v>
      </c>
      <c r="O4" s="3">
        <f t="shared" ref="O4:O12" si="2">SUM(H4)</f>
        <v>26</v>
      </c>
      <c r="P4" s="160" t="s">
        <v>30</v>
      </c>
      <c r="Q4" s="86">
        <v>130317</v>
      </c>
      <c r="R4" s="396"/>
      <c r="S4" s="397"/>
    </row>
    <row r="5" spans="1:19" ht="13.5" customHeight="1">
      <c r="H5" s="3">
        <v>36</v>
      </c>
      <c r="I5" s="160" t="s">
        <v>5</v>
      </c>
      <c r="J5" s="13">
        <v>120666</v>
      </c>
      <c r="K5" s="195">
        <v>3</v>
      </c>
      <c r="L5" s="3">
        <f t="shared" si="0"/>
        <v>36</v>
      </c>
      <c r="M5" s="160" t="s">
        <v>5</v>
      </c>
      <c r="N5" s="13">
        <f t="shared" si="1"/>
        <v>120666</v>
      </c>
      <c r="O5" s="3">
        <f t="shared" si="2"/>
        <v>36</v>
      </c>
      <c r="P5" s="160" t="s">
        <v>5</v>
      </c>
      <c r="Q5" s="86">
        <v>122061</v>
      </c>
    </row>
    <row r="6" spans="1:19" ht="13.5" customHeight="1">
      <c r="H6" s="3">
        <v>33</v>
      </c>
      <c r="I6" s="160" t="s">
        <v>0</v>
      </c>
      <c r="J6" s="217">
        <v>98638</v>
      </c>
      <c r="K6" s="195">
        <v>4</v>
      </c>
      <c r="L6" s="3">
        <f t="shared" si="0"/>
        <v>33</v>
      </c>
      <c r="M6" s="160" t="s">
        <v>0</v>
      </c>
      <c r="N6" s="13">
        <f t="shared" si="1"/>
        <v>98638</v>
      </c>
      <c r="O6" s="3">
        <f t="shared" si="2"/>
        <v>33</v>
      </c>
      <c r="P6" s="160" t="s">
        <v>0</v>
      </c>
      <c r="Q6" s="86">
        <v>99402</v>
      </c>
    </row>
    <row r="7" spans="1:19" ht="13.5" customHeight="1">
      <c r="H7" s="33">
        <v>40</v>
      </c>
      <c r="I7" s="160" t="s">
        <v>2</v>
      </c>
      <c r="J7" s="13">
        <v>76818</v>
      </c>
      <c r="K7" s="195">
        <v>5</v>
      </c>
      <c r="L7" s="3">
        <f t="shared" si="0"/>
        <v>40</v>
      </c>
      <c r="M7" s="160" t="s">
        <v>2</v>
      </c>
      <c r="N7" s="13">
        <f t="shared" si="1"/>
        <v>76818</v>
      </c>
      <c r="O7" s="3">
        <f t="shared" si="2"/>
        <v>40</v>
      </c>
      <c r="P7" s="160" t="s">
        <v>2</v>
      </c>
      <c r="Q7" s="86">
        <v>73435</v>
      </c>
    </row>
    <row r="8" spans="1:19" ht="13.5" customHeight="1">
      <c r="H8" s="3">
        <v>31</v>
      </c>
      <c r="I8" s="160" t="s">
        <v>64</v>
      </c>
      <c r="J8" s="217">
        <v>73696</v>
      </c>
      <c r="K8" s="195">
        <v>6</v>
      </c>
      <c r="L8" s="3">
        <f t="shared" si="0"/>
        <v>31</v>
      </c>
      <c r="M8" s="160" t="s">
        <v>64</v>
      </c>
      <c r="N8" s="13">
        <f t="shared" si="1"/>
        <v>73696</v>
      </c>
      <c r="O8" s="3">
        <f t="shared" si="2"/>
        <v>31</v>
      </c>
      <c r="P8" s="160" t="s">
        <v>64</v>
      </c>
      <c r="Q8" s="86">
        <v>66004</v>
      </c>
    </row>
    <row r="9" spans="1:19" ht="13.5" customHeight="1">
      <c r="H9" s="14">
        <v>16</v>
      </c>
      <c r="I9" s="162" t="s">
        <v>3</v>
      </c>
      <c r="J9" s="13">
        <v>60097</v>
      </c>
      <c r="K9" s="195">
        <v>7</v>
      </c>
      <c r="L9" s="3">
        <f t="shared" si="0"/>
        <v>16</v>
      </c>
      <c r="M9" s="162" t="s">
        <v>3</v>
      </c>
      <c r="N9" s="13">
        <f t="shared" si="1"/>
        <v>60097</v>
      </c>
      <c r="O9" s="3">
        <f t="shared" si="2"/>
        <v>16</v>
      </c>
      <c r="P9" s="162" t="s">
        <v>3</v>
      </c>
      <c r="Q9" s="86">
        <v>62743</v>
      </c>
    </row>
    <row r="10" spans="1:19" ht="13.5" customHeight="1">
      <c r="H10" s="3">
        <v>34</v>
      </c>
      <c r="I10" s="160" t="s">
        <v>1</v>
      </c>
      <c r="J10" s="13">
        <v>55933</v>
      </c>
      <c r="K10" s="195">
        <v>8</v>
      </c>
      <c r="L10" s="3">
        <f t="shared" si="0"/>
        <v>34</v>
      </c>
      <c r="M10" s="160" t="s">
        <v>1</v>
      </c>
      <c r="N10" s="13">
        <f t="shared" si="1"/>
        <v>55933</v>
      </c>
      <c r="O10" s="3">
        <f t="shared" si="2"/>
        <v>34</v>
      </c>
      <c r="P10" s="160" t="s">
        <v>1</v>
      </c>
      <c r="Q10" s="86">
        <v>58936</v>
      </c>
    </row>
    <row r="11" spans="1:19" ht="13.5" customHeight="1">
      <c r="H11" s="14">
        <v>3</v>
      </c>
      <c r="I11" s="162" t="s">
        <v>10</v>
      </c>
      <c r="J11" s="13">
        <v>52323</v>
      </c>
      <c r="K11" s="195">
        <v>9</v>
      </c>
      <c r="L11" s="3">
        <f t="shared" si="0"/>
        <v>3</v>
      </c>
      <c r="M11" s="162" t="s">
        <v>10</v>
      </c>
      <c r="N11" s="13">
        <f t="shared" si="1"/>
        <v>52323</v>
      </c>
      <c r="O11" s="3">
        <f t="shared" si="2"/>
        <v>3</v>
      </c>
      <c r="P11" s="162" t="s">
        <v>10</v>
      </c>
      <c r="Q11" s="86">
        <v>47056</v>
      </c>
    </row>
    <row r="12" spans="1:19" ht="13.5" customHeight="1" thickBot="1">
      <c r="H12" s="271">
        <v>13</v>
      </c>
      <c r="I12" s="374" t="s">
        <v>7</v>
      </c>
      <c r="J12" s="411">
        <v>51048</v>
      </c>
      <c r="K12" s="194">
        <v>10</v>
      </c>
      <c r="L12" s="3">
        <f t="shared" si="0"/>
        <v>13</v>
      </c>
      <c r="M12" s="374" t="s">
        <v>7</v>
      </c>
      <c r="N12" s="113">
        <f t="shared" si="1"/>
        <v>51048</v>
      </c>
      <c r="O12" s="14">
        <f t="shared" si="2"/>
        <v>13</v>
      </c>
      <c r="P12" s="374" t="s">
        <v>7</v>
      </c>
      <c r="Q12" s="197">
        <v>45838</v>
      </c>
    </row>
    <row r="13" spans="1:19" ht="13.5" customHeight="1" thickTop="1" thickBot="1">
      <c r="H13" s="121">
        <v>38</v>
      </c>
      <c r="I13" s="174" t="s">
        <v>38</v>
      </c>
      <c r="J13" s="440">
        <v>43140</v>
      </c>
      <c r="K13" s="103"/>
      <c r="L13" s="78"/>
      <c r="M13" s="163"/>
      <c r="N13" s="336">
        <f>SUM(J43)</f>
        <v>1487317</v>
      </c>
      <c r="O13" s="3"/>
      <c r="P13" s="270" t="s">
        <v>8</v>
      </c>
      <c r="Q13" s="198">
        <v>1478818</v>
      </c>
    </row>
    <row r="14" spans="1:19" ht="13.5" customHeight="1">
      <c r="B14" s="19"/>
      <c r="H14" s="3">
        <v>25</v>
      </c>
      <c r="I14" s="160" t="s">
        <v>29</v>
      </c>
      <c r="J14" s="13">
        <v>40576</v>
      </c>
      <c r="K14" s="103"/>
      <c r="L14" s="26"/>
      <c r="N14" t="s">
        <v>59</v>
      </c>
      <c r="O14"/>
    </row>
    <row r="15" spans="1:19" ht="13.5" customHeight="1">
      <c r="H15" s="3">
        <v>24</v>
      </c>
      <c r="I15" s="160" t="s">
        <v>28</v>
      </c>
      <c r="J15" s="13">
        <v>39103</v>
      </c>
      <c r="K15" s="103"/>
      <c r="L15" s="26"/>
      <c r="M15" t="s">
        <v>196</v>
      </c>
      <c r="N15" s="15"/>
      <c r="O15"/>
      <c r="P15" t="s">
        <v>197</v>
      </c>
      <c r="Q15" s="85" t="s">
        <v>175</v>
      </c>
    </row>
    <row r="16" spans="1:19" ht="13.5" customHeight="1">
      <c r="C16" s="15"/>
      <c r="E16" s="17"/>
      <c r="H16" s="3">
        <v>37</v>
      </c>
      <c r="I16" s="160" t="s">
        <v>37</v>
      </c>
      <c r="J16" s="136">
        <v>32815</v>
      </c>
      <c r="K16" s="103"/>
      <c r="L16" s="3">
        <f>SUM(L3)</f>
        <v>17</v>
      </c>
      <c r="M16" s="13">
        <f>SUM(N3)</f>
        <v>448835</v>
      </c>
      <c r="N16" s="160" t="s">
        <v>21</v>
      </c>
      <c r="O16" s="3">
        <f>SUM(O3)</f>
        <v>17</v>
      </c>
      <c r="P16" s="13">
        <f>SUM(M16)</f>
        <v>448835</v>
      </c>
      <c r="Q16" s="275">
        <v>437198</v>
      </c>
      <c r="R16" s="79"/>
    </row>
    <row r="17" spans="2:20" ht="13.5" customHeight="1">
      <c r="C17" s="15"/>
      <c r="E17" s="17"/>
      <c r="H17" s="3">
        <v>2</v>
      </c>
      <c r="I17" s="160" t="s">
        <v>6</v>
      </c>
      <c r="J17" s="13">
        <v>26330</v>
      </c>
      <c r="K17" s="103"/>
      <c r="L17" s="3">
        <f t="shared" ref="L17:L25" si="3">SUM(L4)</f>
        <v>26</v>
      </c>
      <c r="M17" s="13">
        <f t="shared" ref="M17:M25" si="4">SUM(N4)</f>
        <v>137772</v>
      </c>
      <c r="N17" s="160" t="s">
        <v>30</v>
      </c>
      <c r="O17" s="3">
        <f t="shared" ref="O17:O25" si="5">SUM(O4)</f>
        <v>26</v>
      </c>
      <c r="P17" s="13">
        <f t="shared" ref="P17:P25" si="6">SUM(M17)</f>
        <v>137772</v>
      </c>
      <c r="Q17" s="276">
        <v>132027</v>
      </c>
      <c r="R17" s="79"/>
      <c r="S17" s="42"/>
    </row>
    <row r="18" spans="2:20" ht="13.5" customHeight="1">
      <c r="C18" s="15"/>
      <c r="E18" s="17"/>
      <c r="H18" s="3">
        <v>9</v>
      </c>
      <c r="I18" s="3" t="s">
        <v>161</v>
      </c>
      <c r="J18" s="136">
        <v>16899</v>
      </c>
      <c r="K18" s="103"/>
      <c r="L18" s="3">
        <f t="shared" si="3"/>
        <v>36</v>
      </c>
      <c r="M18" s="13">
        <f t="shared" si="4"/>
        <v>120666</v>
      </c>
      <c r="N18" s="160" t="s">
        <v>5</v>
      </c>
      <c r="O18" s="3">
        <f t="shared" si="5"/>
        <v>36</v>
      </c>
      <c r="P18" s="13">
        <f t="shared" si="6"/>
        <v>120666</v>
      </c>
      <c r="Q18" s="276">
        <v>130518</v>
      </c>
      <c r="R18" s="79"/>
      <c r="S18" s="111"/>
    </row>
    <row r="19" spans="2:20" ht="13.5" customHeight="1">
      <c r="C19" s="15"/>
      <c r="E19" s="17"/>
      <c r="H19" s="3">
        <v>11</v>
      </c>
      <c r="I19" s="160" t="s">
        <v>17</v>
      </c>
      <c r="J19" s="407">
        <v>13477</v>
      </c>
      <c r="L19" s="3">
        <f t="shared" si="3"/>
        <v>33</v>
      </c>
      <c r="M19" s="13">
        <f t="shared" si="4"/>
        <v>98638</v>
      </c>
      <c r="N19" s="160" t="s">
        <v>0</v>
      </c>
      <c r="O19" s="3">
        <f t="shared" si="5"/>
        <v>33</v>
      </c>
      <c r="P19" s="13">
        <f t="shared" si="6"/>
        <v>98638</v>
      </c>
      <c r="Q19" s="276">
        <v>88579</v>
      </c>
      <c r="R19" s="79"/>
      <c r="S19" s="124"/>
    </row>
    <row r="20" spans="2:20" ht="13.5" customHeight="1">
      <c r="B20" s="18"/>
      <c r="C20" s="15"/>
      <c r="E20" s="17"/>
      <c r="H20" s="3">
        <v>14</v>
      </c>
      <c r="I20" s="160" t="s">
        <v>19</v>
      </c>
      <c r="J20" s="13">
        <v>13343</v>
      </c>
      <c r="L20" s="3">
        <f t="shared" si="3"/>
        <v>40</v>
      </c>
      <c r="M20" s="13">
        <f t="shared" si="4"/>
        <v>76818</v>
      </c>
      <c r="N20" s="160" t="s">
        <v>2</v>
      </c>
      <c r="O20" s="3">
        <f t="shared" si="5"/>
        <v>40</v>
      </c>
      <c r="P20" s="13">
        <f t="shared" si="6"/>
        <v>76818</v>
      </c>
      <c r="Q20" s="276">
        <v>70925</v>
      </c>
      <c r="R20" s="79"/>
      <c r="S20" s="124"/>
    </row>
    <row r="21" spans="2:20" ht="13.5" customHeight="1">
      <c r="B21" s="18"/>
      <c r="C21" s="15"/>
      <c r="E21" s="17"/>
      <c r="H21" s="3">
        <v>1</v>
      </c>
      <c r="I21" s="160" t="s">
        <v>4</v>
      </c>
      <c r="J21" s="13">
        <v>13027</v>
      </c>
      <c r="L21" s="3">
        <f t="shared" si="3"/>
        <v>31</v>
      </c>
      <c r="M21" s="13">
        <f t="shared" si="4"/>
        <v>73696</v>
      </c>
      <c r="N21" s="160" t="s">
        <v>64</v>
      </c>
      <c r="O21" s="3">
        <f t="shared" si="5"/>
        <v>31</v>
      </c>
      <c r="P21" s="13">
        <f t="shared" si="6"/>
        <v>73696</v>
      </c>
      <c r="Q21" s="276">
        <v>71722</v>
      </c>
      <c r="R21" s="79"/>
      <c r="S21" s="28"/>
    </row>
    <row r="22" spans="2:20" ht="13.5" customHeight="1">
      <c r="C22" s="15"/>
      <c r="E22" s="17"/>
      <c r="H22" s="3">
        <v>22</v>
      </c>
      <c r="I22" s="160" t="s">
        <v>26</v>
      </c>
      <c r="J22" s="13">
        <v>12372</v>
      </c>
      <c r="K22" s="15"/>
      <c r="L22" s="3">
        <f t="shared" si="3"/>
        <v>16</v>
      </c>
      <c r="M22" s="13">
        <f t="shared" si="4"/>
        <v>60097</v>
      </c>
      <c r="N22" s="162" t="s">
        <v>3</v>
      </c>
      <c r="O22" s="3">
        <f t="shared" si="5"/>
        <v>16</v>
      </c>
      <c r="P22" s="13">
        <f t="shared" si="6"/>
        <v>60097</v>
      </c>
      <c r="Q22" s="276">
        <v>68296</v>
      </c>
      <c r="R22" s="79"/>
    </row>
    <row r="23" spans="2:20" ht="13.5" customHeight="1">
      <c r="B23" s="18"/>
      <c r="C23" s="15"/>
      <c r="E23" s="17"/>
      <c r="H23" s="3">
        <v>21</v>
      </c>
      <c r="I23" s="3" t="s">
        <v>155</v>
      </c>
      <c r="J23" s="217">
        <v>10785</v>
      </c>
      <c r="K23" s="15"/>
      <c r="L23" s="3">
        <f t="shared" si="3"/>
        <v>34</v>
      </c>
      <c r="M23" s="13">
        <f t="shared" si="4"/>
        <v>55933</v>
      </c>
      <c r="N23" s="160" t="s">
        <v>1</v>
      </c>
      <c r="O23" s="3">
        <f t="shared" si="5"/>
        <v>34</v>
      </c>
      <c r="P23" s="13">
        <f t="shared" si="6"/>
        <v>55933</v>
      </c>
      <c r="Q23" s="276">
        <v>56438</v>
      </c>
      <c r="R23" s="79"/>
      <c r="S23" s="42"/>
    </row>
    <row r="24" spans="2:20" ht="13.5" customHeight="1">
      <c r="C24" s="15"/>
      <c r="E24" s="17"/>
      <c r="H24" s="3">
        <v>15</v>
      </c>
      <c r="I24" s="160" t="s">
        <v>20</v>
      </c>
      <c r="J24" s="13">
        <v>9272</v>
      </c>
      <c r="K24" s="15"/>
      <c r="L24" s="3">
        <f t="shared" si="3"/>
        <v>3</v>
      </c>
      <c r="M24" s="13">
        <f t="shared" si="4"/>
        <v>52323</v>
      </c>
      <c r="N24" s="162" t="s">
        <v>10</v>
      </c>
      <c r="O24" s="3">
        <f t="shared" si="5"/>
        <v>3</v>
      </c>
      <c r="P24" s="13">
        <f t="shared" si="6"/>
        <v>52323</v>
      </c>
      <c r="Q24" s="276">
        <v>50428</v>
      </c>
      <c r="R24" s="79"/>
      <c r="S24" s="111"/>
    </row>
    <row r="25" spans="2:20" ht="13.5" customHeight="1" thickBot="1">
      <c r="C25" s="15"/>
      <c r="E25" s="17"/>
      <c r="H25" s="3">
        <v>30</v>
      </c>
      <c r="I25" s="160" t="s">
        <v>33</v>
      </c>
      <c r="J25" s="87">
        <v>6983</v>
      </c>
      <c r="K25" s="15"/>
      <c r="L25" s="14">
        <f t="shared" si="3"/>
        <v>13</v>
      </c>
      <c r="M25" s="113">
        <f t="shared" si="4"/>
        <v>51048</v>
      </c>
      <c r="N25" s="374" t="s">
        <v>7</v>
      </c>
      <c r="O25" s="14">
        <f t="shared" si="5"/>
        <v>13</v>
      </c>
      <c r="P25" s="113">
        <f t="shared" si="6"/>
        <v>51048</v>
      </c>
      <c r="Q25" s="277">
        <v>53027</v>
      </c>
      <c r="R25" s="126" t="s">
        <v>73</v>
      </c>
      <c r="S25" s="28"/>
      <c r="T25" s="28"/>
    </row>
    <row r="26" spans="2:20" ht="13.5" customHeight="1" thickTop="1">
      <c r="H26" s="3">
        <v>27</v>
      </c>
      <c r="I26" s="160" t="s">
        <v>31</v>
      </c>
      <c r="J26" s="136">
        <v>6187</v>
      </c>
      <c r="K26" s="15"/>
      <c r="L26" s="114"/>
      <c r="M26" s="161">
        <f>SUM(J43-(M16+M17+M18+M19+M20+M21+M22+M23+M24+M25))</f>
        <v>311491</v>
      </c>
      <c r="N26" s="218" t="s">
        <v>45</v>
      </c>
      <c r="O26" s="115"/>
      <c r="P26" s="161">
        <f>SUM(M26)</f>
        <v>311491</v>
      </c>
      <c r="Q26" s="161"/>
      <c r="R26" s="175">
        <v>1466612</v>
      </c>
      <c r="T26" s="28"/>
    </row>
    <row r="27" spans="2:20" ht="13.5" customHeight="1">
      <c r="H27" s="3">
        <v>20</v>
      </c>
      <c r="I27" s="160" t="s">
        <v>24</v>
      </c>
      <c r="J27" s="13">
        <v>5283</v>
      </c>
      <c r="K27" s="15"/>
      <c r="M27" t="s">
        <v>188</v>
      </c>
      <c r="O27" s="110"/>
      <c r="P27" s="28" t="s">
        <v>189</v>
      </c>
    </row>
    <row r="28" spans="2:20" ht="13.5" customHeight="1">
      <c r="H28" s="3">
        <v>12</v>
      </c>
      <c r="I28" s="160" t="s">
        <v>18</v>
      </c>
      <c r="J28" s="13">
        <v>3776</v>
      </c>
      <c r="K28" s="15"/>
      <c r="M28" s="86">
        <f t="shared" ref="M28:M37" si="7">SUM(Q3)</f>
        <v>443880</v>
      </c>
      <c r="N28" s="160" t="s">
        <v>21</v>
      </c>
      <c r="O28" s="3">
        <f>SUM(L3)</f>
        <v>17</v>
      </c>
      <c r="P28" s="86">
        <f t="shared" ref="P28:P37" si="8">SUM(Q3)</f>
        <v>443880</v>
      </c>
    </row>
    <row r="29" spans="2:20" ht="13.5" customHeight="1">
      <c r="H29" s="3">
        <v>29</v>
      </c>
      <c r="I29" s="160" t="s">
        <v>54</v>
      </c>
      <c r="J29" s="13">
        <v>3428</v>
      </c>
      <c r="K29" s="15"/>
      <c r="M29" s="86">
        <f t="shared" si="7"/>
        <v>130317</v>
      </c>
      <c r="N29" s="160" t="s">
        <v>30</v>
      </c>
      <c r="O29" s="3">
        <f t="shared" ref="O29:O37" si="9">SUM(L4)</f>
        <v>26</v>
      </c>
      <c r="P29" s="86">
        <f t="shared" si="8"/>
        <v>130317</v>
      </c>
    </row>
    <row r="30" spans="2:20" ht="13.5" customHeight="1">
      <c r="H30" s="3">
        <v>35</v>
      </c>
      <c r="I30" s="160" t="s">
        <v>36</v>
      </c>
      <c r="J30" s="13">
        <v>3276</v>
      </c>
      <c r="K30" s="15"/>
      <c r="M30" s="86">
        <f t="shared" si="7"/>
        <v>122061</v>
      </c>
      <c r="N30" s="160" t="s">
        <v>5</v>
      </c>
      <c r="O30" s="3">
        <f t="shared" si="9"/>
        <v>36</v>
      </c>
      <c r="P30" s="86">
        <f t="shared" si="8"/>
        <v>122061</v>
      </c>
    </row>
    <row r="31" spans="2:20" ht="13.5" customHeight="1">
      <c r="H31" s="3">
        <v>10</v>
      </c>
      <c r="I31" s="160" t="s">
        <v>16</v>
      </c>
      <c r="J31" s="13">
        <v>2450</v>
      </c>
      <c r="K31" s="15"/>
      <c r="M31" s="86">
        <f t="shared" si="7"/>
        <v>99402</v>
      </c>
      <c r="N31" s="160" t="s">
        <v>0</v>
      </c>
      <c r="O31" s="3">
        <f t="shared" si="9"/>
        <v>33</v>
      </c>
      <c r="P31" s="86">
        <f t="shared" si="8"/>
        <v>99402</v>
      </c>
    </row>
    <row r="32" spans="2:20" ht="13.5" customHeight="1">
      <c r="H32" s="3">
        <v>39</v>
      </c>
      <c r="I32" s="160" t="s">
        <v>39</v>
      </c>
      <c r="J32" s="13">
        <v>2055</v>
      </c>
      <c r="K32" s="15"/>
      <c r="M32" s="86">
        <f t="shared" si="7"/>
        <v>73435</v>
      </c>
      <c r="N32" s="160" t="s">
        <v>2</v>
      </c>
      <c r="O32" s="3">
        <f t="shared" si="9"/>
        <v>40</v>
      </c>
      <c r="P32" s="86">
        <f t="shared" si="8"/>
        <v>73435</v>
      </c>
      <c r="S32" s="10"/>
    </row>
    <row r="33" spans="8:21" ht="13.5" customHeight="1">
      <c r="H33" s="3">
        <v>23</v>
      </c>
      <c r="I33" s="160" t="s">
        <v>27</v>
      </c>
      <c r="J33" s="136">
        <v>1736</v>
      </c>
      <c r="K33" s="15"/>
      <c r="M33" s="86">
        <f t="shared" si="7"/>
        <v>66004</v>
      </c>
      <c r="N33" s="160" t="s">
        <v>64</v>
      </c>
      <c r="O33" s="3">
        <f t="shared" si="9"/>
        <v>31</v>
      </c>
      <c r="P33" s="86">
        <f t="shared" si="8"/>
        <v>66004</v>
      </c>
      <c r="S33" s="28"/>
      <c r="T33" s="28"/>
    </row>
    <row r="34" spans="8:21" ht="13.5" customHeight="1">
      <c r="H34" s="3">
        <v>6</v>
      </c>
      <c r="I34" s="160" t="s">
        <v>13</v>
      </c>
      <c r="J34" s="13">
        <v>1224</v>
      </c>
      <c r="K34" s="15"/>
      <c r="M34" s="86">
        <f t="shared" si="7"/>
        <v>62743</v>
      </c>
      <c r="N34" s="162" t="s">
        <v>3</v>
      </c>
      <c r="O34" s="3">
        <f t="shared" si="9"/>
        <v>16</v>
      </c>
      <c r="P34" s="86">
        <f t="shared" si="8"/>
        <v>62743</v>
      </c>
      <c r="S34" s="28"/>
      <c r="T34" s="28"/>
    </row>
    <row r="35" spans="8:21" ht="13.5" customHeight="1">
      <c r="H35" s="3">
        <v>32</v>
      </c>
      <c r="I35" s="160" t="s">
        <v>35</v>
      </c>
      <c r="J35" s="13">
        <v>1003</v>
      </c>
      <c r="K35" s="15"/>
      <c r="M35" s="86">
        <f t="shared" si="7"/>
        <v>58936</v>
      </c>
      <c r="N35" s="160" t="s">
        <v>1</v>
      </c>
      <c r="O35" s="3">
        <f t="shared" si="9"/>
        <v>34</v>
      </c>
      <c r="P35" s="86">
        <f t="shared" si="8"/>
        <v>58936</v>
      </c>
      <c r="S35" s="28"/>
    </row>
    <row r="36" spans="8:21" ht="13.5" customHeight="1">
      <c r="H36" s="3">
        <v>18</v>
      </c>
      <c r="I36" s="160" t="s">
        <v>22</v>
      </c>
      <c r="J36" s="217">
        <v>982</v>
      </c>
      <c r="K36" s="15"/>
      <c r="M36" s="86">
        <f t="shared" si="7"/>
        <v>47056</v>
      </c>
      <c r="N36" s="162" t="s">
        <v>10</v>
      </c>
      <c r="O36" s="3">
        <f t="shared" si="9"/>
        <v>3</v>
      </c>
      <c r="P36" s="86">
        <f t="shared" si="8"/>
        <v>47056</v>
      </c>
      <c r="S36" s="28"/>
    </row>
    <row r="37" spans="8:21" ht="13.5" customHeight="1" thickBot="1">
      <c r="H37" s="3">
        <v>4</v>
      </c>
      <c r="I37" s="160" t="s">
        <v>11</v>
      </c>
      <c r="J37" s="13">
        <v>740</v>
      </c>
      <c r="K37" s="15"/>
      <c r="M37" s="112">
        <f t="shared" si="7"/>
        <v>45838</v>
      </c>
      <c r="N37" s="374" t="s">
        <v>7</v>
      </c>
      <c r="O37" s="14">
        <f t="shared" si="9"/>
        <v>13</v>
      </c>
      <c r="P37" s="112">
        <f t="shared" si="8"/>
        <v>45838</v>
      </c>
      <c r="S37" s="28"/>
    </row>
    <row r="38" spans="8:21" ht="13.5" customHeight="1" thickTop="1">
      <c r="H38" s="3">
        <v>5</v>
      </c>
      <c r="I38" s="160" t="s">
        <v>12</v>
      </c>
      <c r="J38" s="87">
        <v>519</v>
      </c>
      <c r="K38" s="15"/>
      <c r="M38" s="342">
        <f>SUM(Q13-(Q3+Q4+Q5+Q6+Q7+Q8+Q9+Q10+Q11+Q12))</f>
        <v>329146</v>
      </c>
      <c r="N38" s="406" t="s">
        <v>178</v>
      </c>
      <c r="O38" s="343"/>
      <c r="P38" s="344">
        <f>SUM(M38)</f>
        <v>329146</v>
      </c>
      <c r="U38" s="28"/>
    </row>
    <row r="39" spans="8:21" ht="13.5" customHeight="1">
      <c r="H39" s="3">
        <v>7</v>
      </c>
      <c r="I39" s="160" t="s">
        <v>14</v>
      </c>
      <c r="J39" s="13">
        <v>368</v>
      </c>
      <c r="K39" s="15"/>
      <c r="P39" s="28"/>
    </row>
    <row r="40" spans="8:21" ht="13.5" customHeight="1">
      <c r="H40" s="3">
        <v>19</v>
      </c>
      <c r="I40" s="160" t="s">
        <v>23</v>
      </c>
      <c r="J40" s="13">
        <v>187</v>
      </c>
      <c r="K40" s="15"/>
    </row>
    <row r="41" spans="8:21" ht="13.5" customHeight="1">
      <c r="H41" s="3">
        <v>28</v>
      </c>
      <c r="I41" s="160" t="s">
        <v>32</v>
      </c>
      <c r="J41" s="217">
        <v>155</v>
      </c>
      <c r="K41" s="15"/>
    </row>
    <row r="42" spans="8:21" ht="13.5" customHeight="1" thickBot="1">
      <c r="H42" s="14">
        <v>8</v>
      </c>
      <c r="I42" s="162" t="s">
        <v>15</v>
      </c>
      <c r="J42" s="425">
        <v>0</v>
      </c>
      <c r="K42" s="15"/>
    </row>
    <row r="43" spans="8:21" ht="13.5" customHeight="1" thickTop="1">
      <c r="H43" s="114"/>
      <c r="I43" s="291" t="s">
        <v>8</v>
      </c>
      <c r="J43" s="292">
        <f>SUM(J3:J42)</f>
        <v>1487317</v>
      </c>
    </row>
    <row r="44" spans="8:21" ht="13.5" customHeight="1"/>
    <row r="45" spans="8:21" ht="13.5" customHeight="1"/>
    <row r="46" spans="8:21" ht="13.5" customHeight="1"/>
    <row r="47" spans="8:21" ht="13.5" customHeight="1"/>
    <row r="48" spans="8:21" ht="13.5" customHeight="1"/>
    <row r="49" spans="1:19" ht="13.5" customHeight="1">
      <c r="I49" s="42"/>
      <c r="J49" s="159"/>
    </row>
    <row r="50" spans="1:19" ht="13.5" customHeight="1">
      <c r="I50" s="42"/>
      <c r="J50" s="159"/>
    </row>
    <row r="51" spans="1:19" ht="13.5" customHeight="1" thickBot="1">
      <c r="I51" s="42"/>
      <c r="J51" s="222"/>
      <c r="M51" s="42"/>
      <c r="N51" s="159"/>
    </row>
    <row r="52" spans="1:19" ht="13.5" customHeight="1">
      <c r="A52" s="33" t="s">
        <v>46</v>
      </c>
      <c r="B52" s="22" t="s">
        <v>9</v>
      </c>
      <c r="C52" s="59" t="s">
        <v>195</v>
      </c>
      <c r="D52" s="59" t="s">
        <v>187</v>
      </c>
      <c r="E52" s="24" t="s">
        <v>43</v>
      </c>
      <c r="F52" s="23" t="s">
        <v>42</v>
      </c>
      <c r="G52" s="8" t="s">
        <v>172</v>
      </c>
      <c r="I52" s="42"/>
      <c r="J52" s="159"/>
      <c r="N52" s="30"/>
      <c r="S52" s="382"/>
    </row>
    <row r="53" spans="1:19" ht="13.5" customHeight="1">
      <c r="A53" s="9">
        <v>1</v>
      </c>
      <c r="B53" s="160" t="s">
        <v>21</v>
      </c>
      <c r="C53" s="408">
        <f>SUM(J3)</f>
        <v>448835</v>
      </c>
      <c r="D53" s="87">
        <f t="shared" ref="D53:D63" si="10">SUM(Q3)</f>
        <v>443880</v>
      </c>
      <c r="E53" s="80">
        <f t="shared" ref="E53:E62" si="11">SUM(P16/Q16*100)</f>
        <v>102.66172306369197</v>
      </c>
      <c r="F53" s="20">
        <f t="shared" ref="F53:F63" si="12">SUM(C53/D53*100)</f>
        <v>101.11629269171848</v>
      </c>
      <c r="G53" s="21"/>
      <c r="I53" s="42"/>
      <c r="J53" s="159"/>
    </row>
    <row r="54" spans="1:19" ht="13.5" customHeight="1">
      <c r="A54" s="9">
        <v>2</v>
      </c>
      <c r="B54" s="160" t="s">
        <v>30</v>
      </c>
      <c r="C54" s="408">
        <f t="shared" ref="C54:C62" si="13">SUM(J4)</f>
        <v>137772</v>
      </c>
      <c r="D54" s="87">
        <f t="shared" si="10"/>
        <v>130317</v>
      </c>
      <c r="E54" s="80">
        <f t="shared" si="11"/>
        <v>104.35138267172623</v>
      </c>
      <c r="F54" s="393">
        <f t="shared" si="12"/>
        <v>105.72066576118235</v>
      </c>
      <c r="G54" s="21"/>
      <c r="M54" s="381"/>
      <c r="N54" s="17"/>
    </row>
    <row r="55" spans="1:19" ht="13.5" customHeight="1">
      <c r="A55" s="9">
        <v>3</v>
      </c>
      <c r="B55" s="160" t="s">
        <v>5</v>
      </c>
      <c r="C55" s="408">
        <f t="shared" si="13"/>
        <v>120666</v>
      </c>
      <c r="D55" s="87">
        <f t="shared" si="10"/>
        <v>122061</v>
      </c>
      <c r="E55" s="80">
        <f t="shared" si="11"/>
        <v>92.451615869075539</v>
      </c>
      <c r="F55" s="20">
        <f t="shared" si="12"/>
        <v>98.857128812642856</v>
      </c>
      <c r="G55" s="21"/>
      <c r="I55" s="474"/>
      <c r="J55" s="475"/>
    </row>
    <row r="56" spans="1:19" ht="13.5" customHeight="1">
      <c r="A56" s="9">
        <v>4</v>
      </c>
      <c r="B56" s="160" t="s">
        <v>0</v>
      </c>
      <c r="C56" s="408">
        <f t="shared" si="13"/>
        <v>98638</v>
      </c>
      <c r="D56" s="87">
        <f t="shared" si="10"/>
        <v>99402</v>
      </c>
      <c r="E56" s="80">
        <f t="shared" si="11"/>
        <v>111.3559647320471</v>
      </c>
      <c r="F56" s="20">
        <f t="shared" si="12"/>
        <v>99.23140379469227</v>
      </c>
      <c r="G56" s="21"/>
      <c r="I56" s="474"/>
      <c r="J56" s="475"/>
    </row>
    <row r="57" spans="1:19" ht="13.5" customHeight="1">
      <c r="A57" s="9">
        <v>5</v>
      </c>
      <c r="B57" s="160" t="s">
        <v>2</v>
      </c>
      <c r="C57" s="408">
        <f t="shared" si="13"/>
        <v>76818</v>
      </c>
      <c r="D57" s="87">
        <f t="shared" si="10"/>
        <v>73435</v>
      </c>
      <c r="E57" s="80">
        <f t="shared" si="11"/>
        <v>108.30877687698273</v>
      </c>
      <c r="F57" s="20">
        <f t="shared" si="12"/>
        <v>104.60679512494042</v>
      </c>
      <c r="G57" s="21"/>
      <c r="I57" s="159"/>
      <c r="P57" s="28"/>
    </row>
    <row r="58" spans="1:19" ht="13.5" customHeight="1">
      <c r="A58" s="9">
        <v>6</v>
      </c>
      <c r="B58" s="160" t="s">
        <v>64</v>
      </c>
      <c r="C58" s="408">
        <f t="shared" si="13"/>
        <v>73696</v>
      </c>
      <c r="D58" s="87">
        <f t="shared" si="10"/>
        <v>66004</v>
      </c>
      <c r="E58" s="80">
        <f t="shared" si="11"/>
        <v>102.75229357798166</v>
      </c>
      <c r="F58" s="20">
        <f t="shared" si="12"/>
        <v>111.65383916126295</v>
      </c>
      <c r="G58" s="21"/>
    </row>
    <row r="59" spans="1:19" ht="13.5" customHeight="1">
      <c r="A59" s="9">
        <v>7</v>
      </c>
      <c r="B59" s="162" t="s">
        <v>3</v>
      </c>
      <c r="C59" s="408">
        <f t="shared" si="13"/>
        <v>60097</v>
      </c>
      <c r="D59" s="87">
        <f t="shared" si="10"/>
        <v>62743</v>
      </c>
      <c r="E59" s="80">
        <f t="shared" si="11"/>
        <v>87.994904533208384</v>
      </c>
      <c r="F59" s="20">
        <f t="shared" si="12"/>
        <v>95.782796487257542</v>
      </c>
      <c r="G59" s="21"/>
    </row>
    <row r="60" spans="1:19" ht="13.5" customHeight="1">
      <c r="A60" s="9">
        <v>8</v>
      </c>
      <c r="B60" s="160" t="s">
        <v>1</v>
      </c>
      <c r="C60" s="408">
        <f t="shared" si="13"/>
        <v>55933</v>
      </c>
      <c r="D60" s="87">
        <f t="shared" si="10"/>
        <v>58936</v>
      </c>
      <c r="E60" s="80">
        <f t="shared" si="11"/>
        <v>99.105212799886601</v>
      </c>
      <c r="F60" s="20">
        <f t="shared" si="12"/>
        <v>94.904642323876743</v>
      </c>
      <c r="G60" s="21"/>
    </row>
    <row r="61" spans="1:19" ht="13.5" customHeight="1">
      <c r="A61" s="9">
        <v>9</v>
      </c>
      <c r="B61" s="162" t="s">
        <v>10</v>
      </c>
      <c r="C61" s="408">
        <f t="shared" si="13"/>
        <v>52323</v>
      </c>
      <c r="D61" s="87">
        <f t="shared" si="10"/>
        <v>47056</v>
      </c>
      <c r="E61" s="80">
        <f t="shared" si="11"/>
        <v>103.75783294994845</v>
      </c>
      <c r="F61" s="20">
        <f t="shared" si="12"/>
        <v>111.19304658279496</v>
      </c>
      <c r="G61" s="21"/>
    </row>
    <row r="62" spans="1:19" ht="13.5" customHeight="1" thickBot="1">
      <c r="A62" s="127">
        <v>10</v>
      </c>
      <c r="B62" s="374" t="s">
        <v>7</v>
      </c>
      <c r="C62" s="408">
        <f t="shared" si="13"/>
        <v>51048</v>
      </c>
      <c r="D62" s="128">
        <f t="shared" si="10"/>
        <v>45838</v>
      </c>
      <c r="E62" s="129">
        <f t="shared" si="11"/>
        <v>96.267938974484707</v>
      </c>
      <c r="F62" s="130">
        <f t="shared" si="12"/>
        <v>111.36611545006328</v>
      </c>
      <c r="G62" s="131"/>
    </row>
    <row r="63" spans="1:19" ht="13.5" customHeight="1" thickTop="1">
      <c r="A63" s="114"/>
      <c r="B63" s="132" t="s">
        <v>74</v>
      </c>
      <c r="C63" s="133">
        <f>SUM(J43)</f>
        <v>1487317</v>
      </c>
      <c r="D63" s="133">
        <f t="shared" si="10"/>
        <v>1478818</v>
      </c>
      <c r="E63" s="134">
        <f>SUM(C63/R26*100)</f>
        <v>101.41175716549435</v>
      </c>
      <c r="F63" s="135">
        <f t="shared" si="12"/>
        <v>100.57471575271602</v>
      </c>
      <c r="G63" s="140">
        <v>72.3</v>
      </c>
    </row>
    <row r="64" spans="1:19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</sheetData>
  <sortState ref="H3:J42">
    <sortCondition descending="1" ref="J3:J42"/>
  </sortState>
  <mergeCells count="3">
    <mergeCell ref="A1:G1"/>
    <mergeCell ref="I55:I56"/>
    <mergeCell ref="J55:J56"/>
  </mergeCells>
  <phoneticPr fontId="2"/>
  <pageMargins left="0.78740157480314965" right="0.39370078740157483" top="0.19685039370078741" bottom="0" header="0.51181102362204722" footer="0.51181102362204722"/>
  <pageSetup paperSize="9" scale="98" orientation="portrait" r:id="rId1"/>
  <headerFooter alignWithMargins="0">
    <oddFooter>&amp;C
&amp;14-9-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17</vt:i4>
      </vt:variant>
    </vt:vector>
  </HeadingPairs>
  <TitlesOfParts>
    <vt:vector size="35" baseType="lpstr">
      <vt:lpstr>貨物動向目次</vt:lpstr>
      <vt:lpstr>1・面積、会員数</vt:lpstr>
      <vt:lpstr>2・使用状況 </vt:lpstr>
      <vt:lpstr>3・推移  </vt:lpstr>
      <vt:lpstr>4・入庫高</vt:lpstr>
      <vt:lpstr>5・東部・富士</vt:lpstr>
      <vt:lpstr>6・清水・静岡</vt:lpstr>
      <vt:lpstr>7・駿遠・西部</vt:lpstr>
      <vt:lpstr>8・保管高</vt:lpstr>
      <vt:lpstr>9・東部・富士</vt:lpstr>
      <vt:lpstr>10・清水・静岡</vt:lpstr>
      <vt:lpstr>11・駿遠・西部</vt:lpstr>
      <vt:lpstr>12・東部推移 </vt:lpstr>
      <vt:lpstr>13・富士推移</vt:lpstr>
      <vt:lpstr>14・清水推移</vt:lpstr>
      <vt:lpstr>15・静岡推移 </vt:lpstr>
      <vt:lpstr>16・駿遠推移</vt:lpstr>
      <vt:lpstr>17・西部推移 </vt:lpstr>
      <vt:lpstr>'1・面積、会員数'!Print_Area</vt:lpstr>
      <vt:lpstr>'10・清水・静岡'!Print_Area</vt:lpstr>
      <vt:lpstr>'11・駿遠・西部'!Print_Area</vt:lpstr>
      <vt:lpstr>'12・東部推移 '!Print_Area</vt:lpstr>
      <vt:lpstr>'13・富士推移'!Print_Area</vt:lpstr>
      <vt:lpstr>'14・清水推移'!Print_Area</vt:lpstr>
      <vt:lpstr>'15・静岡推移 '!Print_Area</vt:lpstr>
      <vt:lpstr>'16・駿遠推移'!Print_Area</vt:lpstr>
      <vt:lpstr>'17・西部推移 '!Print_Area</vt:lpstr>
      <vt:lpstr>'2・使用状況 '!Print_Area</vt:lpstr>
      <vt:lpstr>'3・推移  '!Print_Area</vt:lpstr>
      <vt:lpstr>'4・入庫高'!Print_Area</vt:lpstr>
      <vt:lpstr>'5・東部・富士'!Print_Area</vt:lpstr>
      <vt:lpstr>'6・清水・静岡'!Print_Area</vt:lpstr>
      <vt:lpstr>'7・駿遠・西部'!Print_Area</vt:lpstr>
      <vt:lpstr>'8・保管高'!Print_Area</vt:lpstr>
      <vt:lpstr>'9・東部・富士'!Print_Area</vt:lpstr>
    </vt:vector>
  </TitlesOfParts>
  <Company>静岡県倉庫協会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静岡県倉庫協会</dc:creator>
  <cp:lastModifiedBy>r-tsukauchi</cp:lastModifiedBy>
  <cp:lastPrinted>2025-07-01T06:31:30Z</cp:lastPrinted>
  <dcterms:created xsi:type="dcterms:W3CDTF">2004-08-12T01:21:30Z</dcterms:created>
  <dcterms:modified xsi:type="dcterms:W3CDTF">2025-07-02T08:48:37Z</dcterms:modified>
</cp:coreProperties>
</file>