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7.xml" ContentType="application/vnd.openxmlformats-officedocument.drawing+xml"/>
  <Override PartName="/xl/charts/chart25.xml" ContentType="application/vnd.openxmlformats-officedocument.drawingml.chart+xml"/>
  <Override PartName="/xl/drawings/drawing18.xml" ContentType="application/vnd.openxmlformats-officedocument.drawingml.chartshapes+xml"/>
  <Override PartName="/xl/charts/chart26.xml" ContentType="application/vnd.openxmlformats-officedocument.drawingml.chart+xml"/>
  <Override PartName="/xl/drawings/drawing19.xml" ContentType="application/vnd.openxmlformats-officedocument.drawingml.chartshapes+xml"/>
  <Override PartName="/xl/charts/chart27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drawings/drawing22.xml" ContentType="application/vnd.openxmlformats-officedocument.drawingml.chartshapes+xml"/>
  <Override PartName="/xl/charts/chart29.xml" ContentType="application/vnd.openxmlformats-officedocument.drawingml.chart+xml"/>
  <Override PartName="/xl/drawings/drawing23.xml" ContentType="application/vnd.openxmlformats-officedocument.drawingml.chartshapes+xml"/>
  <Override PartName="/xl/charts/chart30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1.xml" ContentType="application/vnd.openxmlformats-officedocument.drawingml.chart+xml"/>
  <Override PartName="/xl/drawings/drawing26.xml" ContentType="application/vnd.openxmlformats-officedocument.drawingml.chartshapes+xml"/>
  <Override PartName="/xl/charts/chart32.xml" ContentType="application/vnd.openxmlformats-officedocument.drawingml.chart+xml"/>
  <Override PartName="/xl/drawings/drawing27.xml" ContentType="application/vnd.openxmlformats-officedocument.drawingml.chartshapes+xml"/>
  <Override PartName="/xl/charts/chart33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34.xml" ContentType="application/vnd.openxmlformats-officedocument.drawingml.chart+xml"/>
  <Override PartName="/xl/drawings/drawing30.xml" ContentType="application/vnd.openxmlformats-officedocument.drawingml.chartshapes+xml"/>
  <Override PartName="/xl/charts/chart35.xml" ContentType="application/vnd.openxmlformats-officedocument.drawingml.chart+xml"/>
  <Override PartName="/xl/drawings/drawing31.xml" ContentType="application/vnd.openxmlformats-officedocument.drawingml.chartshapes+xml"/>
  <Override PartName="/xl/charts/chart3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37.xml" ContentType="application/vnd.openxmlformats-officedocument.drawingml.chart+xml"/>
  <Override PartName="/xl/drawings/drawing34.xml" ContentType="application/vnd.openxmlformats-officedocument.drawingml.chartshapes+xml"/>
  <Override PartName="/xl/charts/chart38.xml" ContentType="application/vnd.openxmlformats-officedocument.drawingml.chart+xml"/>
  <Override PartName="/xl/drawings/drawing35.xml" ContentType="application/vnd.openxmlformats-officedocument.drawingml.chartshapes+xml"/>
  <Override PartName="/xl/charts/chart3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40.xml" ContentType="application/vnd.openxmlformats-officedocument.drawingml.chart+xml"/>
  <Override PartName="/xl/drawings/drawing38.xml" ContentType="application/vnd.openxmlformats-officedocument.drawingml.chartshapes+xml"/>
  <Override PartName="/xl/charts/chart41.xml" ContentType="application/vnd.openxmlformats-officedocument.drawingml.chart+xml"/>
  <Override PartName="/xl/drawings/drawing39.xml" ContentType="application/vnd.openxmlformats-officedocument.drawingml.chartshapes+xml"/>
  <Override PartName="/xl/charts/chart42.xml" ContentType="application/vnd.openxmlformats-officedocument.drawingml.chart+xml"/>
  <Override PartName="/xl/drawings/drawing4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xr:revisionPtr revIDLastSave="0" documentId="8_{0386E54D-AC2C-4499-8139-0984540D6D8A}" xr6:coauthVersionLast="36" xr6:coauthVersionMax="36" xr10:uidLastSave="{00000000-0000-0000-0000-000000000000}"/>
  <bookViews>
    <workbookView xWindow="0" yWindow="0" windowWidth="28800" windowHeight="13590" tabRatio="597" xr2:uid="{00000000-000D-0000-FFFF-FFFF00000000}"/>
  </bookViews>
  <sheets>
    <sheet name="貨物動向目次" sheetId="52" r:id="rId1"/>
    <sheet name="1・面積、会員数" sheetId="61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62" r:id="rId8"/>
    <sheet name="8・保管高" sheetId="57" r:id="rId9"/>
    <sheet name="9・東部・富士" sheetId="58" r:id="rId10"/>
    <sheet name="10・清水・静岡" sheetId="59" r:id="rId11"/>
    <sheet name="11・駿遠・西部" sheetId="60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" sheetId="56" r:id="rId17"/>
    <sheet name="17・西部推移 " sheetId="51" r:id="rId18"/>
  </sheets>
  <definedNames>
    <definedName name="_xlnm.Print_Area" localSheetId="1">'1・面積、会員数'!$A$1:$M$38</definedName>
    <definedName name="_xlnm.Print_Area" localSheetId="10">'10・清水・静岡'!$A$1:$G$64</definedName>
    <definedName name="_xlnm.Print_Area" localSheetId="11">'11・駿遠・西部'!$A$1:$G$65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'16・駿遠推移'!$A$1:$O$92</definedName>
    <definedName name="_xlnm.Print_Area" localSheetId="17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'8・保管高'!$A$1:$G$64</definedName>
    <definedName name="_xlnm.Print_Area" localSheetId="9">'9・東部・富士'!$A$1:$G$64</definedName>
  </definedNames>
  <calcPr calcId="191029"/>
</workbook>
</file>

<file path=xl/calcChain.xml><?xml version="1.0" encoding="utf-8"?>
<calcChain xmlns="http://schemas.openxmlformats.org/spreadsheetml/2006/main">
  <c r="F61" i="59" l="1"/>
  <c r="H44" i="59"/>
  <c r="N29" i="59" s="1"/>
  <c r="E31" i="59" s="1"/>
  <c r="F59" i="15"/>
  <c r="C22" i="62"/>
  <c r="C23" i="62"/>
  <c r="C24" i="62"/>
  <c r="C25" i="62"/>
  <c r="C26" i="62"/>
  <c r="C27" i="62"/>
  <c r="C28" i="62"/>
  <c r="C29" i="62"/>
  <c r="C30" i="62"/>
  <c r="C31" i="62"/>
  <c r="K50" i="60"/>
  <c r="K51" i="60"/>
  <c r="K52" i="60"/>
  <c r="K53" i="60"/>
  <c r="K54" i="60"/>
  <c r="K55" i="60"/>
  <c r="K56" i="60"/>
  <c r="K57" i="60"/>
  <c r="K58" i="60"/>
  <c r="K59" i="60"/>
  <c r="K66" i="60"/>
  <c r="N3" i="57"/>
  <c r="M16" i="57" s="1"/>
  <c r="P16" i="57" s="1"/>
  <c r="N4" i="57"/>
  <c r="M17" i="57" s="1"/>
  <c r="N5" i="57"/>
  <c r="M18" i="57" s="1"/>
  <c r="P18" i="57" s="1"/>
  <c r="N6" i="57"/>
  <c r="M19" i="57" s="1"/>
  <c r="P19" i="57" s="1"/>
  <c r="N7" i="57"/>
  <c r="M20" i="57" s="1"/>
  <c r="P20" i="57" s="1"/>
  <c r="N8" i="57"/>
  <c r="M21" i="57" s="1"/>
  <c r="P21" i="57" s="1"/>
  <c r="N9" i="57"/>
  <c r="M22" i="57" s="1"/>
  <c r="P22" i="57" s="1"/>
  <c r="N10" i="57"/>
  <c r="M23" i="57" s="1"/>
  <c r="P23" i="57" s="1"/>
  <c r="N11" i="57"/>
  <c r="M24" i="57" s="1"/>
  <c r="P24" i="57" s="1"/>
  <c r="N12" i="57"/>
  <c r="M25" i="57" s="1"/>
  <c r="N4" i="7"/>
  <c r="N5" i="7"/>
  <c r="N6" i="7"/>
  <c r="N7" i="7"/>
  <c r="N8" i="7"/>
  <c r="N9" i="7"/>
  <c r="N10" i="7"/>
  <c r="N11" i="7"/>
  <c r="N12" i="7"/>
  <c r="N3" i="7"/>
  <c r="H89" i="58"/>
  <c r="N73" i="58" s="1"/>
  <c r="E64" i="58" s="1"/>
  <c r="N87" i="51"/>
  <c r="O87" i="51" s="1"/>
  <c r="N86" i="51"/>
  <c r="O86" i="51" s="1"/>
  <c r="N85" i="51"/>
  <c r="O85" i="51" s="1"/>
  <c r="N84" i="51"/>
  <c r="N57" i="51"/>
  <c r="O57" i="51" s="1"/>
  <c r="N56" i="51"/>
  <c r="O56" i="51" s="1"/>
  <c r="N55" i="51"/>
  <c r="O55" i="51" s="1"/>
  <c r="N54" i="51"/>
  <c r="N28" i="51"/>
  <c r="O28" i="51" s="1"/>
  <c r="N27" i="51"/>
  <c r="O27" i="51" s="1"/>
  <c r="N26" i="51"/>
  <c r="O26" i="51" s="1"/>
  <c r="N25" i="51"/>
  <c r="N87" i="56"/>
  <c r="O87" i="56" s="1"/>
  <c r="N86" i="56"/>
  <c r="O86" i="56" s="1"/>
  <c r="N85" i="56"/>
  <c r="O85" i="56" s="1"/>
  <c r="N84" i="56"/>
  <c r="N57" i="56"/>
  <c r="O57" i="56" s="1"/>
  <c r="N56" i="56"/>
  <c r="O56" i="56" s="1"/>
  <c r="N55" i="56"/>
  <c r="O55" i="56" s="1"/>
  <c r="N54" i="56"/>
  <c r="N28" i="56"/>
  <c r="O28" i="56" s="1"/>
  <c r="N27" i="56"/>
  <c r="O27" i="56" s="1"/>
  <c r="N26" i="56"/>
  <c r="O26" i="56" s="1"/>
  <c r="N25" i="56"/>
  <c r="N87" i="49"/>
  <c r="O87" i="49" s="1"/>
  <c r="N86" i="49"/>
  <c r="O86" i="49" s="1"/>
  <c r="N85" i="49"/>
  <c r="O85" i="49" s="1"/>
  <c r="N84" i="49"/>
  <c r="N57" i="49"/>
  <c r="O57" i="49" s="1"/>
  <c r="N56" i="49"/>
  <c r="O56" i="49" s="1"/>
  <c r="N55" i="49"/>
  <c r="O55" i="49" s="1"/>
  <c r="N54" i="49"/>
  <c r="N28" i="49"/>
  <c r="O28" i="49" s="1"/>
  <c r="N27" i="49"/>
  <c r="O27" i="49" s="1"/>
  <c r="N26" i="49"/>
  <c r="O26" i="49" s="1"/>
  <c r="N25" i="49"/>
  <c r="O87" i="48"/>
  <c r="N87" i="48"/>
  <c r="N86" i="48"/>
  <c r="O86" i="48" s="1"/>
  <c r="N85" i="48"/>
  <c r="O85" i="48" s="1"/>
  <c r="N84" i="48"/>
  <c r="N57" i="48"/>
  <c r="N56" i="48"/>
  <c r="O56" i="48" s="1"/>
  <c r="N55" i="48"/>
  <c r="O55" i="48" s="1"/>
  <c r="N54" i="48"/>
  <c r="N28" i="48"/>
  <c r="O28" i="48" s="1"/>
  <c r="N27" i="48"/>
  <c r="O27" i="48" s="1"/>
  <c r="N26" i="48"/>
  <c r="O26" i="48" s="1"/>
  <c r="N25" i="48"/>
  <c r="N74" i="47"/>
  <c r="O74" i="47" s="1"/>
  <c r="N73" i="47"/>
  <c r="O73" i="47" s="1"/>
  <c r="N72" i="47"/>
  <c r="O72" i="47" s="1"/>
  <c r="N71" i="47"/>
  <c r="N46" i="47"/>
  <c r="N45" i="47"/>
  <c r="O45" i="47" s="1"/>
  <c r="N44" i="47"/>
  <c r="O44" i="47" s="1"/>
  <c r="N43" i="47"/>
  <c r="N22" i="47"/>
  <c r="O22" i="47" s="1"/>
  <c r="N21" i="47"/>
  <c r="O21" i="47" s="1"/>
  <c r="N20" i="47"/>
  <c r="O20" i="47" s="1"/>
  <c r="N19" i="47"/>
  <c r="O69" i="46"/>
  <c r="N69" i="46"/>
  <c r="N68" i="46"/>
  <c r="N67" i="46"/>
  <c r="O68" i="46" s="1"/>
  <c r="N66" i="46"/>
  <c r="N17" i="46"/>
  <c r="N89" i="54"/>
  <c r="O89" i="54" s="1"/>
  <c r="N88" i="54"/>
  <c r="O88" i="54" s="1"/>
  <c r="N87" i="54"/>
  <c r="O87" i="54" s="1"/>
  <c r="N86" i="54"/>
  <c r="N59" i="54"/>
  <c r="O59" i="54" s="1"/>
  <c r="N58" i="54"/>
  <c r="O58" i="54" s="1"/>
  <c r="N57" i="54"/>
  <c r="O57" i="54" s="1"/>
  <c r="N56" i="54"/>
  <c r="O29" i="54"/>
  <c r="N29" i="54"/>
  <c r="N28" i="54"/>
  <c r="N27" i="54"/>
  <c r="O28" i="54" s="1"/>
  <c r="N26" i="54"/>
  <c r="H44" i="15"/>
  <c r="H44" i="60"/>
  <c r="N30" i="60" s="1"/>
  <c r="E32" i="60" s="1"/>
  <c r="H90" i="62"/>
  <c r="N76" i="62" s="1"/>
  <c r="E65" i="62" s="1"/>
  <c r="N75" i="62"/>
  <c r="E64" i="62" s="1"/>
  <c r="K75" i="62"/>
  <c r="N74" i="62"/>
  <c r="E63" i="62" s="1"/>
  <c r="K74" i="62"/>
  <c r="N73" i="62"/>
  <c r="E62" i="62" s="1"/>
  <c r="K73" i="62"/>
  <c r="N72" i="62"/>
  <c r="E61" i="62" s="1"/>
  <c r="K72" i="62"/>
  <c r="N71" i="62"/>
  <c r="E60" i="62" s="1"/>
  <c r="K71" i="62"/>
  <c r="N70" i="62"/>
  <c r="E59" i="62" s="1"/>
  <c r="K70" i="62"/>
  <c r="N69" i="62"/>
  <c r="E58" i="62" s="1"/>
  <c r="K69" i="62"/>
  <c r="N68" i="62"/>
  <c r="E57" i="62" s="1"/>
  <c r="K68" i="62"/>
  <c r="N67" i="62"/>
  <c r="E56" i="62" s="1"/>
  <c r="K67" i="62"/>
  <c r="N66" i="62"/>
  <c r="E55" i="62" s="1"/>
  <c r="K66" i="62"/>
  <c r="D65" i="62"/>
  <c r="D64" i="62"/>
  <c r="C64" i="62"/>
  <c r="D63" i="62"/>
  <c r="C63" i="62"/>
  <c r="D62" i="62"/>
  <c r="C62" i="62"/>
  <c r="D61" i="62"/>
  <c r="C61" i="62"/>
  <c r="D60" i="62"/>
  <c r="C60" i="62"/>
  <c r="K59" i="62"/>
  <c r="D59" i="62"/>
  <c r="C59" i="62"/>
  <c r="K58" i="62"/>
  <c r="D58" i="62"/>
  <c r="C58" i="62"/>
  <c r="K57" i="62"/>
  <c r="D57" i="62"/>
  <c r="C57" i="62"/>
  <c r="K56" i="62"/>
  <c r="D56" i="62"/>
  <c r="C56" i="62"/>
  <c r="K55" i="62"/>
  <c r="D55" i="62"/>
  <c r="C55" i="62"/>
  <c r="K54" i="62"/>
  <c r="K53" i="62"/>
  <c r="K52" i="62"/>
  <c r="K51" i="62"/>
  <c r="K50" i="62"/>
  <c r="H44" i="62"/>
  <c r="C32" i="62" s="1"/>
  <c r="D32" i="62"/>
  <c r="D31" i="62"/>
  <c r="D30" i="62"/>
  <c r="N29" i="62"/>
  <c r="K29" i="62"/>
  <c r="D29" i="62"/>
  <c r="N28" i="62"/>
  <c r="E30" i="62" s="1"/>
  <c r="K28" i="62"/>
  <c r="D28" i="62"/>
  <c r="N27" i="62"/>
  <c r="E29" i="62" s="1"/>
  <c r="K27" i="62"/>
  <c r="D27" i="62"/>
  <c r="N26" i="62"/>
  <c r="E28" i="62" s="1"/>
  <c r="K26" i="62"/>
  <c r="D26" i="62"/>
  <c r="N25" i="62"/>
  <c r="E27" i="62" s="1"/>
  <c r="K25" i="62"/>
  <c r="D25" i="62"/>
  <c r="N24" i="62"/>
  <c r="E26" i="62" s="1"/>
  <c r="K24" i="62"/>
  <c r="D24" i="62"/>
  <c r="N23" i="62"/>
  <c r="E25" i="62" s="1"/>
  <c r="K23" i="62"/>
  <c r="D23" i="62"/>
  <c r="N22" i="62"/>
  <c r="E24" i="62" s="1"/>
  <c r="K22" i="62"/>
  <c r="D22" i="62"/>
  <c r="N21" i="62"/>
  <c r="E23" i="62" s="1"/>
  <c r="K21" i="62"/>
  <c r="N20" i="62"/>
  <c r="E22" i="62" s="1"/>
  <c r="K20" i="62"/>
  <c r="K13" i="62"/>
  <c r="K12" i="62"/>
  <c r="K11" i="62"/>
  <c r="K10" i="62"/>
  <c r="K9" i="62"/>
  <c r="K8" i="62"/>
  <c r="K7" i="62"/>
  <c r="K6" i="62"/>
  <c r="K5" i="62"/>
  <c r="K4" i="62"/>
  <c r="N45" i="46"/>
  <c r="O45" i="46" s="1"/>
  <c r="N44" i="46"/>
  <c r="O44" i="46" s="1"/>
  <c r="N43" i="46"/>
  <c r="O43" i="46" s="1"/>
  <c r="N20" i="46"/>
  <c r="O20" i="46" s="1"/>
  <c r="N19" i="46"/>
  <c r="O19" i="46" s="1"/>
  <c r="N18" i="46"/>
  <c r="N90" i="54"/>
  <c r="O90" i="54" s="1"/>
  <c r="N60" i="54"/>
  <c r="O60" i="54" s="1"/>
  <c r="N30" i="54"/>
  <c r="D30" i="15"/>
  <c r="D22" i="15"/>
  <c r="D23" i="15"/>
  <c r="D24" i="15"/>
  <c r="D25" i="15"/>
  <c r="D26" i="15"/>
  <c r="D27" i="15"/>
  <c r="D28" i="15"/>
  <c r="D29" i="15"/>
  <c r="D21" i="15"/>
  <c r="J43" i="57"/>
  <c r="C63" i="57" s="1"/>
  <c r="C54" i="57"/>
  <c r="C55" i="57"/>
  <c r="C56" i="57"/>
  <c r="C57" i="57"/>
  <c r="C58" i="57"/>
  <c r="C59" i="57"/>
  <c r="C60" i="57"/>
  <c r="C61" i="57"/>
  <c r="C62" i="57"/>
  <c r="C53" i="57"/>
  <c r="H90" i="60"/>
  <c r="C65" i="60" s="1"/>
  <c r="N75" i="60"/>
  <c r="E64" i="60" s="1"/>
  <c r="K75" i="60"/>
  <c r="N74" i="60"/>
  <c r="E63" i="60" s="1"/>
  <c r="K74" i="60"/>
  <c r="N73" i="60"/>
  <c r="E62" i="60" s="1"/>
  <c r="K73" i="60"/>
  <c r="N72" i="60"/>
  <c r="E61" i="60" s="1"/>
  <c r="K72" i="60"/>
  <c r="N71" i="60"/>
  <c r="E60" i="60" s="1"/>
  <c r="K71" i="60"/>
  <c r="N70" i="60"/>
  <c r="E59" i="60" s="1"/>
  <c r="K70" i="60"/>
  <c r="N69" i="60"/>
  <c r="E58" i="60" s="1"/>
  <c r="K69" i="60"/>
  <c r="N68" i="60"/>
  <c r="E57" i="60" s="1"/>
  <c r="K68" i="60"/>
  <c r="N67" i="60"/>
  <c r="E56" i="60" s="1"/>
  <c r="K67" i="60"/>
  <c r="N66" i="60"/>
  <c r="E55" i="60" s="1"/>
  <c r="D65" i="60"/>
  <c r="D64" i="60"/>
  <c r="C64" i="60"/>
  <c r="D63" i="60"/>
  <c r="C63" i="60"/>
  <c r="D62" i="60"/>
  <c r="C62" i="60"/>
  <c r="D61" i="60"/>
  <c r="C61" i="60"/>
  <c r="D60" i="60"/>
  <c r="C60" i="60"/>
  <c r="D59" i="60"/>
  <c r="C59" i="60"/>
  <c r="D58" i="60"/>
  <c r="C58" i="60"/>
  <c r="D57" i="60"/>
  <c r="C57" i="60"/>
  <c r="D56" i="60"/>
  <c r="C56" i="60"/>
  <c r="D55" i="60"/>
  <c r="C55" i="60"/>
  <c r="D32" i="60"/>
  <c r="D31" i="60"/>
  <c r="C31" i="60"/>
  <c r="D30" i="60"/>
  <c r="C30" i="60"/>
  <c r="N29" i="60"/>
  <c r="E31" i="60" s="1"/>
  <c r="K29" i="60"/>
  <c r="D29" i="60"/>
  <c r="C29" i="60"/>
  <c r="N28" i="60"/>
  <c r="E30" i="60" s="1"/>
  <c r="K28" i="60"/>
  <c r="D28" i="60"/>
  <c r="C28" i="60"/>
  <c r="N27" i="60"/>
  <c r="E29" i="60" s="1"/>
  <c r="K27" i="60"/>
  <c r="D27" i="60"/>
  <c r="C27" i="60"/>
  <c r="N26" i="60"/>
  <c r="E28" i="60" s="1"/>
  <c r="K26" i="60"/>
  <c r="D26" i="60"/>
  <c r="C26" i="60"/>
  <c r="N25" i="60"/>
  <c r="E27" i="60" s="1"/>
  <c r="K25" i="60"/>
  <c r="D25" i="60"/>
  <c r="C25" i="60"/>
  <c r="N24" i="60"/>
  <c r="E26" i="60" s="1"/>
  <c r="K24" i="60"/>
  <c r="D24" i="60"/>
  <c r="C24" i="60"/>
  <c r="N23" i="60"/>
  <c r="E25" i="60" s="1"/>
  <c r="K23" i="60"/>
  <c r="D23" i="60"/>
  <c r="C23" i="60"/>
  <c r="N22" i="60"/>
  <c r="E24" i="60" s="1"/>
  <c r="K22" i="60"/>
  <c r="D22" i="60"/>
  <c r="C22" i="60"/>
  <c r="N21" i="60"/>
  <c r="E23" i="60" s="1"/>
  <c r="K21" i="60"/>
  <c r="N20" i="60"/>
  <c r="E22" i="60" s="1"/>
  <c r="K20" i="60"/>
  <c r="K13" i="60"/>
  <c r="K12" i="60"/>
  <c r="K11" i="60"/>
  <c r="K10" i="60"/>
  <c r="K9" i="60"/>
  <c r="K8" i="60"/>
  <c r="K7" i="60"/>
  <c r="K6" i="60"/>
  <c r="K5" i="60"/>
  <c r="K4" i="60"/>
  <c r="H90" i="59"/>
  <c r="N77" i="59" s="1"/>
  <c r="E64" i="59" s="1"/>
  <c r="N76" i="59"/>
  <c r="E63" i="59" s="1"/>
  <c r="K76" i="59"/>
  <c r="N75" i="59"/>
  <c r="E62" i="59" s="1"/>
  <c r="K75" i="59"/>
  <c r="N74" i="59"/>
  <c r="E61" i="59" s="1"/>
  <c r="K74" i="59"/>
  <c r="N73" i="59"/>
  <c r="E60" i="59" s="1"/>
  <c r="K73" i="59"/>
  <c r="N72" i="59"/>
  <c r="E59" i="59" s="1"/>
  <c r="K72" i="59"/>
  <c r="N71" i="59"/>
  <c r="E58" i="59" s="1"/>
  <c r="K71" i="59"/>
  <c r="N70" i="59"/>
  <c r="E57" i="59" s="1"/>
  <c r="K70" i="59"/>
  <c r="N69" i="59"/>
  <c r="E56" i="59" s="1"/>
  <c r="K69" i="59"/>
  <c r="N68" i="59"/>
  <c r="E55" i="59" s="1"/>
  <c r="K68" i="59"/>
  <c r="N67" i="59"/>
  <c r="E54" i="59" s="1"/>
  <c r="K67" i="59"/>
  <c r="D64" i="59"/>
  <c r="D63" i="59"/>
  <c r="C63" i="59"/>
  <c r="D62" i="59"/>
  <c r="C62" i="59"/>
  <c r="D61" i="59"/>
  <c r="C61" i="59"/>
  <c r="D60" i="59"/>
  <c r="C60" i="59"/>
  <c r="K59" i="59"/>
  <c r="D59" i="59"/>
  <c r="C59" i="59"/>
  <c r="K58" i="59"/>
  <c r="D58" i="59"/>
  <c r="C58" i="59"/>
  <c r="K57" i="59"/>
  <c r="D57" i="59"/>
  <c r="C57" i="59"/>
  <c r="K56" i="59"/>
  <c r="D56" i="59"/>
  <c r="C56" i="59"/>
  <c r="K55" i="59"/>
  <c r="D55" i="59"/>
  <c r="C55" i="59"/>
  <c r="K54" i="59"/>
  <c r="D54" i="59"/>
  <c r="C54" i="59"/>
  <c r="K53" i="59"/>
  <c r="K52" i="59"/>
  <c r="K51" i="59"/>
  <c r="K50" i="59"/>
  <c r="D31" i="59"/>
  <c r="D30" i="59"/>
  <c r="C30" i="59"/>
  <c r="D29" i="59"/>
  <c r="C29" i="59"/>
  <c r="N28" i="59"/>
  <c r="E30" i="59" s="1"/>
  <c r="K28" i="59"/>
  <c r="D28" i="59"/>
  <c r="C28" i="59"/>
  <c r="N27" i="59"/>
  <c r="E29" i="59" s="1"/>
  <c r="K27" i="59"/>
  <c r="D27" i="59"/>
  <c r="C27" i="59"/>
  <c r="N26" i="59"/>
  <c r="E28" i="59" s="1"/>
  <c r="K26" i="59"/>
  <c r="D26" i="59"/>
  <c r="C26" i="59"/>
  <c r="N25" i="59"/>
  <c r="E27" i="59" s="1"/>
  <c r="K25" i="59"/>
  <c r="D25" i="59"/>
  <c r="C25" i="59"/>
  <c r="N24" i="59"/>
  <c r="E26" i="59" s="1"/>
  <c r="K24" i="59"/>
  <c r="D24" i="59"/>
  <c r="C24" i="59"/>
  <c r="N23" i="59"/>
  <c r="E25" i="59" s="1"/>
  <c r="K23" i="59"/>
  <c r="D23" i="59"/>
  <c r="C23" i="59"/>
  <c r="N22" i="59"/>
  <c r="E24" i="59" s="1"/>
  <c r="K22" i="59"/>
  <c r="D22" i="59"/>
  <c r="C22" i="59"/>
  <c r="N21" i="59"/>
  <c r="E23" i="59" s="1"/>
  <c r="K21" i="59"/>
  <c r="D21" i="59"/>
  <c r="C21" i="59"/>
  <c r="N20" i="59"/>
  <c r="E22" i="59" s="1"/>
  <c r="K20" i="59"/>
  <c r="N19" i="59"/>
  <c r="E21" i="59" s="1"/>
  <c r="K19" i="59"/>
  <c r="K13" i="59"/>
  <c r="K12" i="59"/>
  <c r="K11" i="59"/>
  <c r="K10" i="59"/>
  <c r="K9" i="59"/>
  <c r="K8" i="59"/>
  <c r="K7" i="59"/>
  <c r="K6" i="59"/>
  <c r="K5" i="59"/>
  <c r="K4" i="59"/>
  <c r="N72" i="58"/>
  <c r="E63" i="58" s="1"/>
  <c r="N71" i="58"/>
  <c r="E62" i="58" s="1"/>
  <c r="N70" i="58"/>
  <c r="E61" i="58" s="1"/>
  <c r="N69" i="58"/>
  <c r="E60" i="58" s="1"/>
  <c r="N68" i="58"/>
  <c r="E59" i="58" s="1"/>
  <c r="N67" i="58"/>
  <c r="E58" i="58" s="1"/>
  <c r="N66" i="58"/>
  <c r="E57" i="58" s="1"/>
  <c r="N65" i="58"/>
  <c r="E56" i="58" s="1"/>
  <c r="N64" i="58"/>
  <c r="E55" i="58" s="1"/>
  <c r="D64" i="58"/>
  <c r="N63" i="58"/>
  <c r="E54" i="58" s="1"/>
  <c r="D63" i="58"/>
  <c r="C63" i="58"/>
  <c r="D62" i="58"/>
  <c r="C62" i="58"/>
  <c r="D61" i="58"/>
  <c r="C61" i="58"/>
  <c r="D60" i="58"/>
  <c r="C60" i="58"/>
  <c r="D59" i="58"/>
  <c r="C59" i="58"/>
  <c r="K58" i="58"/>
  <c r="K72" i="58" s="1"/>
  <c r="D58" i="58"/>
  <c r="C58" i="58"/>
  <c r="K57" i="58"/>
  <c r="K71" i="58" s="1"/>
  <c r="D57" i="58"/>
  <c r="C57" i="58"/>
  <c r="K56" i="58"/>
  <c r="K70" i="58" s="1"/>
  <c r="D56" i="58"/>
  <c r="C56" i="58"/>
  <c r="K55" i="58"/>
  <c r="K69" i="58" s="1"/>
  <c r="D55" i="58"/>
  <c r="C55" i="58"/>
  <c r="K54" i="58"/>
  <c r="K68" i="58" s="1"/>
  <c r="D54" i="58"/>
  <c r="C54" i="58"/>
  <c r="K53" i="58"/>
  <c r="K67" i="58" s="1"/>
  <c r="K52" i="58"/>
  <c r="K66" i="58" s="1"/>
  <c r="K51" i="58"/>
  <c r="K65" i="58" s="1"/>
  <c r="K50" i="58"/>
  <c r="K64" i="58" s="1"/>
  <c r="K49" i="58"/>
  <c r="K63" i="58" s="1"/>
  <c r="H44" i="58"/>
  <c r="C32" i="58" s="1"/>
  <c r="D32" i="58"/>
  <c r="D31" i="58"/>
  <c r="C31" i="58"/>
  <c r="D30" i="58"/>
  <c r="C30" i="58"/>
  <c r="D29" i="58"/>
  <c r="C29" i="58"/>
  <c r="D28" i="58"/>
  <c r="C28" i="58"/>
  <c r="D27" i="58"/>
  <c r="C27" i="58"/>
  <c r="D26" i="58"/>
  <c r="C26" i="58"/>
  <c r="N25" i="58"/>
  <c r="E31" i="58" s="1"/>
  <c r="K25" i="58"/>
  <c r="D25" i="58"/>
  <c r="C25" i="58"/>
  <c r="N24" i="58"/>
  <c r="E30" i="58" s="1"/>
  <c r="K24" i="58"/>
  <c r="D24" i="58"/>
  <c r="C24" i="58"/>
  <c r="N23" i="58"/>
  <c r="E29" i="58" s="1"/>
  <c r="K23" i="58"/>
  <c r="D23" i="58"/>
  <c r="C23" i="58"/>
  <c r="N22" i="58"/>
  <c r="E28" i="58" s="1"/>
  <c r="K22" i="58"/>
  <c r="D22" i="58"/>
  <c r="C22" i="58"/>
  <c r="N21" i="58"/>
  <c r="E27" i="58" s="1"/>
  <c r="K21" i="58"/>
  <c r="N20" i="58"/>
  <c r="E26" i="58" s="1"/>
  <c r="K20" i="58"/>
  <c r="N19" i="58"/>
  <c r="E25" i="58" s="1"/>
  <c r="K19" i="58"/>
  <c r="N18" i="58"/>
  <c r="E24" i="58" s="1"/>
  <c r="K18" i="58"/>
  <c r="N17" i="58"/>
  <c r="E23" i="58" s="1"/>
  <c r="K17" i="58"/>
  <c r="N16" i="58"/>
  <c r="E22" i="58" s="1"/>
  <c r="K16" i="58"/>
  <c r="K13" i="58"/>
  <c r="K12" i="58"/>
  <c r="K11" i="58"/>
  <c r="K10" i="58"/>
  <c r="K9" i="58"/>
  <c r="K8" i="58"/>
  <c r="K7" i="58"/>
  <c r="K6" i="58"/>
  <c r="K5" i="58"/>
  <c r="K4" i="58"/>
  <c r="D63" i="57"/>
  <c r="D62" i="57"/>
  <c r="D61" i="57"/>
  <c r="D60" i="57"/>
  <c r="D59" i="57"/>
  <c r="D58" i="57"/>
  <c r="D57" i="57"/>
  <c r="D56" i="57"/>
  <c r="D55" i="57"/>
  <c r="D54" i="57"/>
  <c r="D53" i="57"/>
  <c r="M38" i="57"/>
  <c r="P38" i="57" s="1"/>
  <c r="P37" i="57"/>
  <c r="M37" i="57"/>
  <c r="P36" i="57"/>
  <c r="M36" i="57"/>
  <c r="P35" i="57"/>
  <c r="M35" i="57"/>
  <c r="P34" i="57"/>
  <c r="M34" i="57"/>
  <c r="P33" i="57"/>
  <c r="M33" i="57"/>
  <c r="P32" i="57"/>
  <c r="M32" i="57"/>
  <c r="P31" i="57"/>
  <c r="M31" i="57"/>
  <c r="P30" i="57"/>
  <c r="M30" i="57"/>
  <c r="P29" i="57"/>
  <c r="M29" i="57"/>
  <c r="P28" i="57"/>
  <c r="M28" i="57"/>
  <c r="O12" i="57"/>
  <c r="O25" i="57" s="1"/>
  <c r="L12" i="57"/>
  <c r="O37" i="57" s="1"/>
  <c r="O11" i="57"/>
  <c r="O24" i="57" s="1"/>
  <c r="L11" i="57"/>
  <c r="L24" i="57" s="1"/>
  <c r="O10" i="57"/>
  <c r="O23" i="57" s="1"/>
  <c r="L10" i="57"/>
  <c r="O35" i="57" s="1"/>
  <c r="O9" i="57"/>
  <c r="O22" i="57" s="1"/>
  <c r="L9" i="57"/>
  <c r="L22" i="57" s="1"/>
  <c r="O8" i="57"/>
  <c r="O21" i="57" s="1"/>
  <c r="L8" i="57"/>
  <c r="O33" i="57" s="1"/>
  <c r="O7" i="57"/>
  <c r="O20" i="57" s="1"/>
  <c r="L7" i="57"/>
  <c r="O32" i="57" s="1"/>
  <c r="O6" i="57"/>
  <c r="O19" i="57" s="1"/>
  <c r="L6" i="57"/>
  <c r="O31" i="57" s="1"/>
  <c r="O5" i="57"/>
  <c r="O18" i="57" s="1"/>
  <c r="L5" i="57"/>
  <c r="L18" i="57" s="1"/>
  <c r="O4" i="57"/>
  <c r="O17" i="57" s="1"/>
  <c r="L4" i="57"/>
  <c r="O29" i="57" s="1"/>
  <c r="O3" i="57"/>
  <c r="O16" i="57" s="1"/>
  <c r="L3" i="57"/>
  <c r="O28" i="57" s="1"/>
  <c r="F59" i="59" l="1"/>
  <c r="F62" i="59"/>
  <c r="N13" i="57"/>
  <c r="O67" i="46"/>
  <c r="O18" i="46"/>
  <c r="O27" i="54"/>
  <c r="F31" i="62"/>
  <c r="F62" i="62"/>
  <c r="F60" i="62"/>
  <c r="F29" i="62"/>
  <c r="F23" i="62"/>
  <c r="F59" i="62"/>
  <c r="F63" i="62"/>
  <c r="F61" i="62"/>
  <c r="F56" i="62"/>
  <c r="F55" i="62"/>
  <c r="F57" i="62"/>
  <c r="F58" i="62"/>
  <c r="F64" i="62"/>
  <c r="F25" i="62"/>
  <c r="F32" i="62"/>
  <c r="F27" i="62"/>
  <c r="F22" i="62"/>
  <c r="F26" i="62"/>
  <c r="F28" i="62"/>
  <c r="F24" i="62"/>
  <c r="F30" i="62"/>
  <c r="N30" i="62"/>
  <c r="E32" i="62" s="1"/>
  <c r="C65" i="62"/>
  <c r="F65" i="62" s="1"/>
  <c r="O30" i="54"/>
  <c r="E59" i="57"/>
  <c r="P17" i="57"/>
  <c r="E54" i="57" s="1"/>
  <c r="E60" i="57"/>
  <c r="E56" i="57"/>
  <c r="P25" i="57"/>
  <c r="E62" i="57" s="1"/>
  <c r="E53" i="57"/>
  <c r="E55" i="57"/>
  <c r="E57" i="57"/>
  <c r="E58" i="57"/>
  <c r="E61" i="57"/>
  <c r="F26" i="59"/>
  <c r="F28" i="59"/>
  <c r="F62" i="58"/>
  <c r="F56" i="57"/>
  <c r="F53" i="57"/>
  <c r="F59" i="57"/>
  <c r="F55" i="57"/>
  <c r="F62" i="57"/>
  <c r="L16" i="57"/>
  <c r="L25" i="57"/>
  <c r="F54" i="57"/>
  <c r="F27" i="59"/>
  <c r="F30" i="59"/>
  <c r="F60" i="60"/>
  <c r="F21" i="59"/>
  <c r="F29" i="58"/>
  <c r="F26" i="60"/>
  <c r="F62" i="60"/>
  <c r="F65" i="60"/>
  <c r="F64" i="60"/>
  <c r="F59" i="60"/>
  <c r="N76" i="60"/>
  <c r="E65" i="60" s="1"/>
  <c r="F57" i="60"/>
  <c r="F55" i="60"/>
  <c r="F58" i="60"/>
  <c r="F61" i="60"/>
  <c r="F56" i="60"/>
  <c r="F63" i="60"/>
  <c r="F27" i="60"/>
  <c r="F24" i="60"/>
  <c r="F22" i="60"/>
  <c r="F31" i="60"/>
  <c r="C32" i="60"/>
  <c r="F32" i="60" s="1"/>
  <c r="F29" i="60"/>
  <c r="F25" i="60"/>
  <c r="F30" i="60"/>
  <c r="F23" i="60"/>
  <c r="F28" i="60"/>
  <c r="F63" i="59"/>
  <c r="F57" i="59"/>
  <c r="F55" i="59"/>
  <c r="F56" i="59"/>
  <c r="F58" i="59"/>
  <c r="F54" i="59"/>
  <c r="F24" i="59"/>
  <c r="F22" i="59"/>
  <c r="F29" i="59"/>
  <c r="F25" i="59"/>
  <c r="F23" i="59"/>
  <c r="C31" i="59"/>
  <c r="F31" i="59" s="1"/>
  <c r="C64" i="59"/>
  <c r="F64" i="59" s="1"/>
  <c r="F63" i="58"/>
  <c r="F60" i="58"/>
  <c r="F59" i="58"/>
  <c r="F57" i="58"/>
  <c r="F61" i="58"/>
  <c r="F58" i="58"/>
  <c r="F55" i="58"/>
  <c r="F56" i="58"/>
  <c r="F54" i="58"/>
  <c r="F31" i="58"/>
  <c r="F28" i="58"/>
  <c r="F26" i="58"/>
  <c r="F23" i="58"/>
  <c r="F22" i="58"/>
  <c r="F25" i="58"/>
  <c r="N26" i="58"/>
  <c r="E32" i="58" s="1"/>
  <c r="F24" i="58"/>
  <c r="F32" i="58"/>
  <c r="F27" i="58"/>
  <c r="F30" i="58"/>
  <c r="C64" i="58"/>
  <c r="F64" i="58" s="1"/>
  <c r="F58" i="57"/>
  <c r="F60" i="57"/>
  <c r="F61" i="57"/>
  <c r="F57" i="57"/>
  <c r="L19" i="57"/>
  <c r="F63" i="57"/>
  <c r="E63" i="57"/>
  <c r="O30" i="57"/>
  <c r="O34" i="57"/>
  <c r="L17" i="57"/>
  <c r="L20" i="57"/>
  <c r="L23" i="57"/>
  <c r="M26" i="57"/>
  <c r="P26" i="57" s="1"/>
  <c r="O36" i="57"/>
  <c r="L21" i="57"/>
  <c r="J43" i="7" l="1"/>
  <c r="H44" i="8" l="1"/>
  <c r="D63" i="7" l="1"/>
  <c r="L11" i="41" l="1"/>
  <c r="L12" i="41"/>
  <c r="O12" i="41" s="1"/>
  <c r="L13" i="41"/>
  <c r="L14" i="41"/>
  <c r="L15" i="41"/>
  <c r="O15" i="41" s="1"/>
  <c r="L16" i="41"/>
  <c r="D23" i="8" l="1"/>
  <c r="D26" i="8" l="1"/>
  <c r="N64" i="8" l="1"/>
  <c r="N65" i="8"/>
  <c r="N66" i="8"/>
  <c r="N67" i="8"/>
  <c r="N68" i="8"/>
  <c r="N69" i="8"/>
  <c r="N70" i="8"/>
  <c r="N71" i="8"/>
  <c r="N72" i="8"/>
  <c r="N63" i="8"/>
  <c r="D61" i="8" l="1"/>
  <c r="D62" i="15"/>
  <c r="M8" i="41"/>
  <c r="L17" i="41" s="1"/>
  <c r="N67" i="15"/>
  <c r="N68" i="15"/>
  <c r="N69" i="15"/>
  <c r="N70" i="15"/>
  <c r="N71" i="15"/>
  <c r="N72" i="15"/>
  <c r="N73" i="15"/>
  <c r="E60" i="15" s="1"/>
  <c r="N74" i="15"/>
  <c r="N75" i="15"/>
  <c r="E62" i="15" s="1"/>
  <c r="N76" i="15"/>
  <c r="H89" i="8"/>
  <c r="N73" i="8" s="1"/>
  <c r="D61" i="15"/>
  <c r="C27" i="8" l="1"/>
  <c r="D27" i="8"/>
  <c r="N21" i="8"/>
  <c r="E27" i="8" s="1"/>
  <c r="C30" i="8"/>
  <c r="D30" i="8"/>
  <c r="N26" i="8"/>
  <c r="E32" i="8" s="1"/>
  <c r="C31" i="8"/>
  <c r="D31" i="8"/>
  <c r="N25" i="8"/>
  <c r="E31" i="8" s="1"/>
  <c r="C62" i="8"/>
  <c r="D62" i="8"/>
  <c r="L2" i="41"/>
  <c r="N11" i="41" s="1"/>
  <c r="L3" i="41"/>
  <c r="N12" i="41" s="1"/>
  <c r="L4" i="41"/>
  <c r="N13" i="41" s="1"/>
  <c r="O13" i="41" s="1"/>
  <c r="L5" i="41"/>
  <c r="N14" i="41" s="1"/>
  <c r="O14" i="41" s="1"/>
  <c r="L6" i="41"/>
  <c r="N15" i="41" s="1"/>
  <c r="L7" i="41"/>
  <c r="N16" i="41" s="1"/>
  <c r="O16" i="41" s="1"/>
  <c r="J8" i="41"/>
  <c r="C61" i="8"/>
  <c r="F61" i="8" s="1"/>
  <c r="E63" i="8"/>
  <c r="C63" i="8"/>
  <c r="D63" i="8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F26" i="15" s="1"/>
  <c r="C27" i="15"/>
  <c r="C28" i="15"/>
  <c r="C29" i="15"/>
  <c r="C30" i="15"/>
  <c r="C21" i="15"/>
  <c r="N20" i="15"/>
  <c r="E22" i="15" s="1"/>
  <c r="D32" i="8"/>
  <c r="C61" i="15"/>
  <c r="F61" i="15" s="1"/>
  <c r="E61" i="15"/>
  <c r="K19" i="15"/>
  <c r="N19" i="15"/>
  <c r="E21" i="15" s="1"/>
  <c r="K20" i="15"/>
  <c r="K21" i="15"/>
  <c r="N21" i="15"/>
  <c r="E23" i="15" s="1"/>
  <c r="K22" i="15"/>
  <c r="N22" i="15"/>
  <c r="E24" i="15" s="1"/>
  <c r="K23" i="15"/>
  <c r="N23" i="15"/>
  <c r="E25" i="15" s="1"/>
  <c r="K24" i="15"/>
  <c r="N24" i="15"/>
  <c r="E26" i="15" s="1"/>
  <c r="K25" i="15"/>
  <c r="N25" i="15"/>
  <c r="E27" i="15" s="1"/>
  <c r="K26" i="15"/>
  <c r="N26" i="15"/>
  <c r="E28" i="15" s="1"/>
  <c r="K27" i="15"/>
  <c r="N27" i="15"/>
  <c r="E29" i="15" s="1"/>
  <c r="K28" i="15"/>
  <c r="N28" i="15"/>
  <c r="E30" i="15" s="1"/>
  <c r="N29" i="15"/>
  <c r="E31" i="15" s="1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F62" i="15" s="1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M16" i="7"/>
  <c r="O3" i="7"/>
  <c r="O16" i="7" s="1"/>
  <c r="L4" i="7"/>
  <c r="O29" i="7" s="1"/>
  <c r="M17" i="7"/>
  <c r="P17" i="7" s="1"/>
  <c r="E54" i="7" s="1"/>
  <c r="O4" i="7"/>
  <c r="O17" i="7" s="1"/>
  <c r="L5" i="7"/>
  <c r="O30" i="7" s="1"/>
  <c r="M18" i="7"/>
  <c r="P18" i="7" s="1"/>
  <c r="E55" i="7" s="1"/>
  <c r="O5" i="7"/>
  <c r="O18" i="7" s="1"/>
  <c r="L6" i="7"/>
  <c r="O31" i="7" s="1"/>
  <c r="M19" i="7"/>
  <c r="P19" i="7" s="1"/>
  <c r="E56" i="7" s="1"/>
  <c r="O6" i="7"/>
  <c r="O19" i="7" s="1"/>
  <c r="L7" i="7"/>
  <c r="O32" i="7" s="1"/>
  <c r="M20" i="7"/>
  <c r="P20" i="7" s="1"/>
  <c r="E57" i="7" s="1"/>
  <c r="O7" i="7"/>
  <c r="O20" i="7" s="1"/>
  <c r="L8" i="7"/>
  <c r="L21" i="7" s="1"/>
  <c r="M21" i="7"/>
  <c r="P21" i="7" s="1"/>
  <c r="E58" i="7" s="1"/>
  <c r="O8" i="7"/>
  <c r="O21" i="7" s="1"/>
  <c r="L9" i="7"/>
  <c r="O34" i="7" s="1"/>
  <c r="M22" i="7"/>
  <c r="P22" i="7" s="1"/>
  <c r="E59" i="7" s="1"/>
  <c r="O9" i="7"/>
  <c r="O22" i="7" s="1"/>
  <c r="L10" i="7"/>
  <c r="O35" i="7" s="1"/>
  <c r="M23" i="7"/>
  <c r="P23" i="7" s="1"/>
  <c r="E60" i="7" s="1"/>
  <c r="O10" i="7"/>
  <c r="O23" i="7" s="1"/>
  <c r="L11" i="7"/>
  <c r="O36" i="7" s="1"/>
  <c r="M24" i="7"/>
  <c r="P24" i="7" s="1"/>
  <c r="E61" i="7" s="1"/>
  <c r="O11" i="7"/>
  <c r="O24" i="7" s="1"/>
  <c r="L12" i="7"/>
  <c r="L25" i="7" s="1"/>
  <c r="M25" i="7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31" i="8" l="1"/>
  <c r="F63" i="15"/>
  <c r="O11" i="41"/>
  <c r="O33" i="7"/>
  <c r="L17" i="7"/>
  <c r="L16" i="7"/>
  <c r="F62" i="8"/>
  <c r="C63" i="7"/>
  <c r="E63" i="7" s="1"/>
  <c r="F25" i="8"/>
  <c r="F60" i="8"/>
  <c r="L23" i="7"/>
  <c r="L19" i="7"/>
  <c r="F63" i="8"/>
  <c r="F26" i="8"/>
  <c r="F28" i="8"/>
  <c r="F21" i="15"/>
  <c r="C64" i="15"/>
  <c r="F64" i="15" s="1"/>
  <c r="N77" i="15"/>
  <c r="E64" i="15" s="1"/>
  <c r="F23" i="15"/>
  <c r="F29" i="15"/>
  <c r="F27" i="15"/>
  <c r="F25" i="15"/>
  <c r="F56" i="8"/>
  <c r="C32" i="8"/>
  <c r="F32" i="8" s="1"/>
  <c r="L20" i="7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F58" i="15"/>
  <c r="F57" i="15"/>
  <c r="F56" i="15"/>
  <c r="F55" i="15"/>
  <c r="F54" i="15"/>
  <c r="F30" i="15"/>
  <c r="F28" i="15"/>
  <c r="F24" i="15"/>
  <c r="F22" i="15"/>
  <c r="C31" i="15"/>
  <c r="F31" i="15" s="1"/>
  <c r="P16" i="7"/>
  <c r="E53" i="7" s="1"/>
  <c r="M26" i="7"/>
  <c r="P26" i="7" s="1"/>
  <c r="L8" i="41"/>
  <c r="N17" i="41" s="1"/>
  <c r="O17" i="41" s="1"/>
  <c r="L22" i="7"/>
  <c r="F63" i="7" l="1"/>
  <c r="M17" i="41"/>
</calcChain>
</file>

<file path=xl/sharedStrings.xml><?xml version="1.0" encoding="utf-8"?>
<sst xmlns="http://schemas.openxmlformats.org/spreadsheetml/2006/main" count="1671" uniqueCount="214">
  <si>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</si>
  <si>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</si>
  <si>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</si>
  <si>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</si>
  <si>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</si>
  <si>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</si>
  <si>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</si>
  <si>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</si>
  <si>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</si>
  <si>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</si>
  <si>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</si>
  <si>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</si>
  <si>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</si>
  <si>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</si>
  <si>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</si>
  <si>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</si>
  <si>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</si>
  <si>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</si>
  <si>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</si>
  <si>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</si>
  <si>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</si>
  <si>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</si>
  <si>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</si>
  <si>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</si>
  <si>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</si>
  <si>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</si>
  <si>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</si>
  <si>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</si>
  <si>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</si>
  <si>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</si>
  <si>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</si>
  <si>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</si>
  <si>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</si>
  <si>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</si>
  <si>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</si>
  <si>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</si>
  <si>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</si>
  <si>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</si>
  <si>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</si>
  <si>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</si>
  <si>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</si>
  <si>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</si>
  <si>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</si>
  <si>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</si>
  <si>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</si>
  <si>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</si>
  <si>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</si>
  <si>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</si>
  <si>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合計</t>
    <rPh sb="0" eb="2">
      <t>ゴウケイ</t>
    </rPh>
    <phoneticPr fontId="13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</si>
  <si>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</si>
  <si>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</si>
  <si>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</si>
  <si>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</si>
  <si>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</si>
  <si>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</si>
  <si>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</si>
  <si>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</si>
  <si>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</si>
  <si>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</si>
  <si>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</si>
  <si>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</si>
  <si>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</si>
  <si>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</si>
  <si>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</si>
  <si>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</si>
  <si>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</si>
  <si>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</si>
  <si>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</si>
  <si>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</si>
  <si>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</si>
  <si>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</si>
  <si>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</si>
  <si>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</si>
  <si>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</si>
  <si>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</si>
  <si>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</si>
  <si>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</si>
  <si>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</si>
  <si>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</si>
  <si>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</si>
  <si>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</si>
  <si>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</si>
  <si>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</si>
  <si>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</si>
  <si>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</si>
  <si>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</si>
  <si>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</si>
  <si>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</si>
  <si>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</si>
  <si>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</si>
  <si>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</si>
  <si>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</si>
  <si>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４０品目合計</t>
    <rPh sb="2" eb="4">
      <t>ヒンモク</t>
    </rPh>
    <rPh sb="4" eb="6">
      <t>ゴウケイ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</si>
  <si>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</si>
  <si>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</si>
  <si>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</si>
  <si>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</si>
  <si>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</si>
  <si>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</si>
  <si>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</si>
  <si>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</si>
  <si>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</si>
  <si>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</si>
  <si>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</si>
  <si>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</si>
  <si>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</si>
  <si>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</si>
  <si>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</si>
  <si>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</si>
  <si>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</si>
  <si>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</si>
  <si>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</si>
  <si>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</si>
  <si>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</si>
  <si>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</si>
  <si>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</si>
  <si>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</si>
  <si>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</si>
  <si>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</si>
  <si>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</si>
  <si>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</si>
  <si>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</si>
  <si>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</si>
  <si>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</si>
  <si>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</si>
  <si>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</si>
  <si>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</si>
  <si>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</si>
  <si>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</si>
  <si>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</si>
  <si>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</si>
  <si>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</si>
  <si>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</si>
  <si>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</si>
  <si>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</si>
  <si>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</si>
  <si>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</si>
  <si>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</si>
  <si>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</si>
  <si>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</si>
  <si>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</si>
  <si>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</si>
  <si>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</si>
  <si>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</si>
  <si>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</si>
  <si>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</si>
  <si>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</si>
  <si>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</si>
  <si>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</si>
  <si>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</si>
  <si>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</si>
  <si>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</si>
  <si>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</si>
  <si>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</si>
  <si>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</si>
  <si>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</si>
  <si>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</si>
  <si>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</si>
  <si>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</si>
  <si>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</si>
  <si>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平成28年</t>
    <rPh sb="0" eb="2">
      <t>ヘイセイ</t>
    </rPh>
    <rPh sb="4" eb="5">
      <t>ネン</t>
    </rPh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</si>
  <si>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</si>
  <si>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</si>
  <si>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</si>
  <si>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</si>
  <si>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</si>
  <si>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</si>
  <si>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</si>
  <si>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</si>
  <si>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</si>
  <si>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</si>
  <si>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トン数</t>
    <rPh sb="2" eb="3">
      <t>スウ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</si>
  <si>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</si>
  <si>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回転率（％）</t>
    <rPh sb="0" eb="3">
      <t>カイテンリツ</t>
    </rPh>
    <phoneticPr fontId="2"/>
  </si>
  <si>
    <t>合計</t>
    <rPh sb="0" eb="2">
      <t>ゴウケイ</t>
    </rPh>
    <phoneticPr fontId="2"/>
  </si>
  <si>
    <t>前月保管残高</t>
    <rPh sb="0" eb="2">
      <t>ゼンゲツ</t>
    </rPh>
    <rPh sb="2" eb="6">
      <t>ホカンザンダカ</t>
    </rPh>
    <phoneticPr fontId="2"/>
  </si>
  <si>
    <t>在貨面積</t>
    <rPh sb="0" eb="1">
      <t>ザイ</t>
    </rPh>
    <rPh sb="1" eb="2">
      <t>カ</t>
    </rPh>
    <rPh sb="2" eb="4">
      <t>メンセキ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</si>
  <si>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</si>
  <si>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その他</t>
    <rPh sb="2" eb="3">
      <t>タ</t>
    </rPh>
    <phoneticPr fontId="2"/>
  </si>
  <si>
    <t>令和3年</t>
    <phoneticPr fontId="2"/>
  </si>
  <si>
    <t>前月</t>
    <rPh sb="0" eb="2">
      <t>ゼンゲツ</t>
    </rPh>
    <phoneticPr fontId="2"/>
  </si>
  <si>
    <t>令和5年</t>
    <rPh sb="0" eb="1">
      <t>レイ</t>
    </rPh>
    <rPh sb="1" eb="2">
      <t>ワ</t>
    </rPh>
    <rPh sb="3" eb="4">
      <t>ネン</t>
    </rPh>
    <phoneticPr fontId="2"/>
  </si>
  <si>
    <t>5年（値）</t>
    <rPh sb="1" eb="2">
      <t>ネン</t>
    </rPh>
    <rPh sb="3" eb="4">
      <t>アタイ</t>
    </rPh>
    <phoneticPr fontId="2"/>
  </si>
  <si>
    <t>5年（％）</t>
    <rPh sb="1" eb="2">
      <t>ネン</t>
    </rPh>
    <phoneticPr fontId="2"/>
  </si>
  <si>
    <t>令和５年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</si>
  <si>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</si>
  <si>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13"/>
  </si>
  <si>
    <t>前月</t>
    <rPh sb="0" eb="2">
      <t>ゼンゲツ</t>
    </rPh>
    <phoneticPr fontId="2"/>
  </si>
  <si>
    <t>令和4年</t>
    <phoneticPr fontId="2"/>
  </si>
  <si>
    <t xml:space="preserve"> </t>
    <phoneticPr fontId="2"/>
  </si>
  <si>
    <t>令和6年</t>
    <rPh sb="0" eb="1">
      <t>レイ</t>
    </rPh>
    <rPh sb="1" eb="2">
      <t>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</si>
  <si>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</si>
  <si>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6年（値）</t>
    <rPh sb="1" eb="2">
      <t>ネン</t>
    </rPh>
    <rPh sb="3" eb="4">
      <t>アタイ</t>
    </rPh>
    <phoneticPr fontId="2"/>
  </si>
  <si>
    <t>6年（％）</t>
    <rPh sb="1" eb="2">
      <t>ネン</t>
    </rPh>
    <phoneticPr fontId="2"/>
  </si>
  <si>
    <t>令和6年</t>
    <rPh sb="0" eb="2">
      <t>レイワ</t>
    </rPh>
    <rPh sb="3" eb="4">
      <t>ネン</t>
    </rPh>
    <phoneticPr fontId="2"/>
  </si>
  <si>
    <t>令和６年</t>
    <rPh sb="0" eb="2">
      <t>レイワ</t>
    </rPh>
    <rPh sb="3" eb="4">
      <t>ネン</t>
    </rPh>
    <phoneticPr fontId="2"/>
  </si>
  <si>
    <t>令和６年</t>
    <rPh sb="0" eb="2">
      <t>レイワ</t>
    </rPh>
    <rPh sb="3" eb="4">
      <t>ネン</t>
    </rPh>
    <phoneticPr fontId="13"/>
  </si>
  <si>
    <t>令和６年</t>
    <rPh sb="0" eb="1">
      <t>レイ</t>
    </rPh>
    <rPh sb="1" eb="2">
      <t>ワ</t>
    </rPh>
    <rPh sb="3" eb="4">
      <t>ネン</t>
    </rPh>
    <phoneticPr fontId="2"/>
  </si>
  <si>
    <t>令和５年</t>
    <rPh sb="0" eb="1">
      <t>レイ</t>
    </rPh>
    <rPh sb="1" eb="2">
      <t>ワ</t>
    </rPh>
    <rPh sb="3" eb="4">
      <t>ネン</t>
    </rPh>
    <phoneticPr fontId="2"/>
  </si>
  <si>
    <t>令和６年</t>
    <rPh sb="0" eb="1">
      <t>レイ</t>
    </rPh>
    <rPh sb="1" eb="2">
      <t>ワ</t>
    </rPh>
    <rPh sb="3" eb="4">
      <t>ネン</t>
    </rPh>
    <phoneticPr fontId="13"/>
  </si>
  <si>
    <t>令和５年</t>
    <rPh sb="0" eb="1">
      <t>レイ</t>
    </rPh>
    <rPh sb="1" eb="2">
      <t>ワ</t>
    </rPh>
    <rPh sb="3" eb="4">
      <t>ネン</t>
    </rPh>
    <phoneticPr fontId="13"/>
  </si>
  <si>
    <r>
      <rPr>
        <sz val="9"/>
        <rFont val="ＭＳ Ｐゴシック"/>
        <family val="3"/>
        <charset val="128"/>
      </rPr>
      <t>1～３類</t>
    </r>
    <r>
      <rPr>
        <sz val="10"/>
        <rFont val="ＭＳ Ｐゴシック"/>
        <family val="3"/>
        <charset val="128"/>
      </rPr>
      <t>所管面積　    (万㎡）</t>
    </r>
    <rPh sb="3" eb="4">
      <t>ルイ</t>
    </rPh>
    <rPh sb="4" eb="6">
      <t>ショカン</t>
    </rPh>
    <rPh sb="6" eb="8">
      <t>メンセキ</t>
    </rPh>
    <rPh sb="14" eb="15">
      <t>マン</t>
    </rPh>
    <phoneticPr fontId="2"/>
  </si>
  <si>
    <t>18，902 ㎡</t>
    <phoneticPr fontId="2"/>
  </si>
  <si>
    <t>令和6年9月</t>
    <rPh sb="5" eb="6">
      <t>ガツ</t>
    </rPh>
    <phoneticPr fontId="2"/>
  </si>
  <si>
    <t xml:space="preserve">                       令和6年9月所管面（1～3類）</t>
    <rPh sb="23" eb="24">
      <t>レイ</t>
    </rPh>
    <rPh sb="24" eb="25">
      <t>ワ</t>
    </rPh>
    <rPh sb="26" eb="27">
      <t>ネン</t>
    </rPh>
    <rPh sb="28" eb="29">
      <t>ガツ</t>
    </rPh>
    <rPh sb="29" eb="31">
      <t>ショカン</t>
    </rPh>
    <rPh sb="31" eb="32">
      <t>メン</t>
    </rPh>
    <rPh sb="36" eb="37">
      <t>ルイ</t>
    </rPh>
    <phoneticPr fontId="2"/>
  </si>
  <si>
    <t>3，619　㎡</t>
    <phoneticPr fontId="2"/>
  </si>
  <si>
    <r>
      <t>106，023  m</t>
    </r>
    <r>
      <rPr>
        <sz val="8"/>
        <rFont val="ＭＳ Ｐゴシック"/>
        <family val="3"/>
        <charset val="128"/>
      </rPr>
      <t>3</t>
    </r>
    <phoneticPr fontId="2"/>
  </si>
  <si>
    <t>14，482　㎡</t>
    <phoneticPr fontId="2"/>
  </si>
  <si>
    <t>　　　　　　　　　　　　　　　　令和6年9月末上位10品目入庫高(県合計）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3" eb="34">
      <t>ケン</t>
    </rPh>
    <rPh sb="34" eb="36">
      <t>ゴウケイ</t>
    </rPh>
    <rPh sb="51" eb="54">
      <t>シズオカケン</t>
    </rPh>
    <rPh sb="54" eb="56">
      <t>ソウコ</t>
    </rPh>
    <rPh sb="56" eb="57">
      <t>キョウ</t>
    </rPh>
    <rPh sb="57" eb="58">
      <t>カイ</t>
    </rPh>
    <phoneticPr fontId="2"/>
  </si>
  <si>
    <t>※</t>
    <phoneticPr fontId="2"/>
  </si>
  <si>
    <t>　　　　　　　　　　　　　　　　令和6年9月末上位10品目保管残高(県合計）      　　　　　　　　静岡県倉庫協会</t>
    <rPh sb="16" eb="17">
      <t>レイ</t>
    </rPh>
    <rPh sb="17" eb="18">
      <t>ワ</t>
    </rPh>
    <rPh sb="19" eb="20">
      <t>ネン</t>
    </rPh>
    <rPh sb="29" eb="33">
      <t>ホカンザンダカ</t>
    </rPh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</si>
  <si>
    <t>※</t>
    <phoneticPr fontId="2"/>
  </si>
  <si>
    <t>前月</t>
    <rPh sb="0" eb="2">
      <t>ゼンゲツ</t>
    </rPh>
    <phoneticPr fontId="2"/>
  </si>
  <si>
    <t>23，372 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</si>
</sst>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  <numFmt numFmtId="185" formatCode="0.0;[Red]0.0"/>
  </numFmts>
  <fonts count="4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  <font>
      <sz val="11"/>
      <color rgb="FFFC08F0"/>
      <name val="ＭＳ Ｐゴシック"/>
      <family val="3"/>
      <charset val="128"/>
    </font>
    <font>
      <sz val="18"/>
      <color rgb="FFFC08F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20"/>
      <color rgb="FFFC08F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6"/>
      <name val="ＤＨＰ平成明朝体W7"/>
      <family val="3"/>
      <charset val="128"/>
    </font>
    <font>
      <sz val="14"/>
      <name val="ＤＨＰ平成明朝体W7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</cellStyleXfs>
  <cellXfs count="468">
    <xf numFmtId="0" fontId="0" fillId="0" borderId="0" xfId="0"/>
    <xf numFmtId="38" fontId="0" fillId="0" borderId="0" xfId="1" applyFont="1" applyBorder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38" fontId="1" fillId="0" borderId="1" xfId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5" fillId="0" borderId="1" xfId="0" applyFont="1" applyBorder="1"/>
    <xf numFmtId="0" fontId="6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8" fillId="0" borderId="0" xfId="0" applyFont="1"/>
    <xf numFmtId="177" fontId="0" fillId="0" borderId="0" xfId="0" applyNumberFormat="1"/>
    <xf numFmtId="0" fontId="6" fillId="0" borderId="0" xfId="0" applyFont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0" fillId="0" borderId="0" xfId="0" applyFont="1"/>
    <xf numFmtId="38" fontId="0" fillId="0" borderId="0" xfId="0" applyNumberFormat="1"/>
    <xf numFmtId="0" fontId="9" fillId="0" borderId="0" xfId="0" applyFont="1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vertical="top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0" xfId="1" applyBorder="1"/>
    <xf numFmtId="38" fontId="1" fillId="0" borderId="12" xfId="1" applyBorder="1"/>
    <xf numFmtId="0" fontId="1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13" xfId="0" applyBorder="1"/>
    <xf numFmtId="0" fontId="14" fillId="0" borderId="0" xfId="0" applyFont="1"/>
    <xf numFmtId="0" fontId="1" fillId="0" borderId="0" xfId="0" applyFont="1" applyAlignment="1">
      <alignment horizontal="distributed"/>
    </xf>
    <xf numFmtId="177" fontId="0" fillId="0" borderId="1" xfId="0" applyNumberFormat="1" applyBorder="1"/>
    <xf numFmtId="0" fontId="17" fillId="0" borderId="0" xfId="0" applyFont="1"/>
    <xf numFmtId="38" fontId="0" fillId="0" borderId="12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177" fontId="0" fillId="0" borderId="14" xfId="0" applyNumberFormat="1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38" fontId="0" fillId="0" borderId="22" xfId="1" applyFont="1" applyBorder="1"/>
    <xf numFmtId="180" fontId="0" fillId="0" borderId="22" xfId="0" applyNumberFormat="1" applyBorder="1"/>
    <xf numFmtId="0" fontId="0" fillId="0" borderId="22" xfId="0" applyBorder="1"/>
    <xf numFmtId="177" fontId="0" fillId="0" borderId="22" xfId="0" applyNumberFormat="1" applyBorder="1"/>
    <xf numFmtId="0" fontId="0" fillId="0" borderId="23" xfId="0" applyBorder="1"/>
    <xf numFmtId="0" fontId="6" fillId="0" borderId="19" xfId="0" applyFont="1" applyBorder="1"/>
    <xf numFmtId="0" fontId="5" fillId="0" borderId="19" xfId="0" applyFont="1" applyBorder="1"/>
    <xf numFmtId="0" fontId="0" fillId="0" borderId="24" xfId="0" applyBorder="1" applyAlignment="1">
      <alignment horizontal="center"/>
    </xf>
    <xf numFmtId="0" fontId="6" fillId="0" borderId="25" xfId="0" applyFont="1" applyBorder="1"/>
    <xf numFmtId="0" fontId="0" fillId="0" borderId="19" xfId="0" applyBorder="1" applyAlignment="1">
      <alignment horizontal="center"/>
    </xf>
    <xf numFmtId="0" fontId="1" fillId="0" borderId="2" xfId="0" applyFont="1" applyBorder="1"/>
    <xf numFmtId="0" fontId="0" fillId="0" borderId="4" xfId="0" applyBorder="1"/>
    <xf numFmtId="0" fontId="0" fillId="0" borderId="12" xfId="0" applyBorder="1"/>
    <xf numFmtId="177" fontId="3" fillId="0" borderId="1" xfId="0" applyNumberFormat="1" applyFont="1" applyBorder="1"/>
    <xf numFmtId="0" fontId="14" fillId="0" borderId="1" xfId="0" applyFont="1" applyBorder="1"/>
    <xf numFmtId="0" fontId="4" fillId="0" borderId="12" xfId="0" applyFont="1" applyBorder="1" applyAlignment="1">
      <alignment horizontal="center"/>
    </xf>
    <xf numFmtId="177" fontId="0" fillId="0" borderId="23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0" xfId="1" applyFill="1" applyBorder="1"/>
    <xf numFmtId="38" fontId="1" fillId="0" borderId="1" xfId="1" applyFill="1" applyBorder="1"/>
    <xf numFmtId="38" fontId="1" fillId="0" borderId="0" xfId="1" applyFill="1" applyBorder="1"/>
    <xf numFmtId="38" fontId="1" fillId="0" borderId="8" xfId="1" applyBorder="1"/>
    <xf numFmtId="0" fontId="6" fillId="0" borderId="2" xfId="0" applyFont="1" applyBorder="1"/>
    <xf numFmtId="0" fontId="20" fillId="0" borderId="0" xfId="0" applyFont="1"/>
    <xf numFmtId="0" fontId="19" fillId="0" borderId="1" xfId="0" applyFont="1" applyBorder="1" applyAlignment="1">
      <alignment horizontal="center"/>
    </xf>
    <xf numFmtId="0" fontId="1" fillId="0" borderId="12" xfId="0" applyFont="1" applyBorder="1"/>
    <xf numFmtId="38" fontId="20" fillId="0" borderId="0" xfId="1" applyFont="1" applyFill="1" applyBorder="1"/>
    <xf numFmtId="38" fontId="1" fillId="0" borderId="1" xfId="1" applyFont="1" applyFill="1" applyBorder="1"/>
    <xf numFmtId="0" fontId="19" fillId="0" borderId="1" xfId="0" applyFont="1" applyBorder="1"/>
    <xf numFmtId="0" fontId="9" fillId="0" borderId="12" xfId="0" applyFont="1" applyBorder="1"/>
    <xf numFmtId="38" fontId="1" fillId="0" borderId="22" xfId="1" applyBorder="1"/>
    <xf numFmtId="0" fontId="21" fillId="0" borderId="0" xfId="0" applyFont="1"/>
    <xf numFmtId="0" fontId="22" fillId="0" borderId="0" xfId="0" applyFont="1"/>
    <xf numFmtId="0" fontId="7" fillId="0" borderId="0" xfId="0" applyFont="1"/>
    <xf numFmtId="0" fontId="15" fillId="0" borderId="0" xfId="0" applyFont="1"/>
    <xf numFmtId="0" fontId="6" fillId="0" borderId="0" xfId="0" applyFont="1" applyAlignment="1">
      <alignment horizontal="center"/>
    </xf>
    <xf numFmtId="0" fontId="18" fillId="0" borderId="0" xfId="0" applyFont="1"/>
    <xf numFmtId="0" fontId="14" fillId="0" borderId="26" xfId="0" applyFont="1" applyBorder="1"/>
    <xf numFmtId="0" fontId="16" fillId="0" borderId="0" xfId="0" applyFont="1"/>
    <xf numFmtId="0" fontId="17" fillId="0" borderId="0" xfId="0" applyFont="1" applyAlignment="1">
      <alignment horizontal="center"/>
    </xf>
    <xf numFmtId="38" fontId="1" fillId="0" borderId="0" xfId="1" applyFill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27" xfId="0" applyBorder="1"/>
    <xf numFmtId="38" fontId="1" fillId="0" borderId="27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0" xfId="0" applyNumberFormat="1" applyFill="1" applyBorder="1"/>
    <xf numFmtId="38" fontId="0" fillId="6" borderId="1" xfId="0" applyNumberFormat="1" applyFill="1" applyBorder="1"/>
    <xf numFmtId="0" fontId="24" fillId="2" borderId="1" xfId="0" applyFont="1" applyFill="1" applyBorder="1"/>
    <xf numFmtId="0" fontId="0" fillId="0" borderId="10" xfId="0" applyBorder="1"/>
    <xf numFmtId="38" fontId="1" fillId="0" borderId="11" xfId="1" applyFill="1" applyBorder="1"/>
    <xf numFmtId="0" fontId="19" fillId="2" borderId="1" xfId="0" applyFont="1" applyFill="1" applyBorder="1"/>
    <xf numFmtId="179" fontId="0" fillId="0" borderId="0" xfId="0" applyNumberFormat="1" applyAlignment="1">
      <alignment horizontal="right"/>
    </xf>
    <xf numFmtId="38" fontId="1" fillId="0" borderId="8" xfId="1" applyFill="1" applyBorder="1"/>
    <xf numFmtId="0" fontId="0" fillId="2" borderId="12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27" xfId="0" applyFont="1" applyBorder="1"/>
    <xf numFmtId="38" fontId="0" fillId="0" borderId="27" xfId="1" applyFont="1" applyBorder="1"/>
    <xf numFmtId="177" fontId="3" fillId="0" borderId="27" xfId="0" applyNumberFormat="1" applyFont="1" applyBorder="1"/>
    <xf numFmtId="178" fontId="3" fillId="0" borderId="27" xfId="0" applyNumberFormat="1" applyFont="1" applyBorder="1"/>
    <xf numFmtId="179" fontId="1" fillId="0" borderId="1" xfId="1" applyNumberFormat="1" applyFont="1" applyBorder="1"/>
    <xf numFmtId="38" fontId="1" fillId="0" borderId="2" xfId="1" applyFont="1" applyFill="1" applyBorder="1"/>
    <xf numFmtId="38" fontId="1" fillId="0" borderId="22" xfId="1" applyFont="1" applyFill="1" applyBorder="1"/>
    <xf numFmtId="0" fontId="0" fillId="0" borderId="7" xfId="0" applyBorder="1"/>
    <xf numFmtId="177" fontId="0" fillId="0" borderId="27" xfId="0" applyNumberFormat="1" applyBorder="1" applyAlignment="1">
      <alignment horizontal="center"/>
    </xf>
    <xf numFmtId="0" fontId="26" fillId="0" borderId="0" xfId="0" applyFont="1"/>
    <xf numFmtId="38" fontId="6" fillId="0" borderId="0" xfId="1" applyFont="1" applyBorder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176" fontId="4" fillId="0" borderId="0" xfId="1" applyNumberFormat="1" applyFont="1" applyBorder="1"/>
    <xf numFmtId="176" fontId="5" fillId="0" borderId="1" xfId="1" applyNumberFormat="1" applyFont="1" applyBorder="1" applyAlignment="1">
      <alignment horizontal="center"/>
    </xf>
    <xf numFmtId="181" fontId="5" fillId="0" borderId="0" xfId="0" applyNumberFormat="1" applyFont="1"/>
    <xf numFmtId="38" fontId="4" fillId="0" borderId="0" xfId="1" applyFont="1" applyBorder="1"/>
    <xf numFmtId="176" fontId="4" fillId="0" borderId="4" xfId="1" applyNumberFormat="1" applyFont="1" applyBorder="1"/>
    <xf numFmtId="176" fontId="5" fillId="0" borderId="1" xfId="1" applyNumberFormat="1" applyFont="1" applyBorder="1"/>
    <xf numFmtId="0" fontId="5" fillId="0" borderId="0" xfId="0" applyFont="1" applyAlignment="1">
      <alignment horizontal="center"/>
    </xf>
    <xf numFmtId="38" fontId="5" fillId="0" borderId="0" xfId="1" applyFont="1" applyBorder="1"/>
    <xf numFmtId="38" fontId="10" fillId="0" borderId="0" xfId="1" applyFont="1"/>
    <xf numFmtId="0" fontId="10" fillId="0" borderId="1" xfId="0" applyFont="1" applyBorder="1"/>
    <xf numFmtId="179" fontId="0" fillId="7" borderId="27" xfId="0" applyNumberFormat="1" applyFill="1" applyBorder="1"/>
    <xf numFmtId="0" fontId="10" fillId="0" borderId="2" xfId="0" applyFont="1" applyBorder="1"/>
    <xf numFmtId="0" fontId="10" fillId="0" borderId="14" xfId="0" applyFont="1" applyBorder="1"/>
    <xf numFmtId="181" fontId="3" fillId="0" borderId="0" xfId="0" applyNumberFormat="1" applyFont="1" applyAlignment="1">
      <alignment horizontal="center" vertical="center" textRotation="255"/>
    </xf>
    <xf numFmtId="38" fontId="10" fillId="0" borderId="1" xfId="0" applyNumberFormat="1" applyFont="1" applyBorder="1"/>
    <xf numFmtId="38" fontId="1" fillId="0" borderId="2" xfId="1" applyFill="1" applyBorder="1"/>
    <xf numFmtId="38" fontId="0" fillId="0" borderId="27" xfId="1" applyFont="1" applyFill="1" applyBorder="1"/>
    <xf numFmtId="38" fontId="0" fillId="2" borderId="28" xfId="1" applyFont="1" applyFill="1" applyBorder="1"/>
    <xf numFmtId="38" fontId="10" fillId="2" borderId="1" xfId="1" applyFont="1" applyFill="1" applyBorder="1"/>
    <xf numFmtId="38" fontId="10" fillId="2" borderId="2" xfId="1" applyFont="1" applyFill="1" applyBorder="1"/>
    <xf numFmtId="38" fontId="0" fillId="0" borderId="27" xfId="0" applyNumberFormat="1" applyBorder="1"/>
    <xf numFmtId="0" fontId="0" fillId="0" borderId="1" xfId="0" applyBorder="1" applyAlignment="1">
      <alignment horizontal="distributed"/>
    </xf>
    <xf numFmtId="0" fontId="0" fillId="0" borderId="3" xfId="0" applyBorder="1"/>
    <xf numFmtId="0" fontId="10" fillId="0" borderId="10" xfId="0" applyFont="1" applyBorder="1"/>
    <xf numFmtId="38" fontId="0" fillId="2" borderId="27" xfId="1" applyFont="1" applyFill="1" applyBorder="1"/>
    <xf numFmtId="0" fontId="10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7" borderId="1" xfId="0" applyFont="1" applyFill="1" applyBorder="1"/>
    <xf numFmtId="0" fontId="20" fillId="5" borderId="1" xfId="0" applyFont="1" applyFill="1" applyBorder="1" applyAlignment="1">
      <alignment horizontal="center"/>
    </xf>
    <xf numFmtId="0" fontId="0" fillId="2" borderId="2" xfId="0" applyFill="1" applyBorder="1"/>
    <xf numFmtId="0" fontId="24" fillId="2" borderId="2" xfId="0" applyFont="1" applyFill="1" applyBorder="1"/>
    <xf numFmtId="0" fontId="8" fillId="9" borderId="1" xfId="0" applyFont="1" applyFill="1" applyBorder="1"/>
    <xf numFmtId="0" fontId="0" fillId="8" borderId="1" xfId="0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8" fillId="9" borderId="29" xfId="0" applyFont="1" applyFill="1" applyBorder="1"/>
    <xf numFmtId="0" fontId="8" fillId="9" borderId="0" xfId="0" applyFont="1" applyFill="1"/>
    <xf numFmtId="0" fontId="0" fillId="2" borderId="1" xfId="0" applyFill="1" applyBorder="1" applyAlignment="1">
      <alignment horizontal="center"/>
    </xf>
    <xf numFmtId="0" fontId="8" fillId="10" borderId="1" xfId="0" applyFont="1" applyFill="1" applyBorder="1"/>
    <xf numFmtId="0" fontId="8" fillId="10" borderId="0" xfId="0" applyFont="1" applyFill="1"/>
    <xf numFmtId="0" fontId="8" fillId="7" borderId="0" xfId="0" applyFont="1" applyFill="1"/>
    <xf numFmtId="38" fontId="1" fillId="0" borderId="16" xfId="1" applyFill="1" applyBorder="1"/>
    <xf numFmtId="176" fontId="5" fillId="0" borderId="0" xfId="1" applyNumberFormat="1" applyFont="1" applyFill="1" applyBorder="1" applyAlignment="1">
      <alignment horizontal="center"/>
    </xf>
    <xf numFmtId="38" fontId="1" fillId="0" borderId="10" xfId="1" applyFont="1" applyFill="1" applyBorder="1"/>
    <xf numFmtId="0" fontId="7" fillId="0" borderId="3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4" xfId="1" applyNumberFormat="1" applyFill="1" applyBorder="1"/>
    <xf numFmtId="179" fontId="1" fillId="3" borderId="10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0" fontId="6" fillId="0" borderId="3" xfId="0" applyFont="1" applyBorder="1" applyAlignment="1">
      <alignment horizontal="center"/>
    </xf>
    <xf numFmtId="176" fontId="5" fillId="0" borderId="3" xfId="1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178" fontId="5" fillId="0" borderId="1" xfId="1" applyNumberFormat="1" applyFont="1" applyBorder="1" applyAlignment="1">
      <alignment horizontal="center"/>
    </xf>
    <xf numFmtId="176" fontId="5" fillId="0" borderId="31" xfId="1" applyNumberFormat="1" applyFont="1" applyBorder="1" applyAlignment="1">
      <alignment horizontal="center"/>
    </xf>
    <xf numFmtId="183" fontId="5" fillId="0" borderId="0" xfId="1" applyNumberFormat="1" applyFont="1" applyBorder="1"/>
    <xf numFmtId="178" fontId="5" fillId="0" borderId="0" xfId="1" applyNumberFormat="1" applyFont="1" applyBorder="1"/>
    <xf numFmtId="177" fontId="5" fillId="0" borderId="31" xfId="0" applyNumberFormat="1" applyFont="1" applyBorder="1" applyAlignment="1">
      <alignment horizontal="center"/>
    </xf>
    <xf numFmtId="176" fontId="5" fillId="0" borderId="31" xfId="0" applyNumberFormat="1" applyFont="1" applyBorder="1" applyAlignment="1">
      <alignment horizontal="center"/>
    </xf>
    <xf numFmtId="180" fontId="4" fillId="0" borderId="0" xfId="0" applyNumberFormat="1" applyFont="1"/>
    <xf numFmtId="180" fontId="0" fillId="0" borderId="0" xfId="0" applyNumberFormat="1"/>
    <xf numFmtId="178" fontId="4" fillId="0" borderId="0" xfId="1" applyNumberFormat="1" applyFont="1" applyBorder="1"/>
    <xf numFmtId="177" fontId="5" fillId="0" borderId="1" xfId="0" applyNumberFormat="1" applyFont="1" applyBorder="1"/>
    <xf numFmtId="177" fontId="4" fillId="0" borderId="0" xfId="0" applyNumberFormat="1" applyFont="1" applyAlignment="1">
      <alignment horizontal="center"/>
    </xf>
    <xf numFmtId="0" fontId="10" fillId="0" borderId="4" xfId="0" applyFont="1" applyBorder="1"/>
    <xf numFmtId="56" fontId="0" fillId="0" borderId="0" xfId="0" applyNumberFormat="1"/>
    <xf numFmtId="179" fontId="0" fillId="0" borderId="1" xfId="1" applyNumberFormat="1" applyFont="1" applyBorder="1"/>
    <xf numFmtId="0" fontId="0" fillId="7" borderId="27" xfId="0" applyFill="1" applyBorder="1" applyAlignment="1">
      <alignment horizontal="center" vertical="center"/>
    </xf>
    <xf numFmtId="0" fontId="0" fillId="0" borderId="34" xfId="0" applyBorder="1"/>
    <xf numFmtId="0" fontId="10" fillId="0" borderId="34" xfId="0" applyFont="1" applyBorder="1"/>
    <xf numFmtId="0" fontId="0" fillId="0" borderId="9" xfId="0" applyBorder="1"/>
    <xf numFmtId="38" fontId="1" fillId="0" borderId="0" xfId="1" applyFont="1"/>
    <xf numFmtId="0" fontId="9" fillId="0" borderId="5" xfId="0" applyFont="1" applyBorder="1"/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9" fillId="0" borderId="4" xfId="0" applyFont="1" applyBorder="1"/>
    <xf numFmtId="0" fontId="9" fillId="0" borderId="6" xfId="0" applyFont="1" applyBorder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9" fillId="0" borderId="32" xfId="0" applyFont="1" applyBorder="1"/>
    <xf numFmtId="0" fontId="31" fillId="0" borderId="12" xfId="0" applyFont="1" applyBorder="1"/>
    <xf numFmtId="0" fontId="0" fillId="0" borderId="32" xfId="0" applyBorder="1"/>
    <xf numFmtId="0" fontId="9" fillId="0" borderId="12" xfId="0" applyFont="1" applyBorder="1" applyAlignment="1">
      <alignment vertical="top"/>
    </xf>
    <xf numFmtId="0" fontId="32" fillId="0" borderId="0" xfId="0" applyFont="1" applyAlignment="1">
      <alignment horizontal="center" vertical="top"/>
    </xf>
    <xf numFmtId="0" fontId="28" fillId="0" borderId="0" xfId="0" applyFont="1" applyAlignment="1">
      <alignment horizontal="left" vertical="top"/>
    </xf>
    <xf numFmtId="0" fontId="32" fillId="0" borderId="0" xfId="0" applyFont="1" applyAlignment="1">
      <alignment vertical="top"/>
    </xf>
    <xf numFmtId="0" fontId="33" fillId="0" borderId="0" xfId="0" applyFont="1"/>
    <xf numFmtId="0" fontId="33" fillId="0" borderId="12" xfId="0" applyFont="1" applyBorder="1"/>
    <xf numFmtId="0" fontId="33" fillId="7" borderId="0" xfId="0" applyFont="1" applyFill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distributed"/>
    </xf>
    <xf numFmtId="0" fontId="33" fillId="0" borderId="32" xfId="0" applyFont="1" applyBorder="1"/>
    <xf numFmtId="0" fontId="33" fillId="0" borderId="0" xfId="0" applyFont="1" applyAlignment="1">
      <alignment horizontal="center"/>
    </xf>
    <xf numFmtId="0" fontId="33" fillId="5" borderId="0" xfId="0" applyFont="1" applyFill="1" applyAlignment="1">
      <alignment horizontal="center"/>
    </xf>
    <xf numFmtId="0" fontId="33" fillId="3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33" fillId="12" borderId="0" xfId="0" applyFont="1" applyFill="1" applyAlignment="1">
      <alignment horizontal="center"/>
    </xf>
    <xf numFmtId="0" fontId="33" fillId="10" borderId="0" xfId="0" applyFont="1" applyFill="1" applyAlignment="1">
      <alignment horizontal="center"/>
    </xf>
    <xf numFmtId="0" fontId="33" fillId="13" borderId="0" xfId="0" applyFont="1" applyFill="1" applyAlignment="1">
      <alignment horizontal="center"/>
    </xf>
    <xf numFmtId="0" fontId="33" fillId="14" borderId="0" xfId="0" applyFont="1" applyFill="1" applyAlignment="1">
      <alignment horizontal="center"/>
    </xf>
    <xf numFmtId="0" fontId="33" fillId="4" borderId="0" xfId="0" applyFont="1" applyFill="1" applyAlignment="1">
      <alignment horizontal="center"/>
    </xf>
    <xf numFmtId="0" fontId="33" fillId="15" borderId="0" xfId="0" applyFont="1" applyFill="1" applyAlignment="1">
      <alignment horizontal="center"/>
    </xf>
    <xf numFmtId="58" fontId="35" fillId="0" borderId="12" xfId="0" applyNumberFormat="1" applyFont="1" applyBorder="1"/>
    <xf numFmtId="58" fontId="35" fillId="0" borderId="0" xfId="0" applyNumberFormat="1" applyFont="1" applyAlignment="1">
      <alignment horizontal="center"/>
    </xf>
    <xf numFmtId="58" fontId="35" fillId="0" borderId="0" xfId="0" applyNumberFormat="1" applyFont="1"/>
    <xf numFmtId="58" fontId="35" fillId="0" borderId="32" xfId="0" applyNumberFormat="1" applyFont="1" applyBorder="1"/>
    <xf numFmtId="0" fontId="34" fillId="0" borderId="0" xfId="0" applyFont="1" applyAlignment="1">
      <alignment horizontal="left"/>
    </xf>
    <xf numFmtId="0" fontId="35" fillId="0" borderId="12" xfId="0" applyFont="1" applyBorder="1"/>
    <xf numFmtId="0" fontId="35" fillId="0" borderId="0" xfId="0" applyFont="1"/>
    <xf numFmtId="0" fontId="35" fillId="0" borderId="32" xfId="0" applyFont="1" applyBorder="1"/>
    <xf numFmtId="0" fontId="35" fillId="0" borderId="0" xfId="0" applyFont="1" applyAlignment="1">
      <alignment horizontal="center"/>
    </xf>
    <xf numFmtId="0" fontId="33" fillId="0" borderId="7" xfId="0" applyFont="1" applyBorder="1"/>
    <xf numFmtId="0" fontId="33" fillId="0" borderId="36" xfId="0" applyFont="1" applyBorder="1" applyAlignment="1">
      <alignment horizontal="center"/>
    </xf>
    <xf numFmtId="0" fontId="33" fillId="0" borderId="36" xfId="0" applyFont="1" applyBorder="1" applyAlignment="1">
      <alignment horizontal="left"/>
    </xf>
    <xf numFmtId="0" fontId="33" fillId="0" borderId="36" xfId="0" applyFont="1" applyBorder="1"/>
    <xf numFmtId="0" fontId="33" fillId="0" borderId="8" xfId="0" applyFont="1" applyBorder="1"/>
    <xf numFmtId="0" fontId="28" fillId="0" borderId="0" xfId="0" applyFont="1"/>
    <xf numFmtId="0" fontId="33" fillId="16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37" xfId="0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28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4" xfId="1" applyNumberFormat="1" applyFill="1" applyBorder="1"/>
    <xf numFmtId="177" fontId="5" fillId="0" borderId="0" xfId="0" applyNumberFormat="1" applyFont="1" applyAlignment="1">
      <alignment horizontal="center"/>
    </xf>
    <xf numFmtId="38" fontId="0" fillId="0" borderId="0" xfId="1" applyFont="1" applyFill="1"/>
    <xf numFmtId="0" fontId="0" fillId="7" borderId="3" xfId="0" applyFill="1" applyBorder="1"/>
    <xf numFmtId="180" fontId="5" fillId="0" borderId="0" xfId="1" applyNumberFormat="1" applyFont="1" applyBorder="1"/>
    <xf numFmtId="178" fontId="5" fillId="0" borderId="9" xfId="1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80" fontId="1" fillId="0" borderId="0" xfId="1" applyNumberFormat="1" applyFont="1" applyBorder="1"/>
    <xf numFmtId="177" fontId="5" fillId="0" borderId="0" xfId="0" applyNumberFormat="1" applyFont="1"/>
    <xf numFmtId="180" fontId="5" fillId="0" borderId="1" xfId="1" applyNumberFormat="1" applyFont="1" applyBorder="1" applyAlignment="1">
      <alignment horizontal="center"/>
    </xf>
    <xf numFmtId="180" fontId="4" fillId="0" borderId="0" xfId="1" applyNumberFormat="1" applyFont="1" applyBorder="1"/>
    <xf numFmtId="178" fontId="1" fillId="0" borderId="0" xfId="1" applyNumberFormat="1" applyFont="1" applyBorder="1"/>
    <xf numFmtId="38" fontId="0" fillId="0" borderId="10" xfId="1" applyFont="1" applyFill="1" applyBorder="1"/>
    <xf numFmtId="0" fontId="0" fillId="9" borderId="1" xfId="0" applyFill="1" applyBorder="1" applyAlignment="1">
      <alignment horizontal="center"/>
    </xf>
    <xf numFmtId="0" fontId="27" fillId="0" borderId="27" xfId="0" applyFont="1" applyBorder="1"/>
    <xf numFmtId="179" fontId="27" fillId="0" borderId="27" xfId="0" applyNumberFormat="1" applyFont="1" applyBorder="1"/>
    <xf numFmtId="0" fontId="0" fillId="11" borderId="1" xfId="0" applyFill="1" applyBorder="1" applyAlignment="1">
      <alignment horizontal="center"/>
    </xf>
    <xf numFmtId="38" fontId="1" fillId="2" borderId="27" xfId="1" applyFont="1" applyFill="1" applyBorder="1"/>
    <xf numFmtId="38" fontId="19" fillId="19" borderId="2" xfId="1" applyFont="1" applyFill="1" applyBorder="1"/>
    <xf numFmtId="0" fontId="19" fillId="19" borderId="1" xfId="0" applyFont="1" applyFill="1" applyBorder="1" applyAlignment="1">
      <alignment horizontal="center"/>
    </xf>
    <xf numFmtId="38" fontId="19" fillId="19" borderId="10" xfId="1" applyFont="1" applyFill="1" applyBorder="1"/>
    <xf numFmtId="0" fontId="19" fillId="11" borderId="1" xfId="0" applyFont="1" applyFill="1" applyBorder="1" applyAlignment="1">
      <alignment horizontal="center"/>
    </xf>
    <xf numFmtId="38" fontId="1" fillId="19" borderId="1" xfId="1" applyFill="1" applyBorder="1"/>
    <xf numFmtId="177" fontId="5" fillId="0" borderId="3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9" fillId="11" borderId="10" xfId="0" applyFont="1" applyFill="1" applyBorder="1" applyAlignment="1">
      <alignment horizontal="center"/>
    </xf>
    <xf numFmtId="38" fontId="10" fillId="11" borderId="1" xfId="1" applyFont="1" applyFill="1" applyBorder="1"/>
    <xf numFmtId="38" fontId="10" fillId="11" borderId="2" xfId="1" applyFont="1" applyFill="1" applyBorder="1"/>
    <xf numFmtId="38" fontId="0" fillId="11" borderId="28" xfId="1" applyFont="1" applyFill="1" applyBorder="1"/>
    <xf numFmtId="38" fontId="25" fillId="17" borderId="7" xfId="1" applyFont="1" applyFill="1" applyBorder="1"/>
    <xf numFmtId="38" fontId="25" fillId="17" borderId="4" xfId="1" applyFont="1" applyFill="1" applyBorder="1"/>
    <xf numFmtId="38" fontId="25" fillId="17" borderId="1" xfId="1" applyFont="1" applyFill="1" applyBorder="1"/>
    <xf numFmtId="38" fontId="37" fillId="11" borderId="1" xfId="1" applyFont="1" applyFill="1" applyBorder="1"/>
    <xf numFmtId="38" fontId="37" fillId="11" borderId="10" xfId="1" applyFont="1" applyFill="1" applyBorder="1"/>
    <xf numFmtId="38" fontId="37" fillId="11" borderId="28" xfId="1" applyFont="1" applyFill="1" applyBorder="1"/>
    <xf numFmtId="38" fontId="37" fillId="20" borderId="1" xfId="1" applyFont="1" applyFill="1" applyBorder="1"/>
    <xf numFmtId="38" fontId="37" fillId="20" borderId="10" xfId="1" applyFont="1" applyFill="1" applyBorder="1"/>
    <xf numFmtId="38" fontId="37" fillId="20" borderId="11" xfId="1" applyFont="1" applyFill="1" applyBorder="1"/>
    <xf numFmtId="38" fontId="37" fillId="20" borderId="39" xfId="1" applyFont="1" applyFill="1" applyBorder="1"/>
    <xf numFmtId="0" fontId="37" fillId="11" borderId="1" xfId="0" applyFont="1" applyFill="1" applyBorder="1" applyAlignment="1">
      <alignment horizontal="center"/>
    </xf>
    <xf numFmtId="0" fontId="37" fillId="0" borderId="1" xfId="0" applyFont="1" applyBorder="1" applyAlignment="1">
      <alignment horizontal="center"/>
    </xf>
    <xf numFmtId="38" fontId="37" fillId="11" borderId="2" xfId="1" applyFont="1" applyFill="1" applyBorder="1"/>
    <xf numFmtId="38" fontId="37" fillId="11" borderId="27" xfId="1" applyFont="1" applyFill="1" applyBorder="1"/>
    <xf numFmtId="38" fontId="37" fillId="2" borderId="1" xfId="1" applyFont="1" applyFill="1" applyBorder="1"/>
    <xf numFmtId="38" fontId="37" fillId="2" borderId="10" xfId="1" applyFont="1" applyFill="1" applyBorder="1"/>
    <xf numFmtId="38" fontId="37" fillId="2" borderId="2" xfId="1" applyFont="1" applyFill="1" applyBorder="1"/>
    <xf numFmtId="38" fontId="37" fillId="2" borderId="27" xfId="0" applyNumberFormat="1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37" fillId="18" borderId="1" xfId="0" applyFont="1" applyFill="1" applyBorder="1" applyAlignment="1">
      <alignment horizontal="center"/>
    </xf>
    <xf numFmtId="38" fontId="37" fillId="18" borderId="1" xfId="1" applyFont="1" applyFill="1" applyBorder="1"/>
    <xf numFmtId="38" fontId="37" fillId="18" borderId="10" xfId="1" applyFont="1" applyFill="1" applyBorder="1"/>
    <xf numFmtId="38" fontId="37" fillId="18" borderId="11" xfId="1" applyFont="1" applyFill="1" applyBorder="1"/>
    <xf numFmtId="38" fontId="1" fillId="0" borderId="2" xfId="1" applyBorder="1"/>
    <xf numFmtId="176" fontId="5" fillId="0" borderId="40" xfId="1" applyNumberFormat="1" applyFont="1" applyBorder="1" applyAlignment="1">
      <alignment horizontal="center"/>
    </xf>
    <xf numFmtId="0" fontId="10" fillId="0" borderId="27" xfId="0" applyFont="1" applyBorder="1"/>
    <xf numFmtId="38" fontId="0" fillId="0" borderId="10" xfId="1" applyFont="1" applyBorder="1"/>
    <xf numFmtId="176" fontId="5" fillId="0" borderId="11" xfId="1" applyNumberFormat="1" applyFont="1" applyFill="1" applyBorder="1" applyAlignment="1">
      <alignment horizontal="center"/>
    </xf>
    <xf numFmtId="0" fontId="0" fillId="0" borderId="41" xfId="0" applyBorder="1"/>
    <xf numFmtId="179" fontId="1" fillId="0" borderId="43" xfId="1" applyNumberFormat="1" applyBorder="1"/>
    <xf numFmtId="38" fontId="25" fillId="17" borderId="27" xfId="1" applyFont="1" applyFill="1" applyBorder="1"/>
    <xf numFmtId="38" fontId="10" fillId="23" borderId="1" xfId="1" applyFont="1" applyFill="1" applyBorder="1"/>
    <xf numFmtId="183" fontId="0" fillId="23" borderId="1" xfId="0" applyNumberFormat="1" applyFill="1" applyBorder="1"/>
    <xf numFmtId="0" fontId="23" fillId="0" borderId="0" xfId="0" applyFont="1" applyAlignment="1">
      <alignment horizontal="center"/>
    </xf>
    <xf numFmtId="0" fontId="33" fillId="24" borderId="0" xfId="0" applyFont="1" applyFill="1" applyAlignment="1">
      <alignment horizontal="center"/>
    </xf>
    <xf numFmtId="179" fontId="0" fillId="17" borderId="27" xfId="0" applyNumberFormat="1" applyFill="1" applyBorder="1"/>
    <xf numFmtId="38" fontId="1" fillId="17" borderId="27" xfId="1" applyFill="1" applyBorder="1"/>
    <xf numFmtId="38" fontId="0" fillId="17" borderId="27" xfId="1" applyFont="1" applyFill="1" applyBorder="1"/>
    <xf numFmtId="14" fontId="0" fillId="0" borderId="0" xfId="0" applyNumberFormat="1"/>
    <xf numFmtId="38" fontId="1" fillId="0" borderId="11" xfId="1" applyBorder="1"/>
    <xf numFmtId="180" fontId="0" fillId="0" borderId="0" xfId="0" applyNumberFormat="1" applyAlignment="1">
      <alignment horizontal="center"/>
    </xf>
    <xf numFmtId="177" fontId="4" fillId="0" borderId="0" xfId="0" applyNumberFormat="1" applyFont="1"/>
    <xf numFmtId="176" fontId="5" fillId="0" borderId="0" xfId="1" applyNumberFormat="1" applyFont="1" applyBorder="1"/>
    <xf numFmtId="184" fontId="0" fillId="0" borderId="0" xfId="0" applyNumberFormat="1"/>
    <xf numFmtId="176" fontId="5" fillId="0" borderId="1" xfId="1" applyNumberFormat="1" applyFont="1" applyFill="1" applyBorder="1" applyAlignment="1">
      <alignment horizontal="center"/>
    </xf>
    <xf numFmtId="178" fontId="5" fillId="0" borderId="1" xfId="1" applyNumberFormat="1" applyFont="1" applyFill="1" applyBorder="1" applyAlignment="1">
      <alignment horizontal="center"/>
    </xf>
    <xf numFmtId="38" fontId="5" fillId="0" borderId="0" xfId="1" applyFont="1" applyFill="1" applyBorder="1"/>
    <xf numFmtId="180" fontId="5" fillId="0" borderId="0" xfId="1" applyNumberFormat="1" applyFont="1" applyFill="1" applyBorder="1"/>
    <xf numFmtId="38" fontId="4" fillId="0" borderId="0" xfId="1" applyFont="1" applyFill="1" applyBorder="1"/>
    <xf numFmtId="180" fontId="1" fillId="0" borderId="0" xfId="1" applyNumberFormat="1" applyFont="1" applyFill="1" applyBorder="1"/>
    <xf numFmtId="178" fontId="4" fillId="0" borderId="0" xfId="1" applyNumberFormat="1" applyFont="1" applyFill="1" applyBorder="1"/>
    <xf numFmtId="38" fontId="0" fillId="0" borderId="0" xfId="1" applyFont="1" applyFill="1" applyBorder="1"/>
    <xf numFmtId="0" fontId="4" fillId="0" borderId="1" xfId="0" applyFont="1" applyBorder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0" fillId="0" borderId="44" xfId="0" applyBorder="1"/>
    <xf numFmtId="0" fontId="19" fillId="0" borderId="27" xfId="0" applyFont="1" applyBorder="1"/>
    <xf numFmtId="0" fontId="5" fillId="0" borderId="4" xfId="0" applyFont="1" applyBorder="1"/>
    <xf numFmtId="177" fontId="5" fillId="0" borderId="4" xfId="0" applyNumberFormat="1" applyFont="1" applyBorder="1" applyAlignment="1">
      <alignment horizontal="center"/>
    </xf>
    <xf numFmtId="38" fontId="37" fillId="21" borderId="1" xfId="1" applyFont="1" applyFill="1" applyBorder="1"/>
    <xf numFmtId="38" fontId="37" fillId="21" borderId="10" xfId="1" applyFont="1" applyFill="1" applyBorder="1"/>
    <xf numFmtId="38" fontId="37" fillId="21" borderId="11" xfId="1" applyFont="1" applyFill="1" applyBorder="1"/>
    <xf numFmtId="38" fontId="37" fillId="21" borderId="2" xfId="1" applyFont="1" applyFill="1" applyBorder="1"/>
    <xf numFmtId="38" fontId="37" fillId="21" borderId="27" xfId="1" applyFont="1" applyFill="1" applyBorder="1"/>
    <xf numFmtId="38" fontId="10" fillId="0" borderId="1" xfId="1" applyFont="1" applyFill="1" applyBorder="1"/>
    <xf numFmtId="38" fontId="37" fillId="18" borderId="27" xfId="1" applyFont="1" applyFill="1" applyBorder="1"/>
    <xf numFmtId="38" fontId="1" fillId="0" borderId="8" xfId="1" applyFont="1" applyFill="1" applyBorder="1"/>
    <xf numFmtId="38" fontId="1" fillId="0" borderId="34" xfId="1" applyFill="1" applyBorder="1"/>
    <xf numFmtId="38" fontId="1" fillId="0" borderId="20" xfId="1" applyFill="1" applyBorder="1"/>
    <xf numFmtId="0" fontId="10" fillId="0" borderId="37" xfId="0" applyFont="1" applyBorder="1"/>
    <xf numFmtId="0" fontId="5" fillId="0" borderId="4" xfId="0" applyFont="1" applyBorder="1" applyAlignment="1">
      <alignment horizontal="center"/>
    </xf>
    <xf numFmtId="0" fontId="1" fillId="0" borderId="34" xfId="0" applyFont="1" applyBorder="1"/>
    <xf numFmtId="0" fontId="0" fillId="0" borderId="33" xfId="0" applyBorder="1"/>
    <xf numFmtId="0" fontId="10" fillId="0" borderId="33" xfId="0" applyFont="1" applyBorder="1"/>
    <xf numFmtId="0" fontId="38" fillId="0" borderId="0" xfId="0" applyFont="1"/>
    <xf numFmtId="0" fontId="39" fillId="0" borderId="0" xfId="0" applyFont="1"/>
    <xf numFmtId="0" fontId="0" fillId="0" borderId="0" xfId="0" applyAlignment="1">
      <alignment horizontal="right"/>
    </xf>
    <xf numFmtId="178" fontId="0" fillId="0" borderId="0" xfId="0" applyNumberFormat="1"/>
    <xf numFmtId="178" fontId="1" fillId="0" borderId="0" xfId="1" applyNumberFormat="1" applyBorder="1"/>
    <xf numFmtId="178" fontId="0" fillId="0" borderId="22" xfId="0" applyNumberFormat="1" applyBorder="1" applyAlignment="1">
      <alignment horizontal="center"/>
    </xf>
    <xf numFmtId="178" fontId="0" fillId="0" borderId="23" xfId="0" applyNumberFormat="1" applyBorder="1" applyAlignment="1">
      <alignment horizontal="center"/>
    </xf>
    <xf numFmtId="0" fontId="39" fillId="0" borderId="0" xfId="0" applyFont="1" applyAlignment="1">
      <alignment horizontal="center"/>
    </xf>
    <xf numFmtId="38" fontId="40" fillId="2" borderId="1" xfId="1" applyFont="1" applyFill="1" applyBorder="1"/>
    <xf numFmtId="38" fontId="40" fillId="2" borderId="10" xfId="1" applyFont="1" applyFill="1" applyBorder="1"/>
    <xf numFmtId="38" fontId="40" fillId="2" borderId="11" xfId="1" applyFont="1" applyFill="1" applyBorder="1"/>
    <xf numFmtId="38" fontId="41" fillId="0" borderId="12" xfId="1" applyFont="1" applyBorder="1"/>
    <xf numFmtId="0" fontId="4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8" fontId="45" fillId="0" borderId="1" xfId="0" applyNumberFormat="1" applyFont="1" applyBorder="1"/>
    <xf numFmtId="38" fontId="41" fillId="0" borderId="0" xfId="1" applyFont="1" applyBorder="1"/>
    <xf numFmtId="38" fontId="42" fillId="0" borderId="12" xfId="1" applyFont="1" applyBorder="1" applyAlignment="1">
      <alignment vertical="center"/>
    </xf>
    <xf numFmtId="0" fontId="44" fillId="0" borderId="12" xfId="0" applyFont="1" applyBorder="1" applyAlignment="1">
      <alignment vertical="center"/>
    </xf>
    <xf numFmtId="0" fontId="44" fillId="0" borderId="0" xfId="0" applyFont="1" applyAlignment="1">
      <alignment vertical="center"/>
    </xf>
    <xf numFmtId="38" fontId="39" fillId="0" borderId="0" xfId="1" applyFont="1" applyFill="1" applyAlignment="1">
      <alignment vertical="center"/>
    </xf>
    <xf numFmtId="38" fontId="39" fillId="0" borderId="1" xfId="1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vertical="top"/>
    </xf>
    <xf numFmtId="0" fontId="41" fillId="0" borderId="0" xfId="0" applyFont="1" applyAlignment="1">
      <alignment vertical="center"/>
    </xf>
    <xf numFmtId="185" fontId="5" fillId="0" borderId="1" xfId="0" applyNumberFormat="1" applyFont="1" applyBorder="1" applyAlignment="1">
      <alignment horizontal="center"/>
    </xf>
    <xf numFmtId="38" fontId="0" fillId="23" borderId="1" xfId="0" applyNumberFormat="1" applyFill="1" applyBorder="1"/>
    <xf numFmtId="38" fontId="0" fillId="19" borderId="1" xfId="1" applyFont="1" applyFill="1" applyBorder="1"/>
    <xf numFmtId="0" fontId="0" fillId="25" borderId="27" xfId="0" applyFill="1" applyBorder="1" applyAlignment="1">
      <alignment horizontal="center"/>
    </xf>
    <xf numFmtId="179" fontId="0" fillId="0" borderId="1" xfId="1" applyNumberFormat="1" applyFont="1" applyFill="1" applyBorder="1"/>
    <xf numFmtId="179" fontId="10" fillId="0" borderId="1" xfId="0" applyNumberFormat="1" applyFont="1" applyBorder="1"/>
    <xf numFmtId="0" fontId="0" fillId="7" borderId="3" xfId="0" applyFill="1" applyBorder="1" applyAlignment="1">
      <alignment horizontal="center"/>
    </xf>
    <xf numFmtId="179" fontId="1" fillId="0" borderId="37" xfId="1" applyNumberFormat="1" applyBorder="1"/>
    <xf numFmtId="0" fontId="1" fillId="0" borderId="1" xfId="0" applyFont="1" applyBorder="1" applyAlignment="1">
      <alignment horizontal="distributed"/>
    </xf>
    <xf numFmtId="179" fontId="1" fillId="0" borderId="10" xfId="1" applyNumberFormat="1" applyBorder="1"/>
    <xf numFmtId="38" fontId="0" fillId="0" borderId="1" xfId="1" applyFont="1" applyBorder="1"/>
    <xf numFmtId="38" fontId="1" fillId="0" borderId="38" xfId="1" applyFill="1" applyBorder="1"/>
    <xf numFmtId="38" fontId="1" fillId="0" borderId="20" xfId="1" applyBorder="1"/>
    <xf numFmtId="38" fontId="0" fillId="0" borderId="11" xfId="1" applyFont="1" applyFill="1" applyBorder="1"/>
    <xf numFmtId="38" fontId="0" fillId="0" borderId="8" xfId="1" applyFont="1" applyBorder="1"/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177" fontId="0" fillId="0" borderId="1" xfId="0" applyNumberFormat="1" applyBorder="1" applyAlignment="1">
      <alignment horizontal="right"/>
    </xf>
    <xf numFmtId="38" fontId="1" fillId="0" borderId="35" xfId="1" applyFill="1" applyBorder="1"/>
    <xf numFmtId="179" fontId="1" fillId="0" borderId="2" xfId="1" applyNumberFormat="1" applyFont="1" applyBorder="1"/>
    <xf numFmtId="178" fontId="1" fillId="0" borderId="0" xfId="1" applyNumberFormat="1" applyFill="1" applyBorder="1"/>
    <xf numFmtId="38" fontId="1" fillId="0" borderId="35" xfId="1" applyBorder="1"/>
    <xf numFmtId="38" fontId="0" fillId="0" borderId="1" xfId="1" applyFont="1" applyFill="1" applyBorder="1"/>
    <xf numFmtId="0" fontId="5" fillId="0" borderId="1" xfId="0" applyFont="1" applyBorder="1" applyAlignment="1">
      <alignment horizontal="distributed" wrapText="1"/>
    </xf>
    <xf numFmtId="38" fontId="0" fillId="0" borderId="20" xfId="1" applyFont="1" applyFill="1" applyBorder="1"/>
    <xf numFmtId="38" fontId="1" fillId="0" borderId="34" xfId="1" applyBorder="1"/>
    <xf numFmtId="38" fontId="1" fillId="0" borderId="10" xfId="1" applyFont="1" applyBorder="1"/>
    <xf numFmtId="179" fontId="0" fillId="0" borderId="2" xfId="1" applyNumberFormat="1" applyFont="1" applyBorder="1"/>
    <xf numFmtId="38" fontId="1" fillId="0" borderId="9" xfId="1" applyFill="1" applyBorder="1"/>
    <xf numFmtId="38" fontId="0" fillId="0" borderId="8" xfId="1" applyFont="1" applyFill="1" applyBorder="1"/>
    <xf numFmtId="38" fontId="1" fillId="0" borderId="33" xfId="1" applyFill="1" applyBorder="1"/>
    <xf numFmtId="0" fontId="1" fillId="0" borderId="33" xfId="0" applyFont="1" applyBorder="1"/>
    <xf numFmtId="38" fontId="0" fillId="0" borderId="11" xfId="1" applyFont="1" applyBorder="1"/>
    <xf numFmtId="38" fontId="1" fillId="0" borderId="42" xfId="1" applyFill="1" applyBorder="1"/>
    <xf numFmtId="180" fontId="0" fillId="0" borderId="2" xfId="0" applyNumberFormat="1" applyBorder="1" applyAlignment="1">
      <alignment horizontal="right"/>
    </xf>
    <xf numFmtId="38" fontId="1" fillId="0" borderId="8" xfId="1" applyFont="1" applyBorder="1"/>
    <xf numFmtId="0" fontId="20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9" fillId="0" borderId="12" xfId="0" applyFont="1" applyBorder="1" applyAlignment="1">
      <alignment horizontal="center"/>
    </xf>
    <xf numFmtId="0" fontId="0" fillId="0" borderId="0" xfId="0"/>
    <xf numFmtId="0" fontId="0" fillId="0" borderId="32" xfId="0" applyBorder="1"/>
    <xf numFmtId="0" fontId="30" fillId="0" borderId="12" xfId="0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32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3" fillId="0" borderId="3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0" fillId="0" borderId="9" xfId="0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38" fontId="0" fillId="0" borderId="0" xfId="1" applyFon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FCCFF"/>
      <color rgb="FFFFFFCC"/>
      <color rgb="FFFC08F0"/>
      <color rgb="FFFF99FF"/>
      <color rgb="FF00CC66"/>
      <color rgb="FFCC99FF"/>
      <color rgb="FFFFFF00"/>
      <color rgb="FFCC0000"/>
      <color rgb="FFC00000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FF"/>
              </a:solidFill>
            </a:ln>
          </c:spPr>
          <c:invertIfNegative val="0"/>
          <c:dLbls>
            <c:spPr>
              <a:solidFill>
                <a:schemeClr val="tx2">
                  <a:lumMod val="20000"/>
                  <a:lumOff val="80000"/>
                </a:schemeClr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令和2年</c:v>
                </c:pt>
                <c:pt idx="7">
                  <c:v>令和3年</c:v>
                </c:pt>
                <c:pt idx="8">
                  <c:v>令和4年</c:v>
                </c:pt>
                <c:pt idx="9">
                  <c:v>令和5年</c:v>
                </c:pt>
                <c:pt idx="10">
                  <c:v>令和6年9月</c:v>
                </c:pt>
              </c:strCache>
            </c:strRef>
          </c:cat>
          <c:val>
            <c:numRef>
              <c:f>'1・面積、会員数'!$C$38:$M$38</c:f>
              <c:numCache>
                <c:formatCode>General</c:formatCode>
                <c:ptCount val="11"/>
                <c:pt idx="0">
                  <c:v>171</c:v>
                </c:pt>
                <c:pt idx="1">
                  <c:v>171</c:v>
                </c:pt>
                <c:pt idx="2">
                  <c:v>171</c:v>
                </c:pt>
                <c:pt idx="3">
                  <c:v>171</c:v>
                </c:pt>
                <c:pt idx="4">
                  <c:v>170</c:v>
                </c:pt>
                <c:pt idx="5">
                  <c:v>171</c:v>
                </c:pt>
                <c:pt idx="6">
                  <c:v>169</c:v>
                </c:pt>
                <c:pt idx="7">
                  <c:v>171</c:v>
                </c:pt>
                <c:pt idx="8">
                  <c:v>169</c:v>
                </c:pt>
                <c:pt idx="9">
                  <c:v>170</c:v>
                </c:pt>
                <c:pt idx="10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2996760"/>
        <c:axId val="182575472"/>
      </c:barChart>
      <c:lineChart>
        <c:grouping val="standard"/>
        <c:varyColors val="0"/>
        <c:ser>
          <c:idx val="0"/>
          <c:order val="0"/>
          <c:tx>
            <c:strRef>
              <c:f>'1・面積、会員数'!$B$36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solidFill>
                <a:srgbClr val="FFFFCC"/>
              </a:solidFill>
              <a:ln w="9525">
                <a:solidFill>
                  <a:srgbClr val="7030A0"/>
                </a:solidFill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令和2年</c:v>
                </c:pt>
                <c:pt idx="7">
                  <c:v>令和3年</c:v>
                </c:pt>
                <c:pt idx="8">
                  <c:v>令和4年</c:v>
                </c:pt>
                <c:pt idx="9">
                  <c:v>令和5年</c:v>
                </c:pt>
                <c:pt idx="10">
                  <c:v>令和6年9月</c:v>
                </c:pt>
              </c:strCache>
            </c:strRef>
          </c:cat>
          <c:val>
            <c:numRef>
              <c:f>'1・面積、会員数'!$C$36:$M$36</c:f>
              <c:numCache>
                <c:formatCode>General</c:formatCode>
                <c:ptCount val="11"/>
                <c:pt idx="0">
                  <c:v>99.5</c:v>
                </c:pt>
                <c:pt idx="1">
                  <c:v>100.7</c:v>
                </c:pt>
                <c:pt idx="2">
                  <c:v>106.9</c:v>
                </c:pt>
                <c:pt idx="3">
                  <c:v>108.5</c:v>
                </c:pt>
                <c:pt idx="4">
                  <c:v>114.8</c:v>
                </c:pt>
                <c:pt idx="5">
                  <c:v>122.6</c:v>
                </c:pt>
                <c:pt idx="6">
                  <c:v>120.5</c:v>
                </c:pt>
                <c:pt idx="7">
                  <c:v>125.7</c:v>
                </c:pt>
                <c:pt idx="8">
                  <c:v>141.4</c:v>
                </c:pt>
                <c:pt idx="9">
                  <c:v>149.5</c:v>
                </c:pt>
                <c:pt idx="10">
                  <c:v>150.6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15-466A-9492-2FF9264C8A50}"/>
            </c:ext>
          </c:extLst>
        </c:ser>
        <c:ser>
          <c:idx val="1"/>
          <c:order val="1"/>
          <c:tx>
            <c:strRef>
              <c:f>'1・面積、会員数'!$B$37</c:f>
              <c:strCache>
                <c:ptCount val="1"/>
                <c:pt idx="0">
                  <c:v>1～３類所管面積　    (万㎡）</c:v>
                </c:pt>
              </c:strCache>
            </c:strRef>
          </c:tx>
          <c:dLbls>
            <c:spPr>
              <a:solidFill>
                <a:schemeClr val="accent3">
                  <a:lumMod val="60000"/>
                  <a:lumOff val="40000"/>
                </a:schemeClr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令和2年</c:v>
                </c:pt>
                <c:pt idx="7">
                  <c:v>令和3年</c:v>
                </c:pt>
                <c:pt idx="8">
                  <c:v>令和4年</c:v>
                </c:pt>
                <c:pt idx="9">
                  <c:v>令和5年</c:v>
                </c:pt>
                <c:pt idx="10">
                  <c:v>令和6年9月</c:v>
                </c:pt>
              </c:strCache>
            </c:strRef>
          </c:cat>
          <c:val>
            <c:numRef>
              <c:f>'1・面積、会員数'!$C$37:$M$37</c:f>
              <c:numCache>
                <c:formatCode>General</c:formatCode>
                <c:ptCount val="11"/>
                <c:pt idx="0">
                  <c:v>225.3</c:v>
                </c:pt>
                <c:pt idx="1">
                  <c:v>226.3</c:v>
                </c:pt>
                <c:pt idx="2">
                  <c:v>228.9</c:v>
                </c:pt>
                <c:pt idx="3">
                  <c:v>231.8</c:v>
                </c:pt>
                <c:pt idx="4">
                  <c:v>234.9</c:v>
                </c:pt>
                <c:pt idx="5">
                  <c:v>240.8</c:v>
                </c:pt>
                <c:pt idx="6">
                  <c:v>233.6</c:v>
                </c:pt>
                <c:pt idx="7">
                  <c:v>240.2</c:v>
                </c:pt>
                <c:pt idx="8">
                  <c:v>239.9</c:v>
                </c:pt>
                <c:pt idx="9">
                  <c:v>246.5</c:v>
                </c:pt>
                <c:pt idx="10">
                  <c:v>247.6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2996760"/>
        <c:axId val="182575472"/>
      </c:lineChart>
      <c:catAx>
        <c:axId val="1829967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2575472"/>
        <c:crosses val="autoZero"/>
        <c:auto val="1"/>
        <c:lblAlgn val="ctr"/>
        <c:lblOffset val="100"/>
        <c:tickLblSkip val="1"/>
        <c:noMultiLvlLbl val="0"/>
      </c:catAx>
      <c:valAx>
        <c:axId val="18257547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996760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9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6.9717590784180777E-3"/>
                  <c:y val="-7.2632908771321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58-472F-A1A8-8ACD5F1CE35C}"/>
                </c:ext>
              </c:extLst>
            </c:dLbl>
            <c:dLbl>
              <c:idx val="1"/>
              <c:layout>
                <c:manualLayout>
                  <c:x val="-1.0507870589283388E-2"/>
                  <c:y val="-3.72427239129347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58-472F-A1A8-8ACD5F1CE35C}"/>
                </c:ext>
              </c:extLst>
            </c:dLbl>
            <c:dLbl>
              <c:idx val="2"/>
              <c:layout>
                <c:manualLayout>
                  <c:x val="-1.041672662979793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58-472F-A1A8-8ACD5F1CE35C}"/>
                </c:ext>
              </c:extLst>
            </c:dLbl>
            <c:dLbl>
              <c:idx val="3"/>
              <c:layout>
                <c:manualLayout>
                  <c:x val="-1.2221102910439067E-2"/>
                  <c:y val="7.4488356050443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58-472F-A1A8-8ACD5F1CE35C}"/>
                </c:ext>
              </c:extLst>
            </c:dLbl>
            <c:dLbl>
              <c:idx val="4"/>
              <c:layout>
                <c:manualLayout>
                  <c:x val="-8.7488607005064313E-3"/>
                  <c:y val="-1.8343335687056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58-472F-A1A8-8ACD5F1CE35C}"/>
                </c:ext>
              </c:extLst>
            </c:dLbl>
            <c:dLbl>
              <c:idx val="5"/>
              <c:layout>
                <c:manualLayout>
                  <c:x val="-1.0489504738800601E-2"/>
                  <c:y val="1.0987563268425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58-472F-A1A8-8ACD5F1CE35C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58-472F-A1A8-8ACD5F1CE35C}"/>
                </c:ext>
              </c:extLst>
            </c:dLbl>
            <c:dLbl>
              <c:idx val="7"/>
              <c:layout>
                <c:manualLayout>
                  <c:x val="-6.9991707955566881E-3"/>
                  <c:y val="3.84816275820658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58-472F-A1A8-8ACD5F1CE35C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58-472F-A1A8-8ACD5F1CE35C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金属製品</c:v>
                </c:pt>
                <c:pt idx="5">
                  <c:v>その他の食料工業品</c:v>
                </c:pt>
                <c:pt idx="6">
                  <c:v>ゴム製品</c:v>
                </c:pt>
                <c:pt idx="7">
                  <c:v>化学繊維糸</c:v>
                </c:pt>
                <c:pt idx="8">
                  <c:v>合成樹脂</c:v>
                </c:pt>
                <c:pt idx="9">
                  <c:v>雑品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18946</c:v>
                </c:pt>
                <c:pt idx="1">
                  <c:v>12250</c:v>
                </c:pt>
                <c:pt idx="2">
                  <c:v>5746</c:v>
                </c:pt>
                <c:pt idx="3">
                  <c:v>3836</c:v>
                </c:pt>
                <c:pt idx="4">
                  <c:v>3275</c:v>
                </c:pt>
                <c:pt idx="5">
                  <c:v>2199</c:v>
                </c:pt>
                <c:pt idx="6">
                  <c:v>2117</c:v>
                </c:pt>
                <c:pt idx="7">
                  <c:v>1597</c:v>
                </c:pt>
                <c:pt idx="8">
                  <c:v>1534</c:v>
                </c:pt>
                <c:pt idx="9">
                  <c:v>1285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58-472F-A1A8-8ACD5F1CE35C}"/>
            </c:ext>
          </c:extLst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6.9167985855553959E-3"/>
                  <c:y val="1.477349002071819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58-472F-A1A8-8ACD5F1CE35C}"/>
                </c:ext>
              </c:extLst>
            </c:dLbl>
            <c:dLbl>
              <c:idx val="1"/>
              <c:layout>
                <c:manualLayout>
                  <c:x val="-1.8502909068481641E-3"/>
                  <c:y val="-7.44912642750203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58-472F-A1A8-8ACD5F1CE35C}"/>
                </c:ext>
              </c:extLst>
            </c:dLbl>
            <c:dLbl>
              <c:idx val="2"/>
              <c:layout>
                <c:manualLayout>
                  <c:x val="6.9899878703151659E-3"/>
                  <c:y val="3.66261803029439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58-472F-A1A8-8ACD5F1CE35C}"/>
                </c:ext>
              </c:extLst>
            </c:dLbl>
            <c:dLbl>
              <c:idx val="3"/>
              <c:layout>
                <c:manualLayout>
                  <c:x val="1.6858206040171872E-3"/>
                  <c:y val="-1.48046080236753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58-472F-A1A8-8ACD5F1CE35C}"/>
                </c:ext>
              </c:extLst>
            </c:dLbl>
            <c:dLbl>
              <c:idx val="4"/>
              <c:layout>
                <c:manualLayout>
                  <c:x val="1.6400430363959074E-3"/>
                  <c:y val="1.47426628402186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58-472F-A1A8-8ACD5F1CE35C}"/>
                </c:ext>
              </c:extLst>
            </c:dLbl>
            <c:dLbl>
              <c:idx val="5"/>
              <c:layout>
                <c:manualLayout>
                  <c:x val="3.4903339432440397E-3"/>
                  <c:y val="-3.6009636692953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58-472F-A1A8-8ACD5F1CE35C}"/>
                </c:ext>
              </c:extLst>
            </c:dLbl>
            <c:dLbl>
              <c:idx val="6"/>
              <c:layout>
                <c:manualLayout>
                  <c:x val="8.7124031167122393E-3"/>
                  <c:y val="1.84977624120116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58-472F-A1A8-8ACD5F1CE35C}"/>
                </c:ext>
              </c:extLst>
            </c:dLbl>
            <c:dLbl>
              <c:idx val="7"/>
              <c:layout>
                <c:manualLayout>
                  <c:x val="1.7498269635355633E-3"/>
                  <c:y val="-1.11731079963379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58-472F-A1A8-8ACD5F1CE35C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58-472F-A1A8-8ACD5F1CE35C}"/>
                </c:ext>
              </c:extLst>
            </c:dLbl>
            <c:dLbl>
              <c:idx val="9"/>
              <c:layout>
                <c:manualLayout>
                  <c:x val="5.1945203977438884E-3"/>
                  <c:y val="3.75509957179301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金属製品</c:v>
                </c:pt>
                <c:pt idx="5">
                  <c:v>その他の食料工業品</c:v>
                </c:pt>
                <c:pt idx="6">
                  <c:v>ゴム製品</c:v>
                </c:pt>
                <c:pt idx="7">
                  <c:v>化学繊維糸</c:v>
                </c:pt>
                <c:pt idx="8">
                  <c:v>合成樹脂</c:v>
                </c:pt>
                <c:pt idx="9">
                  <c:v>雑品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18240</c:v>
                </c:pt>
                <c:pt idx="1">
                  <c:v>20244</c:v>
                </c:pt>
                <c:pt idx="2">
                  <c:v>9287</c:v>
                </c:pt>
                <c:pt idx="3">
                  <c:v>4367</c:v>
                </c:pt>
                <c:pt idx="4">
                  <c:v>2851</c:v>
                </c:pt>
                <c:pt idx="5">
                  <c:v>2800</c:v>
                </c:pt>
                <c:pt idx="6">
                  <c:v>950</c:v>
                </c:pt>
                <c:pt idx="7">
                  <c:v>1336</c:v>
                </c:pt>
                <c:pt idx="8">
                  <c:v>3891</c:v>
                </c:pt>
                <c:pt idx="9">
                  <c:v>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958-472F-A1A8-8ACD5F1CE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9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4858387799564191E-3"/>
                  <c:y val="-3.7878787878788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6A-4492-996A-3B5747B21FC0}"/>
                </c:ext>
              </c:extLst>
            </c:dLbl>
            <c:dLbl>
              <c:idx val="1"/>
              <c:layout>
                <c:manualLayout>
                  <c:x val="-5.2287581699346402E-3"/>
                  <c:y val="3.78728227153417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A-4492-996A-3B5747B21FC0}"/>
                </c:ext>
              </c:extLst>
            </c:dLbl>
            <c:dLbl>
              <c:idx val="2"/>
              <c:layout>
                <c:manualLayout>
                  <c:x val="-5.2287581699346089E-3"/>
                  <c:y val="-7.53310665712240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6A-4492-996A-3B5747B21FC0}"/>
                </c:ext>
              </c:extLst>
            </c:dLbl>
            <c:dLbl>
              <c:idx val="3"/>
              <c:layout>
                <c:manualLayout>
                  <c:x val="-1.3943355119825772E-2"/>
                  <c:y val="-7.57605583392984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6A-4492-996A-3B5747B21FC0}"/>
                </c:ext>
              </c:extLst>
            </c:dLbl>
            <c:dLbl>
              <c:idx val="4"/>
              <c:layout>
                <c:manualLayout>
                  <c:x val="-8.71459694989106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6A-4492-996A-3B5747B21FC0}"/>
                </c:ext>
              </c:extLst>
            </c:dLbl>
            <c:dLbl>
              <c:idx val="5"/>
              <c:layout>
                <c:manualLayout>
                  <c:x val="-8.7145969498911308E-3"/>
                  <c:y val="7.57575757575743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6A-4492-996A-3B5747B21FC0}"/>
                </c:ext>
              </c:extLst>
            </c:dLbl>
            <c:dLbl>
              <c:idx val="6"/>
              <c:layout>
                <c:manualLayout>
                  <c:x val="-5.2287581699346402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6A-4492-996A-3B5747B21FC0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6A-4492-996A-3B5747B21FC0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6A-4492-996A-3B5747B21FC0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その他の化学工業品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鉄鋼</c:v>
                </c:pt>
                <c:pt idx="6">
                  <c:v>合成樹脂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化学肥料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54394</c:v>
                </c:pt>
                <c:pt idx="1">
                  <c:v>13508</c:v>
                </c:pt>
                <c:pt idx="2">
                  <c:v>11944</c:v>
                </c:pt>
                <c:pt idx="3">
                  <c:v>7743</c:v>
                </c:pt>
                <c:pt idx="4">
                  <c:v>7072</c:v>
                </c:pt>
                <c:pt idx="5">
                  <c:v>6107</c:v>
                </c:pt>
                <c:pt idx="6">
                  <c:v>4014</c:v>
                </c:pt>
                <c:pt idx="7">
                  <c:v>2494</c:v>
                </c:pt>
                <c:pt idx="8">
                  <c:v>2031</c:v>
                </c:pt>
                <c:pt idx="9">
                  <c:v>1597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6A-4492-996A-3B5747B21FC0}"/>
            </c:ext>
          </c:extLst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0448321410804042E-2"/>
                  <c:y val="7.57516105941302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6A-4492-996A-3B5747B21FC0}"/>
                </c:ext>
              </c:extLst>
            </c:dLbl>
            <c:dLbl>
              <c:idx val="1"/>
              <c:layout>
                <c:manualLayout>
                  <c:x val="6.9626198685948573E-3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6A-4492-996A-3B5747B21FC0}"/>
                </c:ext>
              </c:extLst>
            </c:dLbl>
            <c:dLbl>
              <c:idx val="2"/>
              <c:layout>
                <c:manualLayout>
                  <c:x val="3.4858387799564269E-3"/>
                  <c:y val="1.5151216893342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6A-4492-996A-3B5747B21FC0}"/>
                </c:ext>
              </c:extLst>
            </c:dLbl>
            <c:dLbl>
              <c:idx val="3"/>
              <c:layout>
                <c:manualLayout>
                  <c:x val="-9.0576913179970157E-6"/>
                  <c:y val="7.57545931758523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6A-4492-996A-3B5747B21FC0}"/>
                </c:ext>
              </c:extLst>
            </c:dLbl>
            <c:dLbl>
              <c:idx val="4"/>
              <c:layout>
                <c:manualLayout>
                  <c:x val="5.1650798552141768E-3"/>
                  <c:y val="1.8938499164877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6A-4492-996A-3B5747B21FC0}"/>
                </c:ext>
              </c:extLst>
            </c:dLbl>
            <c:dLbl>
              <c:idx val="5"/>
              <c:layout>
                <c:manualLayout>
                  <c:x val="0"/>
                  <c:y val="7.57516105941302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6A-4492-996A-3B5747B21FC0}"/>
                </c:ext>
              </c:extLst>
            </c:dLbl>
            <c:dLbl>
              <c:idx val="6"/>
              <c:layout>
                <c:manualLayout>
                  <c:x val="1.7429193899782135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6A-4492-996A-3B5747B21FC0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6A-4492-996A-3B5747B21FC0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6A-4492-996A-3B5747B21FC0}"/>
                </c:ext>
              </c:extLst>
            </c:dLbl>
            <c:dLbl>
              <c:idx val="9"/>
              <c:layout>
                <c:manualLayout>
                  <c:x val="3.4858387799564269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その他の化学工業品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鉄鋼</c:v>
                </c:pt>
                <c:pt idx="6">
                  <c:v>合成樹脂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化学肥料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51230</c:v>
                </c:pt>
                <c:pt idx="1">
                  <c:v>12951</c:v>
                </c:pt>
                <c:pt idx="2">
                  <c:v>4850</c:v>
                </c:pt>
                <c:pt idx="3">
                  <c:v>7939</c:v>
                </c:pt>
                <c:pt idx="4">
                  <c:v>6040</c:v>
                </c:pt>
                <c:pt idx="5">
                  <c:v>9938</c:v>
                </c:pt>
                <c:pt idx="6">
                  <c:v>2888</c:v>
                </c:pt>
                <c:pt idx="7">
                  <c:v>2701</c:v>
                </c:pt>
                <c:pt idx="8">
                  <c:v>1530</c:v>
                </c:pt>
                <c:pt idx="9">
                  <c:v>1013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B6A-4492-996A-3B5747B21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ja-JP" altLang="en-US" sz="1100" baseline="0"/>
              <a:t> </a:t>
            </a:r>
            <a:r>
              <a:rPr lang="en-US" altLang="ja-JP" sz="1100" baseline="0"/>
              <a:t>6</a:t>
            </a:r>
            <a:r>
              <a:rPr lang="ja-JP" altLang="en-US" sz="1100"/>
              <a:t>年</a:t>
            </a:r>
            <a:r>
              <a:rPr lang="en-US" altLang="ja-JP" sz="1100"/>
              <a:t>9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652482269503553E-3"/>
                  <c:y val="-1.937984496124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A5-46E0-B69D-AA3E912FF8F8}"/>
                </c:ext>
              </c:extLst>
            </c:dLbl>
            <c:dLbl>
              <c:idx val="1"/>
              <c:layout>
                <c:manualLayout>
                  <c:x val="-3.250553465877445E-17"/>
                  <c:y val="3.8756637978391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A5-46E0-B69D-AA3E912FF8F8}"/>
                </c:ext>
              </c:extLst>
            </c:dLbl>
            <c:dLbl>
              <c:idx val="2"/>
              <c:layout>
                <c:manualLayout>
                  <c:x val="-1.2411347517730497E-2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A5-46E0-B69D-AA3E912FF8F8}"/>
                </c:ext>
              </c:extLst>
            </c:dLbl>
            <c:dLbl>
              <c:idx val="3"/>
              <c:layout>
                <c:manualLayout>
                  <c:x val="-3.5460992907801418E-3"/>
                  <c:y val="-3.05194408838430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A5-46E0-B69D-AA3E912FF8F8}"/>
                </c:ext>
              </c:extLst>
            </c:dLbl>
            <c:dLbl>
              <c:idx val="4"/>
              <c:layout>
                <c:manualLayout>
                  <c:x val="-1.4184397163120633E-2"/>
                  <c:y val="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A5-46E0-B69D-AA3E912FF8F8}"/>
                </c:ext>
              </c:extLst>
            </c:dLbl>
            <c:dLbl>
              <c:idx val="5"/>
              <c:layout>
                <c:manualLayout>
                  <c:x val="-8.8652482269503553E-3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A5-46E0-B69D-AA3E912FF8F8}"/>
                </c:ext>
              </c:extLst>
            </c:dLbl>
            <c:dLbl>
              <c:idx val="6"/>
              <c:layout>
                <c:manualLayout>
                  <c:x val="-1.4184397163120567E-2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A5-46E0-B69D-AA3E912FF8F8}"/>
                </c:ext>
              </c:extLst>
            </c:dLbl>
            <c:dLbl>
              <c:idx val="7"/>
              <c:layout>
                <c:manualLayout>
                  <c:x val="-8.8652482269503553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A5-46E0-B69D-AA3E912FF8F8}"/>
                </c:ext>
              </c:extLst>
            </c:dLbl>
            <c:dLbl>
              <c:idx val="8"/>
              <c:layout>
                <c:manualLayout>
                  <c:x val="-1.0638297872340425E-2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A5-46E0-B69D-AA3E912FF8F8}"/>
                </c:ext>
              </c:extLst>
            </c:dLbl>
            <c:dLbl>
              <c:idx val="9"/>
              <c:layout>
                <c:manualLayout>
                  <c:x val="-1.7730496453900711E-2"/>
                  <c:y val="1.55032655801745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その他の食料工業品</c:v>
                </c:pt>
                <c:pt idx="2">
                  <c:v>飲料</c:v>
                </c:pt>
                <c:pt idx="3">
                  <c:v>雑穀</c:v>
                </c:pt>
                <c:pt idx="4">
                  <c:v>缶詰・びん詰</c:v>
                </c:pt>
                <c:pt idx="5">
                  <c:v>鉄鋼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紙・パルプ</c:v>
                </c:pt>
                <c:pt idx="9">
                  <c:v>木材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19314</c:v>
                </c:pt>
                <c:pt idx="1">
                  <c:v>18525</c:v>
                </c:pt>
                <c:pt idx="2">
                  <c:v>16388</c:v>
                </c:pt>
                <c:pt idx="3">
                  <c:v>14841</c:v>
                </c:pt>
                <c:pt idx="4">
                  <c:v>14195</c:v>
                </c:pt>
                <c:pt idx="5">
                  <c:v>11684</c:v>
                </c:pt>
                <c:pt idx="6">
                  <c:v>10534</c:v>
                </c:pt>
                <c:pt idx="7">
                  <c:v>6667</c:v>
                </c:pt>
                <c:pt idx="8">
                  <c:v>5586</c:v>
                </c:pt>
                <c:pt idx="9">
                  <c:v>4763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A5-46E0-B69D-AA3E912FF8F8}"/>
            </c:ext>
          </c:extLst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730496453900546E-3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A5-46E0-B69D-AA3E912FF8F8}"/>
                </c:ext>
              </c:extLst>
            </c:dLbl>
            <c:dLbl>
              <c:idx val="1"/>
              <c:layout>
                <c:manualLayout>
                  <c:x val="8.8652482269503553E-3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A5-46E0-B69D-AA3E912FF8F8}"/>
                </c:ext>
              </c:extLst>
            </c:dLbl>
            <c:dLbl>
              <c:idx val="2"/>
              <c:layout>
                <c:manualLayout>
                  <c:x val="-3.250553465877445E-17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A5-46E0-B69D-AA3E912FF8F8}"/>
                </c:ext>
              </c:extLst>
            </c:dLbl>
            <c:dLbl>
              <c:idx val="3"/>
              <c:layout>
                <c:manualLayout>
                  <c:x val="8.8652482269503553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A5-46E0-B69D-AA3E912FF8F8}"/>
                </c:ext>
              </c:extLst>
            </c:dLbl>
            <c:dLbl>
              <c:idx val="4"/>
              <c:layout>
                <c:manualLayout>
                  <c:x val="1.7730496453900058E-3"/>
                  <c:y val="-7.7522431789049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A5-46E0-B69D-AA3E912FF8F8}"/>
                </c:ext>
              </c:extLst>
            </c:dLbl>
            <c:dLbl>
              <c:idx val="5"/>
              <c:layout>
                <c:manualLayout>
                  <c:x val="3.5460992907800767E-3"/>
                  <c:y val="-3.552930532470695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A5-46E0-B69D-AA3E912FF8F8}"/>
                </c:ext>
              </c:extLst>
            </c:dLbl>
            <c:dLbl>
              <c:idx val="6"/>
              <c:layout>
                <c:manualLayout>
                  <c:x val="8.8652482269503553E-3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A5-46E0-B69D-AA3E912FF8F8}"/>
                </c:ext>
              </c:extLst>
            </c:dLbl>
            <c:dLbl>
              <c:idx val="7"/>
              <c:layout>
                <c:manualLayout>
                  <c:x val="5.3191489361702126E-3"/>
                  <c:y val="1.937984496124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A5-46E0-B69D-AA3E912FF8F8}"/>
                </c:ext>
              </c:extLst>
            </c:dLbl>
            <c:dLbl>
              <c:idx val="8"/>
              <c:layout>
                <c:manualLayout>
                  <c:x val="-3.5460992907801418E-3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A5-46E0-B69D-AA3E912FF8F8}"/>
                </c:ext>
              </c:extLst>
            </c:dLbl>
            <c:dLbl>
              <c:idx val="9"/>
              <c:layout>
                <c:manualLayout>
                  <c:x val="7.0921985815601534E-3"/>
                  <c:y val="3.87535860343031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その他の食料工業品</c:v>
                </c:pt>
                <c:pt idx="2">
                  <c:v>飲料</c:v>
                </c:pt>
                <c:pt idx="3">
                  <c:v>雑穀</c:v>
                </c:pt>
                <c:pt idx="4">
                  <c:v>缶詰・びん詰</c:v>
                </c:pt>
                <c:pt idx="5">
                  <c:v>鉄鋼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紙・パルプ</c:v>
                </c:pt>
                <c:pt idx="9">
                  <c:v>木材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18958</c:v>
                </c:pt>
                <c:pt idx="1">
                  <c:v>14747</c:v>
                </c:pt>
                <c:pt idx="2">
                  <c:v>19482</c:v>
                </c:pt>
                <c:pt idx="3">
                  <c:v>8133</c:v>
                </c:pt>
                <c:pt idx="4">
                  <c:v>15462</c:v>
                </c:pt>
                <c:pt idx="5">
                  <c:v>12683</c:v>
                </c:pt>
                <c:pt idx="6">
                  <c:v>10412</c:v>
                </c:pt>
                <c:pt idx="7">
                  <c:v>11863</c:v>
                </c:pt>
                <c:pt idx="8">
                  <c:v>5082</c:v>
                </c:pt>
                <c:pt idx="9">
                  <c:v>4797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1A5-46E0-B69D-AA3E912FF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9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26333"/>
          <c:y val="3.92156862745098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5B-4658-BAD8-605A737109B8}"/>
                </c:ext>
              </c:extLst>
            </c:dLbl>
            <c:dLbl>
              <c:idx val="1"/>
              <c:layout>
                <c:manualLayout>
                  <c:x val="-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5B-4658-BAD8-605A737109B8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5B-4658-BAD8-605A737109B8}"/>
                </c:ext>
              </c:extLst>
            </c:dLbl>
            <c:dLbl>
              <c:idx val="3"/>
              <c:layout>
                <c:manualLayout>
                  <c:x val="-3.5555555555555557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5B-4658-BAD8-605A737109B8}"/>
                </c:ext>
              </c:extLst>
            </c:dLbl>
            <c:dLbl>
              <c:idx val="4"/>
              <c:layout>
                <c:manualLayout>
                  <c:x val="-1.0666666666666666E-2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5B-4658-BAD8-605A737109B8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5B-4658-BAD8-605A737109B8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5B-4658-BAD8-605A737109B8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5B-4658-BAD8-605A737109B8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5B-4658-BAD8-605A737109B8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その他の化学工業品</c:v>
                </c:pt>
                <c:pt idx="6">
                  <c:v>動植物性飼・肥料</c:v>
                </c:pt>
                <c:pt idx="7">
                  <c:v>合成樹脂</c:v>
                </c:pt>
                <c:pt idx="8">
                  <c:v>雑品</c:v>
                </c:pt>
                <c:pt idx="9">
                  <c:v>その他の機械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22249</c:v>
                </c:pt>
                <c:pt idx="1">
                  <c:v>12616</c:v>
                </c:pt>
                <c:pt idx="2">
                  <c:v>9662</c:v>
                </c:pt>
                <c:pt idx="3">
                  <c:v>6071</c:v>
                </c:pt>
                <c:pt idx="4">
                  <c:v>5872</c:v>
                </c:pt>
                <c:pt idx="5">
                  <c:v>4376</c:v>
                </c:pt>
                <c:pt idx="6">
                  <c:v>1854</c:v>
                </c:pt>
                <c:pt idx="7">
                  <c:v>1813</c:v>
                </c:pt>
                <c:pt idx="8">
                  <c:v>1683</c:v>
                </c:pt>
                <c:pt idx="9">
                  <c:v>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5B-4658-BAD8-605A737109B8}"/>
            </c:ext>
          </c:extLst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3.5554155730533684E-3"/>
                  <c:y val="-5.614271478097323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5B-4658-BAD8-605A737109B8}"/>
                </c:ext>
              </c:extLst>
            </c:dLbl>
            <c:dLbl>
              <c:idx val="1"/>
              <c:layout>
                <c:manualLayout>
                  <c:x val="7.1111111111111115E-3"/>
                  <c:y val="7.1301247771835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5B-4658-BAD8-605A737109B8}"/>
                </c:ext>
              </c:extLst>
            </c:dLbl>
            <c:dLbl>
              <c:idx val="2"/>
              <c:layout>
                <c:manualLayout>
                  <c:x val="8.888888888888823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5B-4658-BAD8-605A737109B8}"/>
                </c:ext>
              </c:extLst>
            </c:dLbl>
            <c:dLbl>
              <c:idx val="3"/>
              <c:layout>
                <c:manualLayout>
                  <c:x val="3.5555555555554902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5B-4658-BAD8-605A737109B8}"/>
                </c:ext>
              </c:extLst>
            </c:dLbl>
            <c:dLbl>
              <c:idx val="4"/>
              <c:layout>
                <c:manualLayout>
                  <c:x val="1.7776377952755905E-3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5B-4658-BAD8-605A737109B8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5B-4658-BAD8-605A737109B8}"/>
                </c:ext>
              </c:extLst>
            </c:dLbl>
            <c:dLbl>
              <c:idx val="6"/>
              <c:layout>
                <c:manualLayout>
                  <c:x val="3.5555555555555557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5B-4658-BAD8-605A737109B8}"/>
                </c:ext>
              </c:extLst>
            </c:dLbl>
            <c:dLbl>
              <c:idx val="7"/>
              <c:layout>
                <c:manualLayout>
                  <c:x val="3.5555555555555557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95B-4658-BAD8-605A737109B8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95B-4658-BAD8-605A737109B8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その他の化学工業品</c:v>
                </c:pt>
                <c:pt idx="6">
                  <c:v>動植物性飼・肥料</c:v>
                </c:pt>
                <c:pt idx="7">
                  <c:v>合成樹脂</c:v>
                </c:pt>
                <c:pt idx="8">
                  <c:v>雑品</c:v>
                </c:pt>
                <c:pt idx="9">
                  <c:v>その他の機械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15915</c:v>
                </c:pt>
                <c:pt idx="1">
                  <c:v>7954</c:v>
                </c:pt>
                <c:pt idx="2">
                  <c:v>6468</c:v>
                </c:pt>
                <c:pt idx="3">
                  <c:v>4808</c:v>
                </c:pt>
                <c:pt idx="4">
                  <c:v>3158</c:v>
                </c:pt>
                <c:pt idx="5">
                  <c:v>1429</c:v>
                </c:pt>
                <c:pt idx="6">
                  <c:v>0</c:v>
                </c:pt>
                <c:pt idx="7">
                  <c:v>539</c:v>
                </c:pt>
                <c:pt idx="8">
                  <c:v>1562</c:v>
                </c:pt>
                <c:pt idx="9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95B-4658-BAD8-605A7371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9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3.508793684254035E-3"/>
                  <c:y val="-1.98170143986242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EF-43D2-81FC-57F5CBBF9D70}"/>
                </c:ext>
              </c:extLst>
            </c:dLbl>
            <c:dLbl>
              <c:idx val="1"/>
              <c:layout>
                <c:manualLayout>
                  <c:x val="-5.2494816100743637E-3"/>
                  <c:y val="-2.84235656983561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EF-43D2-81FC-57F5CBBF9D70}"/>
                </c:ext>
              </c:extLst>
            </c:dLbl>
            <c:dLbl>
              <c:idx val="2"/>
              <c:layout>
                <c:manualLayout>
                  <c:x val="-8.7581375162750011E-3"/>
                  <c:y val="-3.0968162877945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EF-43D2-81FC-57F5CBBF9D70}"/>
                </c:ext>
              </c:extLst>
            </c:dLbl>
            <c:dLbl>
              <c:idx val="3"/>
              <c:layout>
                <c:manualLayout>
                  <c:x val="-1.0521696598948754E-2"/>
                  <c:y val="-1.62877945341578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EF-43D2-81FC-57F5CBBF9D70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EF-43D2-81FC-57F5CBBF9D70}"/>
                </c:ext>
              </c:extLst>
            </c:dLbl>
            <c:dLbl>
              <c:idx val="5"/>
              <c:layout>
                <c:manualLayout>
                  <c:x val="-8.7673686458484678E-3"/>
                  <c:y val="-8.5244005516260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EF-43D2-81FC-57F5CBBF9D70}"/>
                </c:ext>
              </c:extLst>
            </c:dLbl>
            <c:dLbl>
              <c:idx val="6"/>
              <c:layout>
                <c:manualLayout>
                  <c:x val="-8.767368645848532E-3"/>
                  <c:y val="-5.9525186470335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EF-43D2-81FC-57F5CBBF9D70}"/>
                </c:ext>
              </c:extLst>
            </c:dLbl>
            <c:dLbl>
              <c:idx val="7"/>
              <c:layout>
                <c:manualLayout>
                  <c:x val="-8.7903775807552896E-3"/>
                  <c:y val="-1.65072586265699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EF-43D2-81FC-57F5CBBF9D70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EF-43D2-81FC-57F5CBBF9D70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EF-43D2-81FC-57F5CBBF9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その他の日用品</c:v>
                </c:pt>
                <c:pt idx="7">
                  <c:v>米</c:v>
                </c:pt>
                <c:pt idx="8">
                  <c:v>石油製品</c:v>
                </c:pt>
                <c:pt idx="9">
                  <c:v>非金属鉱物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41619</c:v>
                </c:pt>
                <c:pt idx="1">
                  <c:v>12458</c:v>
                </c:pt>
                <c:pt idx="2">
                  <c:v>10997</c:v>
                </c:pt>
                <c:pt idx="3">
                  <c:v>9992</c:v>
                </c:pt>
                <c:pt idx="4">
                  <c:v>6326</c:v>
                </c:pt>
                <c:pt idx="5">
                  <c:v>4884</c:v>
                </c:pt>
                <c:pt idx="6">
                  <c:v>2010</c:v>
                </c:pt>
                <c:pt idx="7">
                  <c:v>1811</c:v>
                </c:pt>
                <c:pt idx="8">
                  <c:v>1739</c:v>
                </c:pt>
                <c:pt idx="9">
                  <c:v>1405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FEF-43D2-81FC-57F5CBBF9D70}"/>
            </c:ext>
          </c:extLst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507918793615364E-2"/>
                  <c:y val="1.5065913370998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FEF-43D2-81FC-57F5CBBF9D70}"/>
                </c:ext>
              </c:extLst>
            </c:dLbl>
            <c:dLbl>
              <c:idx val="1"/>
              <c:layout>
                <c:manualLayout>
                  <c:x val="3.499562554680665E-3"/>
                  <c:y val="1.88323917137477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FEF-43D2-81FC-57F5CBBF9D70}"/>
                </c:ext>
              </c:extLst>
            </c:dLbl>
            <c:dLbl>
              <c:idx val="2"/>
              <c:layout>
                <c:manualLayout>
                  <c:x val="8.7625464139817165E-3"/>
                  <c:y val="1.842786600827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FEF-43D2-81FC-57F5CBBF9D70}"/>
                </c:ext>
              </c:extLst>
            </c:dLbl>
            <c:dLbl>
              <c:idx val="3"/>
              <c:layout>
                <c:manualLayout>
                  <c:x val="7.0221340442680885E-3"/>
                  <c:y val="7.50122336402858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FEF-43D2-81FC-57F5CBBF9D70}"/>
                </c:ext>
              </c:extLst>
            </c:dLbl>
            <c:dLbl>
              <c:idx val="4"/>
              <c:layout>
                <c:manualLayout>
                  <c:x val="5.2538905077810158E-3"/>
                  <c:y val="1.5128786867743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FEF-43D2-81FC-57F5CBBF9D70}"/>
                </c:ext>
              </c:extLst>
            </c:dLbl>
            <c:dLbl>
              <c:idx val="5"/>
              <c:layout>
                <c:manualLayout>
                  <c:x val="3.4995625546807292E-3"/>
                  <c:y val="1.1236264958405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FEF-43D2-81FC-57F5CBBF9D70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FEF-43D2-81FC-57F5CBBF9D70}"/>
                </c:ext>
              </c:extLst>
            </c:dLbl>
            <c:dLbl>
              <c:idx val="7"/>
              <c:layout>
                <c:manualLayout>
                  <c:x val="1.8462259146740515E-5"/>
                  <c:y val="3.6398416299657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FEF-43D2-81FC-57F5CBBF9D70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FEF-43D2-81FC-57F5CBBF9D70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FEF-43D2-81FC-57F5CBBF9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その他の日用品</c:v>
                </c:pt>
                <c:pt idx="7">
                  <c:v>米</c:v>
                </c:pt>
                <c:pt idx="8">
                  <c:v>石油製品</c:v>
                </c:pt>
                <c:pt idx="9">
                  <c:v>非金属鉱物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44554</c:v>
                </c:pt>
                <c:pt idx="1">
                  <c:v>11084</c:v>
                </c:pt>
                <c:pt idx="2">
                  <c:v>10701</c:v>
                </c:pt>
                <c:pt idx="3">
                  <c:v>9350</c:v>
                </c:pt>
                <c:pt idx="4">
                  <c:v>5898</c:v>
                </c:pt>
                <c:pt idx="5">
                  <c:v>3954</c:v>
                </c:pt>
                <c:pt idx="6">
                  <c:v>1237</c:v>
                </c:pt>
                <c:pt idx="7">
                  <c:v>1969</c:v>
                </c:pt>
                <c:pt idx="8">
                  <c:v>2062</c:v>
                </c:pt>
                <c:pt idx="9">
                  <c:v>1005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FEF-43D2-81FC-57F5CBBF9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6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10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9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7374411323503636E-3"/>
                  <c:y val="-3.58451161346767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3D-4690-B2A9-F43EFE9F0619}"/>
                </c:ext>
              </c:extLst>
            </c:dLbl>
            <c:dLbl>
              <c:idx val="1"/>
              <c:layout>
                <c:manualLayout>
                  <c:x val="-1.0484929358820427E-2"/>
                  <c:y val="-7.169023226935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3D-4690-B2A9-F43EFE9F0619}"/>
                </c:ext>
              </c:extLst>
            </c:dLbl>
            <c:dLbl>
              <c:idx val="2"/>
              <c:layout>
                <c:manualLayout>
                  <c:x val="-1.0484929358820427E-2"/>
                  <c:y val="2.1505376344085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3D-4690-B2A9-F43EFE9F0619}"/>
                </c:ext>
              </c:extLst>
            </c:dLbl>
            <c:dLbl>
              <c:idx val="3"/>
              <c:layout>
                <c:manualLayout>
                  <c:x val="-5.2424646794102768E-3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3D-4690-B2A9-F43EFE9F0619}"/>
                </c:ext>
              </c:extLst>
            </c:dLbl>
            <c:dLbl>
              <c:idx val="4"/>
              <c:layout>
                <c:manualLayout>
                  <c:x val="-6.9900905033784952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3D-4690-B2A9-F43EFE9F0619}"/>
                </c:ext>
              </c:extLst>
            </c:dLbl>
            <c:dLbl>
              <c:idx val="5"/>
              <c:layout>
                <c:manualLayout>
                  <c:x val="-8.7374411323504191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3D-4690-B2A9-F43EFE9F0619}"/>
                </c:ext>
              </c:extLst>
            </c:dLbl>
            <c:dLbl>
              <c:idx val="6"/>
              <c:layout>
                <c:manualLayout>
                  <c:x val="-3.4949764529402703E-3"/>
                  <c:y val="-1.4337199785510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3D-4690-B2A9-F43EFE9F0619}"/>
                </c:ext>
              </c:extLst>
            </c:dLbl>
            <c:dLbl>
              <c:idx val="7"/>
              <c:layout>
                <c:manualLayout>
                  <c:x val="-8.7374411323503549E-3"/>
                  <c:y val="-7.1687410041486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3D-4690-B2A9-F43EFE9F0619}"/>
                </c:ext>
              </c:extLst>
            </c:dLbl>
            <c:dLbl>
              <c:idx val="8"/>
              <c:layout>
                <c:manualLayout>
                  <c:x val="-1.0484929358820554E-2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3D-4690-B2A9-F43EFE9F0619}"/>
                </c:ext>
              </c:extLst>
            </c:dLbl>
            <c:dLbl>
              <c:idx val="9"/>
              <c:layout>
                <c:manualLayout>
                  <c:x val="-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3D-4690-B2A9-F43EFE9F0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雑品</c:v>
                </c:pt>
                <c:pt idx="5">
                  <c:v>合成樹脂</c:v>
                </c:pt>
                <c:pt idx="6">
                  <c:v>ゴム製品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飲料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295933</c:v>
                </c:pt>
                <c:pt idx="1">
                  <c:v>46762</c:v>
                </c:pt>
                <c:pt idx="2">
                  <c:v>19008</c:v>
                </c:pt>
                <c:pt idx="3">
                  <c:v>16866</c:v>
                </c:pt>
                <c:pt idx="4">
                  <c:v>13782</c:v>
                </c:pt>
                <c:pt idx="5">
                  <c:v>13060</c:v>
                </c:pt>
                <c:pt idx="6">
                  <c:v>11350</c:v>
                </c:pt>
                <c:pt idx="7">
                  <c:v>9607</c:v>
                </c:pt>
                <c:pt idx="8">
                  <c:v>7374</c:v>
                </c:pt>
                <c:pt idx="9">
                  <c:v>6941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3D-4690-B2A9-F43EFE9F0619}"/>
            </c:ext>
          </c:extLst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3.4949764529401258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3D-4690-B2A9-F43EFE9F0619}"/>
                </c:ext>
              </c:extLst>
            </c:dLbl>
            <c:dLbl>
              <c:idx val="1"/>
              <c:layout>
                <c:manualLayout>
                  <c:x val="8.7374411323503549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73D-4690-B2A9-F43EFE9F0619}"/>
                </c:ext>
              </c:extLst>
            </c:dLbl>
            <c:dLbl>
              <c:idx val="2"/>
              <c:layout>
                <c:manualLayout>
                  <c:x val="1.7474882264700709E-3"/>
                  <c:y val="3.58394716789420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73D-4690-B2A9-F43EFE9F0619}"/>
                </c:ext>
              </c:extLst>
            </c:dLbl>
            <c:dLbl>
              <c:idx val="3"/>
              <c:layout>
                <c:manualLayout>
                  <c:x val="8.7374411323503549E-3"/>
                  <c:y val="-2.1505658566872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73D-4690-B2A9-F43EFE9F0619}"/>
                </c:ext>
              </c:extLst>
            </c:dLbl>
            <c:dLbl>
              <c:idx val="4"/>
              <c:layout>
                <c:manualLayout>
                  <c:x val="6.9899529058802205E-3"/>
                  <c:y val="-7.169023226935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73D-4690-B2A9-F43EFE9F0619}"/>
                </c:ext>
              </c:extLst>
            </c:dLbl>
            <c:dLbl>
              <c:idx val="5"/>
              <c:layout>
                <c:manualLayout>
                  <c:x val="5.2423270819120654E-3"/>
                  <c:y val="2.1505376344085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73D-4690-B2A9-F43EFE9F0619}"/>
                </c:ext>
              </c:extLst>
            </c:dLbl>
            <c:dLbl>
              <c:idx val="6"/>
              <c:layout>
                <c:manualLayout>
                  <c:x val="1.7474882264700709E-3"/>
                  <c:y val="1.4336353117150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73D-4690-B2A9-F43EFE9F0619}"/>
                </c:ext>
              </c:extLst>
            </c:dLbl>
            <c:dLbl>
              <c:idx val="7"/>
              <c:layout>
                <c:manualLayout>
                  <c:x val="5.2424646794100851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73D-4690-B2A9-F43EFE9F0619}"/>
                </c:ext>
              </c:extLst>
            </c:dLbl>
            <c:dLbl>
              <c:idx val="8"/>
              <c:layout>
                <c:manualLayout>
                  <c:x val="-1.7474882264701991E-3"/>
                  <c:y val="7.16845878136187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73D-4690-B2A9-F43EFE9F061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73D-4690-B2A9-F43EFE9F0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雑品</c:v>
                </c:pt>
                <c:pt idx="5">
                  <c:v>合成樹脂</c:v>
                </c:pt>
                <c:pt idx="6">
                  <c:v>ゴム製品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飲料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382058</c:v>
                </c:pt>
                <c:pt idx="1">
                  <c:v>69878</c:v>
                </c:pt>
                <c:pt idx="2">
                  <c:v>22888</c:v>
                </c:pt>
                <c:pt idx="3">
                  <c:v>16319</c:v>
                </c:pt>
                <c:pt idx="4">
                  <c:v>15081</c:v>
                </c:pt>
                <c:pt idx="5">
                  <c:v>13227</c:v>
                </c:pt>
                <c:pt idx="6">
                  <c:v>17547</c:v>
                </c:pt>
                <c:pt idx="7">
                  <c:v>9077</c:v>
                </c:pt>
                <c:pt idx="8">
                  <c:v>8076</c:v>
                </c:pt>
                <c:pt idx="9">
                  <c:v>7616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73D-4690-B2A9-F43EFE9F0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ja-JP" altLang="en-US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3.3684005143944873E-2"/>
              <c:y val="4.3010752688172046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  <c:max val="45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4090965901989525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'8・保管高'!$C$52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1.4054470066368019E-7"/>
                  <c:y val="8.65778141368691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5F-4466-B507-F5762A6CC426}"/>
                </c:ext>
              </c:extLst>
            </c:dLbl>
            <c:dLbl>
              <c:idx val="1"/>
              <c:layout>
                <c:manualLayout>
                  <c:x val="-8.924588492143691E-3"/>
                  <c:y val="5.7717785276840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5F-4466-B507-F5762A6CC426}"/>
                </c:ext>
              </c:extLst>
            </c:dLbl>
            <c:dLbl>
              <c:idx val="2"/>
              <c:layout>
                <c:manualLayout>
                  <c:x val="-7.1396707937149209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5F-4466-B507-F5762A6CC426}"/>
                </c:ext>
              </c:extLst>
            </c:dLbl>
            <c:dLbl>
              <c:idx val="3"/>
              <c:layout>
                <c:manualLayout>
                  <c:x val="-8.924588492143691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5F-4466-B507-F5762A6CC426}"/>
                </c:ext>
              </c:extLst>
            </c:dLbl>
            <c:dLbl>
              <c:idx val="4"/>
              <c:layout>
                <c:manualLayout>
                  <c:x val="-3.569835396857542E-3"/>
                  <c:y val="-2.88600288600299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5F-4466-B507-F5762A6CC426}"/>
                </c:ext>
              </c:extLst>
            </c:dLbl>
            <c:dLbl>
              <c:idx val="5"/>
              <c:layout>
                <c:manualLayout>
                  <c:x val="-7.1396707937150189E-3"/>
                  <c:y val="1.15437842996897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5F-4466-B507-F5762A6CC426}"/>
                </c:ext>
              </c:extLst>
            </c:dLbl>
            <c:dLbl>
              <c:idx val="6"/>
              <c:layout>
                <c:manualLayout>
                  <c:x val="-1.070950619057243E-2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5F-4466-B507-F5762A6CC426}"/>
                </c:ext>
              </c:extLst>
            </c:dLbl>
            <c:dLbl>
              <c:idx val="7"/>
              <c:layout>
                <c:manualLayout>
                  <c:x val="-1.0709506190572562E-2"/>
                  <c:y val="1.4430014430014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5F-4466-B507-F5762A6CC426}"/>
                </c:ext>
              </c:extLst>
            </c:dLbl>
            <c:dLbl>
              <c:idx val="8"/>
              <c:layout>
                <c:manualLayout>
                  <c:x val="-1.070950619057243E-2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5F-4466-B507-F5762A6CC426}"/>
                </c:ext>
              </c:extLst>
            </c:dLbl>
            <c:dLbl>
              <c:idx val="9"/>
              <c:layout>
                <c:manualLayout>
                  <c:x val="-5.3548936399868789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'8・保管高'!$M$3:$M$12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缶詰・びん詰</c:v>
                </c:pt>
                <c:pt idx="7">
                  <c:v>電気機械</c:v>
                </c:pt>
                <c:pt idx="8">
                  <c:v>その他の化学工業品</c:v>
                </c:pt>
                <c:pt idx="9">
                  <c:v>麦</c:v>
                </c:pt>
              </c:strCache>
            </c:strRef>
          </c:cat>
          <c:val>
            <c:numRef>
              <c:f>'8・保管高'!$N$3:$N$12</c:f>
              <c:numCache>
                <c:formatCode>#,##0_ ;[Red]\-#,##0\ </c:formatCode>
                <c:ptCount val="10"/>
                <c:pt idx="0">
                  <c:v>447622</c:v>
                </c:pt>
                <c:pt idx="1">
                  <c:v>130624</c:v>
                </c:pt>
                <c:pt idx="2">
                  <c:v>113354</c:v>
                </c:pt>
                <c:pt idx="3">
                  <c:v>88064</c:v>
                </c:pt>
                <c:pt idx="4">
                  <c:v>73086</c:v>
                </c:pt>
                <c:pt idx="5">
                  <c:v>69643</c:v>
                </c:pt>
                <c:pt idx="6">
                  <c:v>68802</c:v>
                </c:pt>
                <c:pt idx="7">
                  <c:v>53622</c:v>
                </c:pt>
                <c:pt idx="8">
                  <c:v>53048</c:v>
                </c:pt>
                <c:pt idx="9">
                  <c:v>48076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5F-4466-B507-F5762A6CC426}"/>
            </c:ext>
          </c:extLst>
        </c:ser>
        <c:ser>
          <c:idx val="1"/>
          <c:order val="1"/>
          <c:tx>
            <c:strRef>
              <c:f>'8・保管高'!$Q$1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-1.7849176984287383E-3"/>
                  <c:y val="-8.65846314665212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5F-4466-B507-F5762A6CC426}"/>
                </c:ext>
              </c:extLst>
            </c:dLbl>
            <c:dLbl>
              <c:idx val="1"/>
              <c:layout>
                <c:manualLayout>
                  <c:x val="5.354612550585551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5F-4466-B507-F5762A6CC426}"/>
                </c:ext>
              </c:extLst>
            </c:dLbl>
            <c:dLbl>
              <c:idx val="2"/>
              <c:layout>
                <c:manualLayout>
                  <c:x val="5.354753095286215E-3"/>
                  <c:y val="-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5F-4466-B507-F5762A6CC426}"/>
                </c:ext>
              </c:extLst>
            </c:dLbl>
            <c:dLbl>
              <c:idx val="3"/>
              <c:layout>
                <c:manualLayout>
                  <c:x val="0"/>
                  <c:y val="5.7715512833623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E5F-4466-B507-F5762A6CC426}"/>
                </c:ext>
              </c:extLst>
            </c:dLbl>
            <c:dLbl>
              <c:idx val="4"/>
              <c:layout>
                <c:manualLayout>
                  <c:x val="5.354753095286215E-3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5F-4466-B507-F5762A6CC426}"/>
                </c:ext>
              </c:extLst>
            </c:dLbl>
            <c:dLbl>
              <c:idx val="5"/>
              <c:layout>
                <c:manualLayout>
                  <c:x val="-1.7849176984288037E-3"/>
                  <c:y val="-1.0581888339133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E5F-4466-B507-F5762A6CC426}"/>
                </c:ext>
              </c:extLst>
            </c:dLbl>
            <c:dLbl>
              <c:idx val="6"/>
              <c:layout>
                <c:manualLayout>
                  <c:x val="1.7849176984286075E-3"/>
                  <c:y val="-2.88600288600299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5F-4466-B507-F5762A6CC426}"/>
                </c:ext>
              </c:extLst>
            </c:dLbl>
            <c:dLbl>
              <c:idx val="7"/>
              <c:layout>
                <c:manualLayout>
                  <c:x val="1.7849176984287383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E5F-4466-B507-F5762A6CC426}"/>
                </c:ext>
              </c:extLst>
            </c:dLbl>
            <c:dLbl>
              <c:idx val="8"/>
              <c:layout>
                <c:manualLayout>
                  <c:x val="5.354753095286084E-3"/>
                  <c:y val="-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E5F-4466-B507-F5762A6CC426}"/>
                </c:ext>
              </c:extLst>
            </c:dLbl>
            <c:dLbl>
              <c:idx val="9"/>
              <c:layout>
                <c:manualLayout>
                  <c:x val="6.3089110680919396E-3"/>
                  <c:y val="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'8・保管高'!$M$3:$M$12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缶詰・びん詰</c:v>
                </c:pt>
                <c:pt idx="7">
                  <c:v>電気機械</c:v>
                </c:pt>
                <c:pt idx="8">
                  <c:v>その他の化学工業品</c:v>
                </c:pt>
                <c:pt idx="9">
                  <c:v>麦</c:v>
                </c:pt>
              </c:strCache>
            </c:strRef>
          </c:cat>
          <c:val>
            <c:numRef>
              <c:f>'8・保管高'!$Q$3:$Q$12</c:f>
              <c:numCache>
                <c:formatCode>#,##0_ ;[Red]\-#,##0\ </c:formatCode>
                <c:ptCount val="10"/>
                <c:pt idx="0">
                  <c:v>453523</c:v>
                </c:pt>
                <c:pt idx="1">
                  <c:v>147491</c:v>
                </c:pt>
                <c:pt idx="2">
                  <c:v>119554</c:v>
                </c:pt>
                <c:pt idx="3">
                  <c:v>72292</c:v>
                </c:pt>
                <c:pt idx="4">
                  <c:v>68381</c:v>
                </c:pt>
                <c:pt idx="5">
                  <c:v>71179</c:v>
                </c:pt>
                <c:pt idx="6">
                  <c:v>92314</c:v>
                </c:pt>
                <c:pt idx="7">
                  <c:v>61237</c:v>
                </c:pt>
                <c:pt idx="8">
                  <c:v>54121</c:v>
                </c:pt>
                <c:pt idx="9">
                  <c:v>54111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E5F-4466-B507-F5762A6CC4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  <c:min val="0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  <c:majorUnit val="50000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6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9</a:t>
            </a:r>
            <a:r>
              <a:rPr lang="ja-JP" sz="1000" b="0" baseline="0">
                <a:ea typeface="ＤＨＰ平成明朝体W3" panose="02010601000101010101" pitchFamily="2" charset="-128"/>
              </a:rPr>
              <a:t>月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保管残</a:t>
            </a:r>
            <a:r>
              <a:rPr lang="ja-JP" sz="1000" b="0" baseline="0">
                <a:ea typeface="ＤＨＰ平成明朝体W3" panose="02010601000101010101" pitchFamily="2" charset="-128"/>
              </a:rPr>
              <a:t>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EA-4100-9CCF-91BEE714EFFA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EA-4100-9CCF-91BEE714EFF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EA-4100-9CCF-91BEE714EFFA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EA-4100-9CCF-91BEE714EFFA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EA-4100-9CCF-91BEE714EFFA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1EA-4100-9CCF-91BEE714EFFA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1EA-4100-9CCF-91BEE714EF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1EA-4100-9CCF-91BEE714EFFA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1EA-4100-9CCF-91BEE714EFFA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1EA-4100-9CCF-91BEE714EFFA}"/>
              </c:ext>
            </c:extLst>
          </c:dPt>
          <c:dLbls>
            <c:dLbl>
              <c:idx val="0"/>
              <c:layout>
                <c:manualLayout>
                  <c:x val="-0.16042862163597071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74723886009975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1EA-4100-9CCF-91BEE714EFFA}"/>
                </c:ext>
              </c:extLst>
            </c:dLbl>
            <c:dLbl>
              <c:idx val="1"/>
              <c:layout>
                <c:manualLayout>
                  <c:x val="-9.0296490716438291E-2"/>
                  <c:y val="-7.79658792650918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1EA-4100-9CCF-91BEE714EFFA}"/>
                </c:ext>
              </c:extLst>
            </c:dLbl>
            <c:dLbl>
              <c:idx val="2"/>
              <c:layout>
                <c:manualLayout>
                  <c:x val="-0.19861184018664341"/>
                  <c:y val="-0.116971875075248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1EA-4100-9CCF-91BEE714EFFA}"/>
                </c:ext>
              </c:extLst>
            </c:dLbl>
            <c:dLbl>
              <c:idx val="3"/>
              <c:layout>
                <c:manualLayout>
                  <c:x val="-4.190950490163158E-3"/>
                  <c:y val="-4.22639601242504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1EA-4100-9CCF-91BEE714EFFA}"/>
                </c:ext>
              </c:extLst>
            </c:dLbl>
            <c:dLbl>
              <c:idx val="4"/>
              <c:layout>
                <c:manualLayout>
                  <c:x val="0.12934936551734452"/>
                  <c:y val="-6.71985841219389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55699875119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1EA-4100-9CCF-91BEE714EFFA}"/>
                </c:ext>
              </c:extLst>
            </c:dLbl>
            <c:dLbl>
              <c:idx val="5"/>
              <c:layout>
                <c:manualLayout>
                  <c:x val="9.6649841846692244E-2"/>
                  <c:y val="-7.9571865443425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94192072144829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A1EA-4100-9CCF-91BEE714EFFA}"/>
                </c:ext>
              </c:extLst>
            </c:dLbl>
            <c:dLbl>
              <c:idx val="6"/>
              <c:layout>
                <c:manualLayout>
                  <c:x val="8.153681644495266E-4"/>
                  <c:y val="-6.84100267283103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1EA-4100-9CCF-91BEE714EFFA}"/>
                </c:ext>
              </c:extLst>
            </c:dLbl>
            <c:dLbl>
              <c:idx val="7"/>
              <c:layout>
                <c:manualLayout>
                  <c:x val="5.8879392212725548E-2"/>
                  <c:y val="-4.63517060367454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A1EA-4100-9CCF-91BEE714EFFA}"/>
                </c:ext>
              </c:extLst>
            </c:dLbl>
            <c:dLbl>
              <c:idx val="8"/>
              <c:layout>
                <c:manualLayout>
                  <c:x val="1.8993352326685661E-3"/>
                  <c:y val="-2.0550458715596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028026411228509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1EA-4100-9CCF-91BEE714EFFA}"/>
                </c:ext>
              </c:extLst>
            </c:dLbl>
            <c:dLbl>
              <c:idx val="9"/>
              <c:layout>
                <c:manualLayout>
                  <c:x val="1.4955395532823354E-7"/>
                  <c:y val="-1.281514122661328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765185334739134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1EA-4100-9CCF-91BEE714EFFA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1EA-4100-9CCF-91BEE714EF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缶詰・びん詰</c:v>
                </c:pt>
                <c:pt idx="7">
                  <c:v>電気機械</c:v>
                </c:pt>
                <c:pt idx="8">
                  <c:v>その他の化学工業品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'8・保管高'!$M$16:$M$26</c:f>
              <c:numCache>
                <c:formatCode>#,##0_ ;[Red]\-#,##0\ </c:formatCode>
                <c:ptCount val="11"/>
                <c:pt idx="0">
                  <c:v>447622</c:v>
                </c:pt>
                <c:pt idx="1">
                  <c:v>130624</c:v>
                </c:pt>
                <c:pt idx="2">
                  <c:v>113354</c:v>
                </c:pt>
                <c:pt idx="3">
                  <c:v>88064</c:v>
                </c:pt>
                <c:pt idx="4">
                  <c:v>73086</c:v>
                </c:pt>
                <c:pt idx="5">
                  <c:v>69643</c:v>
                </c:pt>
                <c:pt idx="6">
                  <c:v>68802</c:v>
                </c:pt>
                <c:pt idx="7">
                  <c:v>53622</c:v>
                </c:pt>
                <c:pt idx="8">
                  <c:v>53048</c:v>
                </c:pt>
                <c:pt idx="9">
                  <c:v>48076</c:v>
                </c:pt>
                <c:pt idx="10">
                  <c:v>331180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1EA-4100-9CCF-91BEE714EFFA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缶詰・びん詰</c:v>
                </c:pt>
                <c:pt idx="7">
                  <c:v>電気機械</c:v>
                </c:pt>
                <c:pt idx="8">
                  <c:v>その他の化学工業品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'8・保管高'!$N$16:$N$26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EA-4100-9CCF-91BEE714EFFA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缶詰・びん詰</c:v>
                </c:pt>
                <c:pt idx="7">
                  <c:v>電気機械</c:v>
                </c:pt>
                <c:pt idx="8">
                  <c:v>その他の化学工業品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'8・保管高'!$P$16:$P$26</c:f>
              <c:numCache>
                <c:formatCode>#,##0_ ;[Red]\-#,##0\ </c:formatCode>
                <c:ptCount val="11"/>
                <c:pt idx="0">
                  <c:v>447622</c:v>
                </c:pt>
                <c:pt idx="1">
                  <c:v>130624</c:v>
                </c:pt>
                <c:pt idx="2">
                  <c:v>113354</c:v>
                </c:pt>
                <c:pt idx="3">
                  <c:v>88064</c:v>
                </c:pt>
                <c:pt idx="4">
                  <c:v>73086</c:v>
                </c:pt>
                <c:pt idx="5">
                  <c:v>69643</c:v>
                </c:pt>
                <c:pt idx="6">
                  <c:v>68802</c:v>
                </c:pt>
                <c:pt idx="7">
                  <c:v>53622</c:v>
                </c:pt>
                <c:pt idx="8">
                  <c:v>53048</c:v>
                </c:pt>
                <c:pt idx="9">
                  <c:v>48076</c:v>
                </c:pt>
                <c:pt idx="10">
                  <c:v>331180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1EA-4100-9CCF-91BEE714EFF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5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9</a:t>
            </a:r>
            <a:r>
              <a:rPr lang="ja-JP" altLang="en-US" sz="1000" b="0" baseline="0">
                <a:ea typeface="ＤＦ平成明朝体W3" pitchFamily="1" charset="-128"/>
              </a:rPr>
              <a:t>月保管残高</a:t>
            </a:r>
          </a:p>
        </c:rich>
      </c:tx>
      <c:layout>
        <c:manualLayout>
          <c:xMode val="edge"/>
          <c:yMode val="edge"/>
          <c:x val="0.34418545010118012"/>
          <c:y val="6.49651552176667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1D2-4464-8F86-DE864E8959CC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1D2-4464-8F86-DE864E8959CC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1D2-4464-8F86-DE864E8959CC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1D2-4464-8F86-DE864E8959CC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1D2-4464-8F86-DE864E8959CC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1D2-4464-8F86-DE864E8959CC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1D2-4464-8F86-DE864E8959CC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1D2-4464-8F86-DE864E8959CC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1D2-4464-8F86-DE864E8959CC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1D2-4464-8F86-DE864E8959CC}"/>
              </c:ext>
            </c:extLst>
          </c:dPt>
          <c:dLbls>
            <c:dLbl>
              <c:idx val="0"/>
              <c:layout>
                <c:manualLayout>
                  <c:x val="-0.184686341688205"/>
                  <c:y val="0.150079826228617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D2-4464-8F86-DE864E8959CC}"/>
                </c:ext>
              </c:extLst>
            </c:dLbl>
            <c:dLbl>
              <c:idx val="1"/>
              <c:layout>
                <c:manualLayout>
                  <c:x val="-8.6725571517300801E-2"/>
                  <c:y val="-8.57645035749841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1D2-4464-8F86-DE864E8959CC}"/>
                </c:ext>
              </c:extLst>
            </c:dLbl>
            <c:dLbl>
              <c:idx val="2"/>
              <c:layout>
                <c:manualLayout>
                  <c:x val="-0.17630996507116012"/>
                  <c:y val="-0.114872416809967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1D2-4464-8F86-DE864E8959CC}"/>
                </c:ext>
              </c:extLst>
            </c:dLbl>
            <c:dLbl>
              <c:idx val="3"/>
              <c:layout>
                <c:manualLayout>
                  <c:x val="1.0170102782953658E-3"/>
                  <c:y val="-4.50112529037319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1D2-4464-8F86-DE864E8959CC}"/>
                </c:ext>
              </c:extLst>
            </c:dLbl>
            <c:dLbl>
              <c:idx val="4"/>
              <c:layout>
                <c:manualLayout>
                  <c:x val="7.1342856952041234E-2"/>
                  <c:y val="-5.36931849036111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268070498821231"/>
                      <c:h val="0.182574833318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1D2-4464-8F86-DE864E8959CC}"/>
                </c:ext>
              </c:extLst>
            </c:dLbl>
            <c:dLbl>
              <c:idx val="5"/>
              <c:layout>
                <c:manualLayout>
                  <c:x val="0.11745867644407045"/>
                  <c:y val="-6.85561890970525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1D2-4464-8F86-DE864E8959CC}"/>
                </c:ext>
              </c:extLst>
            </c:dLbl>
            <c:dLbl>
              <c:idx val="6"/>
              <c:layout>
                <c:manualLayout>
                  <c:x val="0.13093199227959101"/>
                  <c:y val="-8.55589947808249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91D2-4464-8F86-DE864E8959CC}"/>
                </c:ext>
              </c:extLst>
            </c:dLbl>
            <c:dLbl>
              <c:idx val="7"/>
              <c:layout>
                <c:manualLayout>
                  <c:x val="9.5271583418484906E-2"/>
                  <c:y val="-6.37086915859655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7031429691978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91D2-4464-8F86-DE864E8959CC}"/>
                </c:ext>
              </c:extLst>
            </c:dLbl>
            <c:dLbl>
              <c:idx val="8"/>
              <c:layout>
                <c:manualLayout>
                  <c:x val="2.2077965445159052E-3"/>
                  <c:y val="-2.7012882010438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054269933815517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1D2-4464-8F86-DE864E8959CC}"/>
                </c:ext>
              </c:extLst>
            </c:dLbl>
            <c:dLbl>
              <c:idx val="9"/>
              <c:layout>
                <c:manualLayout>
                  <c:x val="8.4820313491347932E-3"/>
                  <c:y val="6.719039430415969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1D2-4464-8F86-DE864E8959CC}"/>
                </c:ext>
              </c:extLst>
            </c:dLbl>
            <c:dLbl>
              <c:idx val="10"/>
              <c:layout>
                <c:manualLayout>
                  <c:x val="0.14165347652154167"/>
                  <c:y val="0.147537695719069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D2-4464-8F86-DE864E895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'8・保管高'!$N$28:$N$38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缶詰・びん詰</c:v>
                </c:pt>
                <c:pt idx="7">
                  <c:v>電気機械</c:v>
                </c:pt>
                <c:pt idx="8">
                  <c:v>その他の化学工業品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'8・保管高'!$P$28:$P$38</c:f>
              <c:numCache>
                <c:formatCode>#,##0_ ;[Red]\-#,##0\ </c:formatCode>
                <c:ptCount val="11"/>
                <c:pt idx="0">
                  <c:v>453523</c:v>
                </c:pt>
                <c:pt idx="1">
                  <c:v>147491</c:v>
                </c:pt>
                <c:pt idx="2">
                  <c:v>119554</c:v>
                </c:pt>
                <c:pt idx="3">
                  <c:v>72292</c:v>
                </c:pt>
                <c:pt idx="4">
                  <c:v>68381</c:v>
                </c:pt>
                <c:pt idx="5">
                  <c:v>71179</c:v>
                </c:pt>
                <c:pt idx="6">
                  <c:v>92314</c:v>
                </c:pt>
                <c:pt idx="7">
                  <c:v>61237</c:v>
                </c:pt>
                <c:pt idx="8">
                  <c:v>54121</c:v>
                </c:pt>
                <c:pt idx="9">
                  <c:v>54111</c:v>
                </c:pt>
                <c:pt idx="10" formatCode="#,##0_);[Red]\(#,##0\)">
                  <c:v>339986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1D2-4464-8F86-DE864E895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9</a:t>
            </a:r>
            <a:r>
              <a:rPr lang="ja-JP" sz="1100"/>
              <a:t>月</a:t>
            </a:r>
            <a:r>
              <a:rPr lang="ja-JP" altLang="en-US" sz="1100"/>
              <a:t>保管残高</a:t>
            </a:r>
            <a:r>
              <a:rPr lang="ja-JP" sz="1100"/>
              <a:t>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'9・東部・富士'!$C$21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3.569845666338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D0-43EC-B9D8-079BE9FA5B69}"/>
                </c:ext>
              </c:extLst>
            </c:dLbl>
            <c:dLbl>
              <c:idx val="1"/>
              <c:layout>
                <c:manualLayout>
                  <c:x val="-1.0507870589283388E-2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D0-43EC-B9D8-079BE9FA5B69}"/>
                </c:ext>
              </c:extLst>
            </c:dLbl>
            <c:dLbl>
              <c:idx val="2"/>
              <c:layout>
                <c:manualLayout>
                  <c:x val="-8.6760825915038024E-3"/>
                  <c:y val="-3.69344521079393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D0-43EC-B9D8-079BE9FA5B69}"/>
                </c:ext>
              </c:extLst>
            </c:dLbl>
            <c:dLbl>
              <c:idx val="3"/>
              <c:layout>
                <c:manualLayout>
                  <c:x val="-1.7772386806740542E-3"/>
                  <c:y val="-7.3249452381312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D0-43EC-B9D8-079BE9FA5B69}"/>
                </c:ext>
              </c:extLst>
            </c:dLbl>
            <c:dLbl>
              <c:idx val="4"/>
              <c:layout>
                <c:manualLayout>
                  <c:x val="-8.7488607005064313E-3"/>
                  <c:y val="1.1204225999294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D0-43EC-B9D8-079BE9FA5B69}"/>
                </c:ext>
              </c:extLst>
            </c:dLbl>
            <c:dLbl>
              <c:idx val="5"/>
              <c:layout>
                <c:manualLayout>
                  <c:x val="-1.0489504738800601E-2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D0-43EC-B9D8-079BE9FA5B69}"/>
                </c:ext>
              </c:extLst>
            </c:dLbl>
            <c:dLbl>
              <c:idx val="6"/>
              <c:layout>
                <c:manualLayout>
                  <c:x val="-1.0471275946903504E-2"/>
                  <c:y val="7.47966278554402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D0-43EC-B9D8-079BE9FA5B69}"/>
                </c:ext>
              </c:extLst>
            </c:dLbl>
            <c:dLbl>
              <c:idx val="7"/>
              <c:layout>
                <c:manualLayout>
                  <c:x val="-1.2221102910439196E-2"/>
                  <c:y val="3.84816275820665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D0-43EC-B9D8-079BE9FA5B69}"/>
                </c:ext>
              </c:extLst>
            </c:dLbl>
            <c:dLbl>
              <c:idx val="8"/>
              <c:layout>
                <c:manualLayout>
                  <c:x val="-6.9991707955566881E-3"/>
                  <c:y val="-1.4649890476262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D0-43EC-B9D8-079BE9FA5B69}"/>
                </c:ext>
              </c:extLst>
            </c:dLbl>
            <c:dLbl>
              <c:idx val="9"/>
              <c:layout>
                <c:manualLayout>
                  <c:x val="-6.9991707955565606E-3"/>
                  <c:y val="3.81733557770704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'9・東部・富士'!$B$22:$B$31</c:f>
              <c:strCache>
                <c:ptCount val="10"/>
                <c:pt idx="0">
                  <c:v>飲料</c:v>
                </c:pt>
                <c:pt idx="1">
                  <c:v>ゴム製品</c:v>
                </c:pt>
                <c:pt idx="2">
                  <c:v>紙・パルプ</c:v>
                </c:pt>
                <c:pt idx="3">
                  <c:v>雑品</c:v>
                </c:pt>
                <c:pt idx="4">
                  <c:v>非鉄金属</c:v>
                </c:pt>
                <c:pt idx="5">
                  <c:v>化学繊維糸</c:v>
                </c:pt>
                <c:pt idx="6">
                  <c:v>その他の化学工業品</c:v>
                </c:pt>
                <c:pt idx="7">
                  <c:v>その他の日用品</c:v>
                </c:pt>
                <c:pt idx="8">
                  <c:v>金属製品</c:v>
                </c:pt>
                <c:pt idx="9">
                  <c:v>電気機械</c:v>
                </c:pt>
              </c:strCache>
            </c:strRef>
          </c:cat>
          <c:val>
            <c:numRef>
              <c:f>'9・東部・富士'!$C$22:$C$31</c:f>
              <c:numCache>
                <c:formatCode>#,##0_);[Red]\(#,##0\)</c:formatCode>
                <c:ptCount val="10"/>
                <c:pt idx="0">
                  <c:v>16567</c:v>
                </c:pt>
                <c:pt idx="1">
                  <c:v>13661</c:v>
                </c:pt>
                <c:pt idx="2">
                  <c:v>11662</c:v>
                </c:pt>
                <c:pt idx="3">
                  <c:v>6305</c:v>
                </c:pt>
                <c:pt idx="4">
                  <c:v>6240</c:v>
                </c:pt>
                <c:pt idx="5">
                  <c:v>5990</c:v>
                </c:pt>
                <c:pt idx="6">
                  <c:v>5161</c:v>
                </c:pt>
                <c:pt idx="7">
                  <c:v>4891</c:v>
                </c:pt>
                <c:pt idx="8">
                  <c:v>3270</c:v>
                </c:pt>
                <c:pt idx="9">
                  <c:v>3037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D0-43EC-B9D8-079BE9FA5B69}"/>
            </c:ext>
          </c:extLst>
        </c:ser>
        <c:ser>
          <c:idx val="1"/>
          <c:order val="1"/>
          <c:tx>
            <c:strRef>
              <c:f>'9・東部・富士'!$D$21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086662143717E-2"/>
                  <c:y val="3.69315438833635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D0-43EC-B9D8-079BE9FA5B69}"/>
                </c:ext>
              </c:extLst>
            </c:dLbl>
            <c:dLbl>
              <c:idx val="1"/>
              <c:layout>
                <c:manualLayout>
                  <c:x val="5.1122852463285108E-3"/>
                  <c:y val="-7.44912642750210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D0-43EC-B9D8-079BE9FA5B69}"/>
                </c:ext>
              </c:extLst>
            </c:dLbl>
            <c:dLbl>
              <c:idx val="2"/>
              <c:layout>
                <c:manualLayout>
                  <c:x val="5.2493438320209973E-3"/>
                  <c:y val="-3.0827180499607633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D0-43EC-B9D8-079BE9FA5B69}"/>
                </c:ext>
              </c:extLst>
            </c:dLbl>
            <c:dLbl>
              <c:idx val="3"/>
              <c:layout>
                <c:manualLayout>
                  <c:x val="8.6483967571938623E-3"/>
                  <c:y val="1.10495084518821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D0-43EC-B9D8-079BE9FA5B69}"/>
                </c:ext>
              </c:extLst>
            </c:dLbl>
            <c:dLbl>
              <c:idx val="4"/>
              <c:layout>
                <c:manualLayout>
                  <c:x val="3.3806870746900123E-3"/>
                  <c:y val="-7.41800842454494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D0-43EC-B9D8-079BE9FA5B69}"/>
                </c:ext>
              </c:extLst>
            </c:dLbl>
            <c:dLbl>
              <c:idx val="5"/>
              <c:layout>
                <c:manualLayout>
                  <c:x val="3.4903339432440397E-3"/>
                  <c:y val="1.85597075954682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D0-43EC-B9D8-079BE9FA5B69}"/>
                </c:ext>
              </c:extLst>
            </c:dLbl>
            <c:dLbl>
              <c:idx val="6"/>
              <c:layout>
                <c:manualLayout>
                  <c:x val="1.0453047155006407E-2"/>
                  <c:y val="3.0536358041997093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1D0-43EC-B9D8-079BE9FA5B69}"/>
                </c:ext>
              </c:extLst>
            </c:dLbl>
            <c:dLbl>
              <c:idx val="7"/>
              <c:layout>
                <c:manualLayout>
                  <c:x val="1.7498269635355633E-3"/>
                  <c:y val="-7.47966278554409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D0-43EC-B9D8-079BE9FA5B69}"/>
                </c:ext>
              </c:extLst>
            </c:dLbl>
            <c:dLbl>
              <c:idx val="8"/>
              <c:layout>
                <c:manualLayout>
                  <c:x val="3.499516868485434E-3"/>
                  <c:y val="1.10800448099242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1D0-43EC-B9D8-079BE9FA5B69}"/>
                </c:ext>
              </c:extLst>
            </c:dLbl>
            <c:dLbl>
              <c:idx val="9"/>
              <c:layout>
                <c:manualLayout>
                  <c:x val="6.935164436038057E-3"/>
                  <c:y val="6.1654360999079835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'9・東部・富士'!$B$22:$B$31</c:f>
              <c:strCache>
                <c:ptCount val="10"/>
                <c:pt idx="0">
                  <c:v>飲料</c:v>
                </c:pt>
                <c:pt idx="1">
                  <c:v>ゴム製品</c:v>
                </c:pt>
                <c:pt idx="2">
                  <c:v>紙・パルプ</c:v>
                </c:pt>
                <c:pt idx="3">
                  <c:v>雑品</c:v>
                </c:pt>
                <c:pt idx="4">
                  <c:v>非鉄金属</c:v>
                </c:pt>
                <c:pt idx="5">
                  <c:v>化学繊維糸</c:v>
                </c:pt>
                <c:pt idx="6">
                  <c:v>その他の化学工業品</c:v>
                </c:pt>
                <c:pt idx="7">
                  <c:v>その他の日用品</c:v>
                </c:pt>
                <c:pt idx="8">
                  <c:v>金属製品</c:v>
                </c:pt>
                <c:pt idx="9">
                  <c:v>電気機械</c:v>
                </c:pt>
              </c:strCache>
            </c:strRef>
          </c:cat>
          <c:val>
            <c:numRef>
              <c:f>'9・東部・富士'!$D$22:$D$31</c:f>
              <c:numCache>
                <c:formatCode>#,##0_);[Red]\(#,##0\)</c:formatCode>
                <c:ptCount val="10"/>
                <c:pt idx="0">
                  <c:v>8042</c:v>
                </c:pt>
                <c:pt idx="1">
                  <c:v>12161</c:v>
                </c:pt>
                <c:pt idx="2">
                  <c:v>22457</c:v>
                </c:pt>
                <c:pt idx="3">
                  <c:v>5869</c:v>
                </c:pt>
                <c:pt idx="4">
                  <c:v>5217</c:v>
                </c:pt>
                <c:pt idx="5">
                  <c:v>4412</c:v>
                </c:pt>
                <c:pt idx="6">
                  <c:v>7088</c:v>
                </c:pt>
                <c:pt idx="7">
                  <c:v>4960</c:v>
                </c:pt>
                <c:pt idx="8">
                  <c:v>3150</c:v>
                </c:pt>
                <c:pt idx="9">
                  <c:v>3480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D0-43EC-B9D8-079BE9FA5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2,476,261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2,476,261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0E-4F80-B1FB-A15EBF7F97B1}"/>
              </c:ext>
            </c:extLst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C0E-4F80-B1FB-A15EBF7F97B1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C0E-4F80-B1FB-A15EBF7F97B1}"/>
              </c:ext>
            </c:extLst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C0E-4F80-B1FB-A15EBF7F9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C0E-4F80-B1FB-A15EBF7F97B1}"/>
              </c:ext>
            </c:extLst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0E-4F80-B1FB-A15EBF7F97B1}"/>
                </c:ext>
              </c:extLst>
            </c:dLbl>
            <c:dLbl>
              <c:idx val="4"/>
              <c:layout>
                <c:manualLayout>
                  <c:x val="-1.5968063872255488E-2"/>
                  <c:y val="2.303816217142841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0E-4F80-B1FB-A15EBF7F97B1}"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0E-4F80-B1FB-A15EBF7F97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191638</c:v>
                </c:pt>
                <c:pt idx="1">
                  <c:v>388040</c:v>
                </c:pt>
                <c:pt idx="2">
                  <c:v>515300</c:v>
                </c:pt>
                <c:pt idx="3">
                  <c:v>244810</c:v>
                </c:pt>
                <c:pt idx="4">
                  <c:v>283562</c:v>
                </c:pt>
                <c:pt idx="5">
                  <c:v>852911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0E-4F80-B1FB-A15EBF7F97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9</a:t>
            </a:r>
            <a:r>
              <a:rPr lang="ja-JP" sz="1100"/>
              <a:t>月</a:t>
            </a:r>
            <a:r>
              <a:rPr lang="ja-JP" altLang="en-US" sz="1100"/>
              <a:t>保管残高上</a:t>
            </a:r>
            <a:r>
              <a:rPr lang="ja-JP" sz="1100"/>
              <a:t>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'9・東部・富士'!$C$53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8.7145969498910684E-3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B-4A31-8711-1C0BE3BDD689}"/>
                </c:ext>
              </c:extLst>
            </c:dLbl>
            <c:dLbl>
              <c:idx val="1"/>
              <c:layout>
                <c:manualLayout>
                  <c:x val="-1.3943355119825708E-2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FB-4A31-8711-1C0BE3BDD689}"/>
                </c:ext>
              </c:extLst>
            </c:dLbl>
            <c:dLbl>
              <c:idx val="2"/>
              <c:layout>
                <c:manualLayout>
                  <c:x val="-5.2287581699346089E-3"/>
                  <c:y val="1.1406287282271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FB-4A31-8711-1C0BE3BDD689}"/>
                </c:ext>
              </c:extLst>
            </c:dLbl>
            <c:dLbl>
              <c:idx val="3"/>
              <c:layout>
                <c:manualLayout>
                  <c:x val="-5.2287581699346402E-3"/>
                  <c:y val="1.5151216893342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FB-4A31-8711-1C0BE3BDD689}"/>
                </c:ext>
              </c:extLst>
            </c:dLbl>
            <c:dLbl>
              <c:idx val="4"/>
              <c:layout>
                <c:manualLayout>
                  <c:x val="-1.3943355119825772E-2"/>
                  <c:y val="2.27272727272726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FB-4A31-8711-1C0BE3BDD689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FB-4A31-8711-1C0BE3BDD689}"/>
                </c:ext>
              </c:extLst>
            </c:dLbl>
            <c:dLbl>
              <c:idx val="6"/>
              <c:layout>
                <c:manualLayout>
                  <c:x val="-1.045751633986928E-2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FB-4A31-8711-1C0BE3BDD689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FB-4A31-8711-1C0BE3BDD689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FB-4A31-8711-1C0BE3BDD689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'9・東部・富士'!$B$54:$B$63</c:f>
              <c:strCache>
                <c:ptCount val="10"/>
                <c:pt idx="0">
                  <c:v>紙・パルプ</c:v>
                </c:pt>
                <c:pt idx="1">
                  <c:v>その他の化学工業品</c:v>
                </c:pt>
                <c:pt idx="2">
                  <c:v>鉄鋼</c:v>
                </c:pt>
                <c:pt idx="3">
                  <c:v>飲料</c:v>
                </c:pt>
                <c:pt idx="4">
                  <c:v>その他の食料工業品</c:v>
                </c:pt>
                <c:pt idx="5">
                  <c:v>化学肥料</c:v>
                </c:pt>
                <c:pt idx="6">
                  <c:v>電気機械</c:v>
                </c:pt>
                <c:pt idx="7">
                  <c:v>雑品</c:v>
                </c:pt>
                <c:pt idx="8">
                  <c:v>合成樹脂</c:v>
                </c:pt>
                <c:pt idx="9">
                  <c:v>その他の日用品</c:v>
                </c:pt>
              </c:strCache>
            </c:strRef>
          </c:cat>
          <c:val>
            <c:numRef>
              <c:f>'9・東部・富士'!$C$54:$C$63</c:f>
              <c:numCache>
                <c:formatCode>#,##0_);[Red]\(#,##0\)</c:formatCode>
                <c:ptCount val="10"/>
                <c:pt idx="0">
                  <c:v>77354</c:v>
                </c:pt>
                <c:pt idx="1">
                  <c:v>14344</c:v>
                </c:pt>
                <c:pt idx="2">
                  <c:v>12139</c:v>
                </c:pt>
                <c:pt idx="3">
                  <c:v>11859</c:v>
                </c:pt>
                <c:pt idx="4">
                  <c:v>10785</c:v>
                </c:pt>
                <c:pt idx="5">
                  <c:v>8676</c:v>
                </c:pt>
                <c:pt idx="6">
                  <c:v>7429</c:v>
                </c:pt>
                <c:pt idx="7">
                  <c:v>6367</c:v>
                </c:pt>
                <c:pt idx="8">
                  <c:v>6044</c:v>
                </c:pt>
                <c:pt idx="9">
                  <c:v>5931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FB-4A31-8711-1C0BE3BDD689}"/>
            </c:ext>
          </c:extLst>
        </c:ser>
        <c:ser>
          <c:idx val="1"/>
          <c:order val="1"/>
          <c:tx>
            <c:strRef>
              <c:f>'9・東部・富士'!$D$53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9.1949290652393941E-6"/>
                  <c:y val="-2.6515748031496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FB-4A31-8711-1C0BE3BDD689}"/>
                </c:ext>
              </c:extLst>
            </c:dLbl>
            <c:dLbl>
              <c:idx val="1"/>
              <c:layout>
                <c:manualLayout>
                  <c:x val="3.4767810886384299E-3"/>
                  <c:y val="-7.57575757575764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5FB-4A31-8711-1C0BE3BDD689}"/>
                </c:ext>
              </c:extLst>
            </c:dLbl>
            <c:dLbl>
              <c:idx val="2"/>
              <c:layout>
                <c:manualLayout>
                  <c:x val="6.9716775599128538E-3"/>
                  <c:y val="-3.78817704605106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FB-4A31-8711-1C0BE3BDD689}"/>
                </c:ext>
              </c:extLst>
            </c:dLbl>
            <c:dLbl>
              <c:idx val="3"/>
              <c:layout>
                <c:manualLayout>
                  <c:x val="1.7338616986601527E-3"/>
                  <c:y val="-3.78817704605099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FB-4A31-8711-1C0BE3BDD689}"/>
                </c:ext>
              </c:extLst>
            </c:dLbl>
            <c:dLbl>
              <c:idx val="4"/>
              <c:layout>
                <c:manualLayout>
                  <c:x val="-5.2924364846551686E-3"/>
                  <c:y val="-8.947745168912045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FB-4A31-8711-1C0BE3BDD689}"/>
                </c:ext>
              </c:extLst>
            </c:dLbl>
            <c:dLbl>
              <c:idx val="5"/>
              <c:layout>
                <c:manualLayout>
                  <c:x val="-1.7429193899782774E-3"/>
                  <c:y val="3.78728227153430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5FB-4A31-8711-1C0BE3BDD689}"/>
                </c:ext>
              </c:extLst>
            </c:dLbl>
            <c:dLbl>
              <c:idx val="6"/>
              <c:layout>
                <c:manualLayout>
                  <c:x val="1.7429193899782135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5FB-4A31-8711-1C0BE3BDD689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5FB-4A31-8711-1C0BE3BDD689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5FB-4A31-8711-1C0BE3BDD689}"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'9・東部・富士'!$B$54:$B$63</c:f>
              <c:strCache>
                <c:ptCount val="10"/>
                <c:pt idx="0">
                  <c:v>紙・パルプ</c:v>
                </c:pt>
                <c:pt idx="1">
                  <c:v>その他の化学工業品</c:v>
                </c:pt>
                <c:pt idx="2">
                  <c:v>鉄鋼</c:v>
                </c:pt>
                <c:pt idx="3">
                  <c:v>飲料</c:v>
                </c:pt>
                <c:pt idx="4">
                  <c:v>その他の食料工業品</c:v>
                </c:pt>
                <c:pt idx="5">
                  <c:v>化学肥料</c:v>
                </c:pt>
                <c:pt idx="6">
                  <c:v>電気機械</c:v>
                </c:pt>
                <c:pt idx="7">
                  <c:v>雑品</c:v>
                </c:pt>
                <c:pt idx="8">
                  <c:v>合成樹脂</c:v>
                </c:pt>
                <c:pt idx="9">
                  <c:v>その他の日用品</c:v>
                </c:pt>
              </c:strCache>
            </c:strRef>
          </c:cat>
          <c:val>
            <c:numRef>
              <c:f>'9・東部・富士'!$D$54:$D$63</c:f>
              <c:numCache>
                <c:formatCode>#,##0_);[Red]\(#,##0\)</c:formatCode>
                <c:ptCount val="10"/>
                <c:pt idx="0">
                  <c:v>85126</c:v>
                </c:pt>
                <c:pt idx="1">
                  <c:v>10199</c:v>
                </c:pt>
                <c:pt idx="2">
                  <c:v>15066</c:v>
                </c:pt>
                <c:pt idx="3">
                  <c:v>13023</c:v>
                </c:pt>
                <c:pt idx="4">
                  <c:v>11090</c:v>
                </c:pt>
                <c:pt idx="5">
                  <c:v>12618</c:v>
                </c:pt>
                <c:pt idx="6">
                  <c:v>6999</c:v>
                </c:pt>
                <c:pt idx="7">
                  <c:v>5829</c:v>
                </c:pt>
                <c:pt idx="8">
                  <c:v>5882</c:v>
                </c:pt>
                <c:pt idx="9">
                  <c:v>6660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5FB-4A31-8711-1C0BE3BDD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  <c:max val="1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altLang="ja-JP" sz="1100"/>
              <a:t>  </a:t>
            </a:r>
          </a:p>
          <a:p>
            <a:pPr>
              <a:defRPr sz="1100"/>
            </a:pPr>
            <a:r>
              <a:rPr lang="ja-JP" altLang="en-US" sz="1100"/>
              <a:t>清水支部　　　　令和</a:t>
            </a:r>
            <a:r>
              <a:rPr lang="ja-JP" altLang="en-US" sz="1100" baseline="0"/>
              <a:t> </a:t>
            </a:r>
            <a:r>
              <a:rPr lang="en-US" altLang="ja-JP" sz="1100" baseline="0"/>
              <a:t>6</a:t>
            </a:r>
            <a:r>
              <a:rPr lang="ja-JP" altLang="en-US" sz="1100"/>
              <a:t>年</a:t>
            </a:r>
            <a:r>
              <a:rPr lang="en-US" altLang="ja-JP" sz="1100"/>
              <a:t>9</a:t>
            </a:r>
            <a:r>
              <a:rPr lang="ja-JP" altLang="en-US" sz="1100"/>
              <a:t>月保管残</a:t>
            </a:r>
            <a:r>
              <a:rPr lang="ja-JP" sz="1100"/>
              <a:t>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7.751937984496123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'10・清水・静岡'!$C$20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0638297872340425E-2"/>
                  <c:y val="-3.552930532470695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A-4CB6-A90B-E7EA97B1C40C}"/>
                </c:ext>
              </c:extLst>
            </c:dLbl>
            <c:dLbl>
              <c:idx val="1"/>
              <c:layout>
                <c:manualLayout>
                  <c:x val="-1.0638297872340425E-2"/>
                  <c:y val="-3.051944089094887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A-4CB6-A90B-E7EA97B1C40C}"/>
                </c:ext>
              </c:extLst>
            </c:dLbl>
            <c:dLbl>
              <c:idx val="2"/>
              <c:layout>
                <c:manualLayout>
                  <c:x val="-5.3191489361702126E-3"/>
                  <c:y val="1.5503570774583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DA-4CB6-A90B-E7EA97B1C40C}"/>
                </c:ext>
              </c:extLst>
            </c:dLbl>
            <c:dLbl>
              <c:idx val="3"/>
              <c:layout>
                <c:manualLayout>
                  <c:x val="-8.8652482269503553E-3"/>
                  <c:y val="1.9379539766831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A-4CB6-A90B-E7EA97B1C40C}"/>
                </c:ext>
              </c:extLst>
            </c:dLbl>
            <c:dLbl>
              <c:idx val="4"/>
              <c:layout>
                <c:manualLayout>
                  <c:x val="-1.4184397163120633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A-4CB6-A90B-E7EA97B1C40C}"/>
                </c:ext>
              </c:extLst>
            </c:dLbl>
            <c:dLbl>
              <c:idx val="5"/>
              <c:layout>
                <c:manualLayout>
                  <c:x val="-1.5957446808510769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DA-4CB6-A90B-E7EA97B1C40C}"/>
                </c:ext>
              </c:extLst>
            </c:dLbl>
            <c:dLbl>
              <c:idx val="6"/>
              <c:layout>
                <c:manualLayout>
                  <c:x val="-1.0638297872340555E-2"/>
                  <c:y val="2.3255813953488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DA-4CB6-A90B-E7EA97B1C40C}"/>
                </c:ext>
              </c:extLst>
            </c:dLbl>
            <c:dLbl>
              <c:idx val="7"/>
              <c:layout>
                <c:manualLayout>
                  <c:x val="-1.4184397163120567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DA-4CB6-A90B-E7EA97B1C40C}"/>
                </c:ext>
              </c:extLst>
            </c:dLbl>
            <c:dLbl>
              <c:idx val="8"/>
              <c:layout>
                <c:manualLayout>
                  <c:x val="-8.8652482269504854E-3"/>
                  <c:y val="-7.1058610649413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DA-4CB6-A90B-E7EA97B1C40C}"/>
                </c:ext>
              </c:extLst>
            </c:dLbl>
            <c:dLbl>
              <c:idx val="9"/>
              <c:layout>
                <c:manualLayout>
                  <c:x val="-1.5957446808510637E-2"/>
                  <c:y val="1.55032655801745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雑穀</c:v>
                </c:pt>
                <c:pt idx="3">
                  <c:v>その他の食料工業品</c:v>
                </c:pt>
                <c:pt idx="4">
                  <c:v>その他の機械</c:v>
                </c:pt>
                <c:pt idx="5">
                  <c:v>雑品</c:v>
                </c:pt>
                <c:pt idx="6">
                  <c:v>鉄鋼</c:v>
                </c:pt>
                <c:pt idx="7">
                  <c:v>飲料</c:v>
                </c:pt>
                <c:pt idx="8">
                  <c:v>紙・パルプ</c:v>
                </c:pt>
                <c:pt idx="9">
                  <c:v>木材</c:v>
                </c:pt>
              </c:strCache>
            </c:strRef>
          </c:cat>
          <c:val>
            <c:numRef>
              <c:f>'10・清水・静岡'!$C$21:$C$30</c:f>
              <c:numCache>
                <c:formatCode>#,##0_);[Red]\(#,##0\)</c:formatCode>
                <c:ptCount val="10"/>
                <c:pt idx="0">
                  <c:v>66659</c:v>
                </c:pt>
                <c:pt idx="1">
                  <c:v>46333</c:v>
                </c:pt>
                <c:pt idx="2">
                  <c:v>39570</c:v>
                </c:pt>
                <c:pt idx="3">
                  <c:v>31391</c:v>
                </c:pt>
                <c:pt idx="4">
                  <c:v>27197</c:v>
                </c:pt>
                <c:pt idx="5">
                  <c:v>16487</c:v>
                </c:pt>
                <c:pt idx="6">
                  <c:v>14655</c:v>
                </c:pt>
                <c:pt idx="7">
                  <c:v>12421</c:v>
                </c:pt>
                <c:pt idx="8">
                  <c:v>12384</c:v>
                </c:pt>
                <c:pt idx="9">
                  <c:v>12374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DA-4CB6-A90B-E7EA97B1C40C}"/>
            </c:ext>
          </c:extLst>
        </c:ser>
        <c:ser>
          <c:idx val="1"/>
          <c:order val="1"/>
          <c:tx>
            <c:strRef>
              <c:f>'10・清水・静岡'!$D$20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3.5460992907801418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DA-4CB6-A90B-E7EA97B1C40C}"/>
                </c:ext>
              </c:extLst>
            </c:dLbl>
            <c:dLbl>
              <c:idx val="1"/>
              <c:layout>
                <c:manualLayout>
                  <c:x val="8.8652482269503553E-3"/>
                  <c:y val="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DA-4CB6-A90B-E7EA97B1C40C}"/>
                </c:ext>
              </c:extLst>
            </c:dLbl>
            <c:dLbl>
              <c:idx val="2"/>
              <c:layout>
                <c:manualLayout>
                  <c:x val="5.3191489361702456E-3"/>
                  <c:y val="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DA-4CB6-A90B-E7EA97B1C40C}"/>
                </c:ext>
              </c:extLst>
            </c:dLbl>
            <c:dLbl>
              <c:idx val="3"/>
              <c:layout>
                <c:manualLayout>
                  <c:x val="3.5460992907800767E-3"/>
                  <c:y val="-3.8762741866569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DA-4CB6-A90B-E7EA97B1C40C}"/>
                </c:ext>
              </c:extLst>
            </c:dLbl>
            <c:dLbl>
              <c:idx val="4"/>
              <c:layout>
                <c:manualLayout>
                  <c:x val="3.5460992907800767E-3"/>
                  <c:y val="-3.05194408838430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DA-4CB6-A90B-E7EA97B1C40C}"/>
                </c:ext>
              </c:extLst>
            </c:dLbl>
            <c:dLbl>
              <c:idx val="5"/>
              <c:layout>
                <c:manualLayout>
                  <c:x val="5.3191489361702126E-3"/>
                  <c:y val="1.162790697674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DA-4CB6-A90B-E7EA97B1C40C}"/>
                </c:ext>
              </c:extLst>
            </c:dLbl>
            <c:dLbl>
              <c:idx val="6"/>
              <c:layout>
                <c:manualLayout>
                  <c:x val="1.7730496453900709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DA-4CB6-A90B-E7EA97B1C40C}"/>
                </c:ext>
              </c:extLst>
            </c:dLbl>
            <c:dLbl>
              <c:idx val="7"/>
              <c:layout>
                <c:manualLayout>
                  <c:x val="3.5460992907800117E-3"/>
                  <c:y val="1.1627906976744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DA-4CB6-A90B-E7EA97B1C40C}"/>
                </c:ext>
              </c:extLst>
            </c:dLbl>
            <c:dLbl>
              <c:idx val="8"/>
              <c:layout>
                <c:manualLayout>
                  <c:x val="3.5460992907801418E-3"/>
                  <c:y val="1.5503875968992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DA-4CB6-A90B-E7EA97B1C40C}"/>
                </c:ext>
              </c:extLst>
            </c:dLbl>
            <c:dLbl>
              <c:idx val="9"/>
              <c:layout>
                <c:manualLayout>
                  <c:x val="5.3191489361700825E-3"/>
                  <c:y val="1.9379234572422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雑穀</c:v>
                </c:pt>
                <c:pt idx="3">
                  <c:v>その他の食料工業品</c:v>
                </c:pt>
                <c:pt idx="4">
                  <c:v>その他の機械</c:v>
                </c:pt>
                <c:pt idx="5">
                  <c:v>雑品</c:v>
                </c:pt>
                <c:pt idx="6">
                  <c:v>鉄鋼</c:v>
                </c:pt>
                <c:pt idx="7">
                  <c:v>飲料</c:v>
                </c:pt>
                <c:pt idx="8">
                  <c:v>紙・パルプ</c:v>
                </c:pt>
                <c:pt idx="9">
                  <c:v>木材</c:v>
                </c:pt>
              </c:strCache>
            </c:strRef>
          </c:cat>
          <c:val>
            <c:numRef>
              <c:f>'10・清水・静岡'!$D$21:$D$30</c:f>
              <c:numCache>
                <c:formatCode>#,##0_);[Red]\(#,##0\)</c:formatCode>
                <c:ptCount val="10"/>
                <c:pt idx="0">
                  <c:v>89908</c:v>
                </c:pt>
                <c:pt idx="1">
                  <c:v>52087</c:v>
                </c:pt>
                <c:pt idx="2">
                  <c:v>19522</c:v>
                </c:pt>
                <c:pt idx="3">
                  <c:v>30773</c:v>
                </c:pt>
                <c:pt idx="4">
                  <c:v>30837</c:v>
                </c:pt>
                <c:pt idx="5">
                  <c:v>15607</c:v>
                </c:pt>
                <c:pt idx="6">
                  <c:v>17964</c:v>
                </c:pt>
                <c:pt idx="7">
                  <c:v>10317</c:v>
                </c:pt>
                <c:pt idx="8">
                  <c:v>12175</c:v>
                </c:pt>
                <c:pt idx="9">
                  <c:v>10582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7DA-4CB6-A90B-E7EA97B1C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  <c:max val="125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9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'10・清水・静岡'!$C$53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57-473C-A992-72908F228CD6}"/>
                </c:ext>
              </c:extLst>
            </c:dLbl>
            <c:dLbl>
              <c:idx val="1"/>
              <c:layout>
                <c:manualLayout>
                  <c:x val="1.7777777777777779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57-473C-A992-72908F228CD6}"/>
                </c:ext>
              </c:extLst>
            </c:dLbl>
            <c:dLbl>
              <c:idx val="2"/>
              <c:layout>
                <c:manualLayout>
                  <c:x val="-3.555555555555588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57-473C-A992-72908F228CD6}"/>
                </c:ext>
              </c:extLst>
            </c:dLbl>
            <c:dLbl>
              <c:idx val="3"/>
              <c:layout>
                <c:manualLayout>
                  <c:x val="-3.5555555555555557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57-473C-A992-72908F228CD6}"/>
                </c:ext>
              </c:extLst>
            </c:dLbl>
            <c:dLbl>
              <c:idx val="4"/>
              <c:layout>
                <c:manualLayout>
                  <c:x val="-1.0666666666666666E-2"/>
                  <c:y val="-1.307174441892961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57-473C-A992-72908F228CD6}"/>
                </c:ext>
              </c:extLst>
            </c:dLbl>
            <c:dLbl>
              <c:idx val="5"/>
              <c:layout>
                <c:manualLayout>
                  <c:x val="-5.3333333333333982E-3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57-473C-A992-72908F228CD6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57-473C-A992-72908F228CD6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57-473C-A992-72908F228CD6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57-473C-A992-72908F228CD6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雑品</c:v>
                </c:pt>
                <c:pt idx="5">
                  <c:v>その他の化学工業品</c:v>
                </c:pt>
                <c:pt idx="6">
                  <c:v>動植物性飼・肥料</c:v>
                </c:pt>
                <c:pt idx="7">
                  <c:v>缶詰・びん詰</c:v>
                </c:pt>
                <c:pt idx="8">
                  <c:v>その他の製造工業品</c:v>
                </c:pt>
                <c:pt idx="9">
                  <c:v>非鉄金属</c:v>
                </c:pt>
              </c:strCache>
            </c:strRef>
          </c:cat>
          <c:val>
            <c:numRef>
              <c:f>'10・清水・静岡'!$C$54:$C$63</c:f>
              <c:numCache>
                <c:formatCode>#,##0_);[Red]\(#,##0\)</c:formatCode>
                <c:ptCount val="10"/>
                <c:pt idx="0">
                  <c:v>13833</c:v>
                </c:pt>
                <c:pt idx="1">
                  <c:v>12451</c:v>
                </c:pt>
                <c:pt idx="2">
                  <c:v>9184</c:v>
                </c:pt>
                <c:pt idx="3">
                  <c:v>8895</c:v>
                </c:pt>
                <c:pt idx="4">
                  <c:v>2475</c:v>
                </c:pt>
                <c:pt idx="5">
                  <c:v>2395</c:v>
                </c:pt>
                <c:pt idx="6">
                  <c:v>1667</c:v>
                </c:pt>
                <c:pt idx="7">
                  <c:v>1566</c:v>
                </c:pt>
                <c:pt idx="8">
                  <c:v>1182</c:v>
                </c:pt>
                <c:pt idx="9">
                  <c:v>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57-473C-A992-72908F228CD6}"/>
            </c:ext>
          </c:extLst>
        </c:ser>
        <c:ser>
          <c:idx val="1"/>
          <c:order val="1"/>
          <c:tx>
            <c:strRef>
              <c:f>'10・清水・静岡'!$D$53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0666526684164479E-2"/>
                  <c:y val="-5.614271478097323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57-473C-A992-72908F228CD6}"/>
                </c:ext>
              </c:extLst>
            </c:dLbl>
            <c:dLbl>
              <c:idx val="1"/>
              <c:layout>
                <c:manualLayout>
                  <c:x val="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57-473C-A992-72908F228CD6}"/>
                </c:ext>
              </c:extLst>
            </c:dLbl>
            <c:dLbl>
              <c:idx val="2"/>
              <c:layout>
                <c:manualLayout>
                  <c:x val="1.244444444444438E-2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57-473C-A992-72908F228CD6}"/>
                </c:ext>
              </c:extLst>
            </c:dLbl>
            <c:dLbl>
              <c:idx val="3"/>
              <c:layout>
                <c:manualLayout>
                  <c:x val="5.3333333333332681E-3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57-473C-A992-72908F228CD6}"/>
                </c:ext>
              </c:extLst>
            </c:dLbl>
            <c:dLbl>
              <c:idx val="4"/>
              <c:layout>
                <c:manualLayout>
                  <c:x val="7.1109711286089236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57-473C-A992-72908F228CD6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557-473C-A992-72908F228CD6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57-473C-A992-72908F228CD6}"/>
                </c:ext>
              </c:extLst>
            </c:dLbl>
            <c:dLbl>
              <c:idx val="7"/>
              <c:layout>
                <c:manualLayout>
                  <c:x val="1.7777777777776473E-3"/>
                  <c:y val="1.78253119429588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557-473C-A992-72908F228CD6}"/>
                </c:ext>
              </c:extLst>
            </c:dLbl>
            <c:dLbl>
              <c:idx val="8"/>
              <c:layout>
                <c:manualLayout>
                  <c:x val="1.7777777777776473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57-473C-A992-72908F228CD6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雑品</c:v>
                </c:pt>
                <c:pt idx="5">
                  <c:v>その他の化学工業品</c:v>
                </c:pt>
                <c:pt idx="6">
                  <c:v>動植物性飼・肥料</c:v>
                </c:pt>
                <c:pt idx="7">
                  <c:v>缶詰・びん詰</c:v>
                </c:pt>
                <c:pt idx="8">
                  <c:v>その他の製造工業品</c:v>
                </c:pt>
                <c:pt idx="9">
                  <c:v>非鉄金属</c:v>
                </c:pt>
              </c:strCache>
            </c:strRef>
          </c:cat>
          <c:val>
            <c:numRef>
              <c:f>'10・清水・静岡'!$D$54:$D$63</c:f>
              <c:numCache>
                <c:formatCode>#,##0_);[Red]\(#,##0\)</c:formatCode>
                <c:ptCount val="10"/>
                <c:pt idx="0">
                  <c:v>11519</c:v>
                </c:pt>
                <c:pt idx="1">
                  <c:v>6375</c:v>
                </c:pt>
                <c:pt idx="2">
                  <c:v>2111</c:v>
                </c:pt>
                <c:pt idx="3">
                  <c:v>6896</c:v>
                </c:pt>
                <c:pt idx="4">
                  <c:v>1913</c:v>
                </c:pt>
                <c:pt idx="5">
                  <c:v>2879</c:v>
                </c:pt>
                <c:pt idx="6">
                  <c:v>0</c:v>
                </c:pt>
                <c:pt idx="7">
                  <c:v>1900</c:v>
                </c:pt>
                <c:pt idx="8">
                  <c:v>1277</c:v>
                </c:pt>
                <c:pt idx="9">
                  <c:v>1215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557-473C-A992-72908F228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2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9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'11・駿遠・西部'!$C$21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3.508793684254035E-3"/>
                  <c:y val="-1.98170143986239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C-4E18-BBEA-F2DD9E9B5C26}"/>
                </c:ext>
              </c:extLst>
            </c:dLbl>
            <c:dLbl>
              <c:idx val="1"/>
              <c:layout>
                <c:manualLayout>
                  <c:x val="-8.7490441647549953E-3"/>
                  <c:y val="-1.79082699408336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AC-4E18-BBEA-F2DD9E9B5C26}"/>
                </c:ext>
              </c:extLst>
            </c:dLbl>
            <c:dLbl>
              <c:idx val="2"/>
              <c:layout>
                <c:manualLayout>
                  <c:x val="-1.0507918793615397E-2"/>
                  <c:y val="1.57355754259531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AC-4E18-BBEA-F2DD9E9B5C26}"/>
                </c:ext>
              </c:extLst>
            </c:dLbl>
            <c:dLbl>
              <c:idx val="3"/>
              <c:layout>
                <c:manualLayout>
                  <c:x val="-3.5225714895874235E-3"/>
                  <c:y val="2.1376988893336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AC-4E18-BBEA-F2DD9E9B5C26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AC-4E18-BBEA-F2DD9E9B5C26}"/>
                </c:ext>
              </c:extLst>
            </c:dLbl>
            <c:dLbl>
              <c:idx val="5"/>
              <c:layout>
                <c:manualLayout>
                  <c:x val="-1.5766493755209797E-2"/>
                  <c:y val="1.03079911621216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AC-4E18-BBEA-F2DD9E9B5C26}"/>
                </c:ext>
              </c:extLst>
            </c:dLbl>
            <c:dLbl>
              <c:idx val="6"/>
              <c:layout>
                <c:manualLayout>
                  <c:x val="-1.4016712477869529E-2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AC-4E18-BBEA-F2DD9E9B5C26}"/>
                </c:ext>
              </c:extLst>
            </c:dLbl>
            <c:dLbl>
              <c:idx val="7"/>
              <c:layout>
                <c:manualLayout>
                  <c:x val="-1.5789502690116492E-2"/>
                  <c:y val="2.3251330871776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AC-4E18-BBEA-F2DD9E9B5C26}"/>
                </c:ext>
              </c:extLst>
            </c:dLbl>
            <c:dLbl>
              <c:idx val="8"/>
              <c:layout>
                <c:manualLayout>
                  <c:x val="-1.0521696598948754E-2"/>
                  <c:y val="-1.18353426160712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AC-4E18-BBEA-F2DD9E9B5C26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その他の機械</c:v>
                </c:pt>
                <c:pt idx="7">
                  <c:v>化学肥料</c:v>
                </c:pt>
                <c:pt idx="8">
                  <c:v>その他の日用品</c:v>
                </c:pt>
                <c:pt idx="9">
                  <c:v>石油製品</c:v>
                </c:pt>
              </c:strCache>
            </c:strRef>
          </c:cat>
          <c:val>
            <c:numRef>
              <c:f>'11・駿遠・西部'!$C$22:$C$31</c:f>
              <c:numCache>
                <c:formatCode>#,##0_);[Red]\(#,##0\)</c:formatCode>
                <c:ptCount val="10"/>
                <c:pt idx="0">
                  <c:v>26185</c:v>
                </c:pt>
                <c:pt idx="1">
                  <c:v>19045</c:v>
                </c:pt>
                <c:pt idx="2">
                  <c:v>13778</c:v>
                </c:pt>
                <c:pt idx="3">
                  <c:v>9420</c:v>
                </c:pt>
                <c:pt idx="4">
                  <c:v>8530</c:v>
                </c:pt>
                <c:pt idx="5">
                  <c:v>6566</c:v>
                </c:pt>
                <c:pt idx="6">
                  <c:v>3225</c:v>
                </c:pt>
                <c:pt idx="7">
                  <c:v>3140</c:v>
                </c:pt>
                <c:pt idx="8">
                  <c:v>2421</c:v>
                </c:pt>
                <c:pt idx="9">
                  <c:v>2181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AC-4E18-BBEA-F2DD9E9B5C26}"/>
            </c:ext>
          </c:extLst>
        </c:ser>
        <c:ser>
          <c:idx val="1"/>
          <c:order val="1"/>
          <c:tx>
            <c:strRef>
              <c:f>'11・駿遠・西部'!$D$21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3.50879368425403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AC-4E18-BBEA-F2DD9E9B5C26}"/>
                </c:ext>
              </c:extLst>
            </c:dLbl>
            <c:dLbl>
              <c:idx val="1"/>
              <c:layout>
                <c:manualLayout>
                  <c:x val="6.9991251093612979E-3"/>
                  <c:y val="7.5329566854990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0AC-4E18-BBEA-F2DD9E9B5C26}"/>
                </c:ext>
              </c:extLst>
            </c:dLbl>
            <c:dLbl>
              <c:idx val="2"/>
              <c:layout>
                <c:manualLayout>
                  <c:x val="1.7634213046203871E-3"/>
                  <c:y val="7.12843098002580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0AC-4E18-BBEA-F2DD9E9B5C26}"/>
                </c:ext>
              </c:extLst>
            </c:dLbl>
            <c:dLbl>
              <c:idx val="3"/>
              <c:layout>
                <c:manualLayout>
                  <c:x val="5.2723527669276916E-3"/>
                  <c:y val="-3.79821166422000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AC-4E18-BBEA-F2DD9E9B5C26}"/>
                </c:ext>
              </c:extLst>
            </c:dLbl>
            <c:dLbl>
              <c:idx val="4"/>
              <c:layout>
                <c:manualLayout>
                  <c:x val="5.2538905077810158E-3"/>
                  <c:y val="1.1362308524993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AC-4E18-BBEA-F2DD9E9B5C26}"/>
                </c:ext>
              </c:extLst>
            </c:dLbl>
            <c:dLbl>
              <c:idx val="5"/>
              <c:layout>
                <c:manualLayout>
                  <c:x val="3.4995625546807292E-3"/>
                  <c:y val="7.46978661565602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0AC-4E18-BBEA-F2DD9E9B5C26}"/>
                </c:ext>
              </c:extLst>
            </c:dLbl>
            <c:dLbl>
              <c:idx val="6"/>
              <c:layout>
                <c:manualLayout>
                  <c:x val="1.7452346015803142E-3"/>
                  <c:y val="1.83762622892477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AC-4E18-BBEA-F2DD9E9B5C26}"/>
                </c:ext>
              </c:extLst>
            </c:dLbl>
            <c:dLbl>
              <c:idx val="7"/>
              <c:layout>
                <c:manualLayout>
                  <c:x val="3.5180248138274054E-3"/>
                  <c:y val="1.8705755000963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0AC-4E18-BBEA-F2DD9E9B5C26}"/>
                </c:ext>
              </c:extLst>
            </c:dLbl>
            <c:dLbl>
              <c:idx val="8"/>
              <c:layout>
                <c:manualLayout>
                  <c:x val="1.7682435364869446E-3"/>
                  <c:y val="7.43805329418568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0AC-4E18-BBEA-F2DD9E9B5C26}"/>
                </c:ext>
              </c:extLst>
            </c:dLbl>
            <c:dLbl>
              <c:idx val="9"/>
              <c:layout>
                <c:manualLayout>
                  <c:x val="3.425575740040369E-3"/>
                  <c:y val="1.500274330115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その他の機械</c:v>
                </c:pt>
                <c:pt idx="7">
                  <c:v>化学肥料</c:v>
                </c:pt>
                <c:pt idx="8">
                  <c:v>その他の日用品</c:v>
                </c:pt>
                <c:pt idx="9">
                  <c:v>石油製品</c:v>
                </c:pt>
              </c:strCache>
            </c:strRef>
          </c:cat>
          <c:val>
            <c:numRef>
              <c:f>'11・駿遠・西部'!$D$22:$D$31</c:f>
              <c:numCache>
                <c:formatCode>#,##0_);[Red]\(#,##0\)</c:formatCode>
                <c:ptCount val="10"/>
                <c:pt idx="0">
                  <c:v>23821</c:v>
                </c:pt>
                <c:pt idx="1">
                  <c:v>16214</c:v>
                </c:pt>
                <c:pt idx="2">
                  <c:v>16378</c:v>
                </c:pt>
                <c:pt idx="3">
                  <c:v>10800</c:v>
                </c:pt>
                <c:pt idx="4">
                  <c:v>6822</c:v>
                </c:pt>
                <c:pt idx="5">
                  <c:v>4915</c:v>
                </c:pt>
                <c:pt idx="6">
                  <c:v>3194</c:v>
                </c:pt>
                <c:pt idx="7">
                  <c:v>2954</c:v>
                </c:pt>
                <c:pt idx="8">
                  <c:v>1854</c:v>
                </c:pt>
                <c:pt idx="9">
                  <c:v>2566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0AC-4E18-BBEA-F2DD9E9B5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72657256426E-2"/>
              <c:y val="3.2521612764506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9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065957360736885"/>
          <c:y val="2.50896057347670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'11・駿遠・西部'!$C$54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0484929358820443E-2"/>
                  <c:y val="2.5089323511980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FB-4247-8BAF-4DFEF2E517E9}"/>
                </c:ext>
              </c:extLst>
            </c:dLbl>
            <c:dLbl>
              <c:idx val="1"/>
              <c:layout>
                <c:manualLayout>
                  <c:x val="-6.9899529058803159E-3"/>
                  <c:y val="1.7920582507831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FB-4247-8BAF-4DFEF2E517E9}"/>
                </c:ext>
              </c:extLst>
            </c:dLbl>
            <c:dLbl>
              <c:idx val="2"/>
              <c:layout>
                <c:manualLayout>
                  <c:x val="-1.0484929358820427E-2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FB-4247-8BAF-4DFEF2E517E9}"/>
                </c:ext>
              </c:extLst>
            </c:dLbl>
            <c:dLbl>
              <c:idx val="3"/>
              <c:layout>
                <c:manualLayout>
                  <c:x val="-8.7374411323503549E-3"/>
                  <c:y val="1.075268817204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FB-4247-8BAF-4DFEF2E517E9}"/>
                </c:ext>
              </c:extLst>
            </c:dLbl>
            <c:dLbl>
              <c:idx val="4"/>
              <c:layout>
                <c:manualLayout>
                  <c:x val="-1.3980043409258779E-2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FB-4247-8BAF-4DFEF2E517E9}"/>
                </c:ext>
              </c:extLst>
            </c:dLbl>
            <c:dLbl>
              <c:idx val="5"/>
              <c:layout>
                <c:manualLayout>
                  <c:x val="-6.9899529058802838E-3"/>
                  <c:y val="3.58422939068087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FB-4247-8BAF-4DFEF2E517E9}"/>
                </c:ext>
              </c:extLst>
            </c:dLbl>
            <c:dLbl>
              <c:idx val="6"/>
              <c:layout>
                <c:manualLayout>
                  <c:x val="-8.7374411323503549E-3"/>
                  <c:y val="3.583947167894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FB-4247-8BAF-4DFEF2E517E9}"/>
                </c:ext>
              </c:extLst>
            </c:dLbl>
            <c:dLbl>
              <c:idx val="7"/>
              <c:layout>
                <c:manualLayout>
                  <c:x val="-8.7374411323503549E-3"/>
                  <c:y val="1.792086473061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FB-4247-8BAF-4DFEF2E517E9}"/>
                </c:ext>
              </c:extLst>
            </c:dLbl>
            <c:dLbl>
              <c:idx val="8"/>
              <c:layout>
                <c:manualLayout>
                  <c:x val="-1.2232417585290497E-2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FB-4247-8BAF-4DFEF2E517E9}"/>
                </c:ext>
              </c:extLst>
            </c:dLbl>
            <c:dLbl>
              <c:idx val="9"/>
              <c:layout>
                <c:manualLayout>
                  <c:x val="-8.7374411323503549E-3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ゴム製品</c:v>
                </c:pt>
                <c:pt idx="8">
                  <c:v>紙・パルプ</c:v>
                </c:pt>
                <c:pt idx="9">
                  <c:v>飲料</c:v>
                </c:pt>
              </c:strCache>
            </c:strRef>
          </c:cat>
          <c:val>
            <c:numRef>
              <c:f>'11・駿遠・西部'!$C$55:$C$64</c:f>
              <c:numCache>
                <c:formatCode>#,##0_);[Red]\(#,##0\)</c:formatCode>
                <c:ptCount val="10"/>
                <c:pt idx="0">
                  <c:v>413690</c:v>
                </c:pt>
                <c:pt idx="1">
                  <c:v>92227</c:v>
                </c:pt>
                <c:pt idx="2">
                  <c:v>40814</c:v>
                </c:pt>
                <c:pt idx="3">
                  <c:v>19207</c:v>
                </c:pt>
                <c:pt idx="4">
                  <c:v>17701</c:v>
                </c:pt>
                <c:pt idx="5">
                  <c:v>17457</c:v>
                </c:pt>
                <c:pt idx="6">
                  <c:v>17349</c:v>
                </c:pt>
                <c:pt idx="7">
                  <c:v>15940</c:v>
                </c:pt>
                <c:pt idx="8">
                  <c:v>14616</c:v>
                </c:pt>
                <c:pt idx="9">
                  <c:v>12137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FB-4247-8BAF-4DFEF2E517E9}"/>
            </c:ext>
          </c:extLst>
        </c:ser>
        <c:ser>
          <c:idx val="1"/>
          <c:order val="1"/>
          <c:tx>
            <c:strRef>
              <c:f>'11・駿遠・西部'!$D$54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232417585290482E-2"/>
                  <c:y val="7.16845878136199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FB-4247-8BAF-4DFEF2E517E9}"/>
                </c:ext>
              </c:extLst>
            </c:dLbl>
            <c:dLbl>
              <c:idx val="1"/>
              <c:layout>
                <c:manualLayout>
                  <c:x val="0"/>
                  <c:y val="-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EFB-4247-8BAF-4DFEF2E517E9}"/>
                </c:ext>
              </c:extLst>
            </c:dLbl>
            <c:dLbl>
              <c:idx val="2"/>
              <c:layout>
                <c:manualLayout>
                  <c:x val="6.9899529058802838E-3"/>
                  <c:y val="1.792086473061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FB-4247-8BAF-4DFEF2E517E9}"/>
                </c:ext>
              </c:extLst>
            </c:dLbl>
            <c:dLbl>
              <c:idx val="3"/>
              <c:layout>
                <c:manualLayout>
                  <c:x val="0"/>
                  <c:y val="-3.58451161346767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FB-4247-8BAF-4DFEF2E517E9}"/>
                </c:ext>
              </c:extLst>
            </c:dLbl>
            <c:dLbl>
              <c:idx val="4"/>
              <c:layout>
                <c:manualLayout>
                  <c:x val="8.7374411323502908E-3"/>
                  <c:y val="-3.584793836254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EFB-4247-8BAF-4DFEF2E517E9}"/>
                </c:ext>
              </c:extLst>
            </c:dLbl>
            <c:dLbl>
              <c:idx val="5"/>
              <c:layout>
                <c:manualLayout>
                  <c:x val="5.2423270819120654E-3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FB-4247-8BAF-4DFEF2E517E9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FB-4247-8BAF-4DFEF2E517E9}"/>
                </c:ext>
              </c:extLst>
            </c:dLbl>
            <c:dLbl>
              <c:idx val="7"/>
              <c:layout>
                <c:manualLayout>
                  <c:x val="5.2424646794100851E-3"/>
                  <c:y val="-7.1687410041486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FB-4247-8BAF-4DFEF2E517E9}"/>
                </c:ext>
              </c:extLst>
            </c:dLbl>
            <c:dLbl>
              <c:idx val="8"/>
              <c:layout>
                <c:manualLayout>
                  <c:x val="-1.74748822647007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FB-4247-8BAF-4DFEF2E517E9}"/>
                </c:ext>
              </c:extLst>
            </c:dLbl>
            <c:dLbl>
              <c:idx val="9"/>
              <c:layout>
                <c:manualLayout>
                  <c:x val="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ゴム製品</c:v>
                </c:pt>
                <c:pt idx="8">
                  <c:v>紙・パルプ</c:v>
                </c:pt>
                <c:pt idx="9">
                  <c:v>飲料</c:v>
                </c:pt>
              </c:strCache>
            </c:strRef>
          </c:cat>
          <c:val>
            <c:numRef>
              <c:f>'11・駿遠・西部'!$D$55:$D$64</c:f>
              <c:numCache>
                <c:formatCode>#,##0_);[Red]\(#,##0\)</c:formatCode>
                <c:ptCount val="10"/>
                <c:pt idx="0">
                  <c:v>416050</c:v>
                </c:pt>
                <c:pt idx="1">
                  <c:v>98736</c:v>
                </c:pt>
                <c:pt idx="2">
                  <c:v>37820</c:v>
                </c:pt>
                <c:pt idx="3">
                  <c:v>26145</c:v>
                </c:pt>
                <c:pt idx="4">
                  <c:v>25555</c:v>
                </c:pt>
                <c:pt idx="5">
                  <c:v>17929</c:v>
                </c:pt>
                <c:pt idx="6">
                  <c:v>20301</c:v>
                </c:pt>
                <c:pt idx="7">
                  <c:v>13686</c:v>
                </c:pt>
                <c:pt idx="8">
                  <c:v>16343</c:v>
                </c:pt>
                <c:pt idx="9">
                  <c:v>10193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EFB-4247-8BAF-4DFEF2E51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83.7</c:v>
                </c:pt>
                <c:pt idx="1">
                  <c:v>85.3</c:v>
                </c:pt>
                <c:pt idx="2">
                  <c:v>80</c:v>
                </c:pt>
                <c:pt idx="3">
                  <c:v>85.9</c:v>
                </c:pt>
                <c:pt idx="4">
                  <c:v>87.6</c:v>
                </c:pt>
                <c:pt idx="5">
                  <c:v>86.2</c:v>
                </c:pt>
                <c:pt idx="6">
                  <c:v>83.1</c:v>
                </c:pt>
                <c:pt idx="7">
                  <c:v>74.900000000000006</c:v>
                </c:pt>
                <c:pt idx="8">
                  <c:v>72.900000000000006</c:v>
                </c:pt>
                <c:pt idx="9">
                  <c:v>81.5</c:v>
                </c:pt>
                <c:pt idx="10">
                  <c:v>93.4</c:v>
                </c:pt>
                <c:pt idx="11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6-47AD-9809-4B4AC27F880F}"/>
            </c:ext>
          </c:extLst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97.8</c:v>
                </c:pt>
                <c:pt idx="2">
                  <c:v>95.2</c:v>
                </c:pt>
                <c:pt idx="3">
                  <c:v>99.2</c:v>
                </c:pt>
                <c:pt idx="4">
                  <c:v>97.6</c:v>
                </c:pt>
                <c:pt idx="5">
                  <c:v>99</c:v>
                </c:pt>
                <c:pt idx="6">
                  <c:v>101.3</c:v>
                </c:pt>
                <c:pt idx="7">
                  <c:v>107</c:v>
                </c:pt>
                <c:pt idx="8">
                  <c:v>105.1</c:v>
                </c:pt>
                <c:pt idx="9">
                  <c:v>105.3</c:v>
                </c:pt>
                <c:pt idx="10">
                  <c:v>100.4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6-47AD-9809-4B4AC27F880F}"/>
            </c:ext>
          </c:extLst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105.8</c:v>
                </c:pt>
                <c:pt idx="1">
                  <c:v>103.9</c:v>
                </c:pt>
                <c:pt idx="2">
                  <c:v>96.7</c:v>
                </c:pt>
                <c:pt idx="3">
                  <c:v>93.3</c:v>
                </c:pt>
                <c:pt idx="4">
                  <c:v>100.2</c:v>
                </c:pt>
                <c:pt idx="5">
                  <c:v>97.8</c:v>
                </c:pt>
                <c:pt idx="6">
                  <c:v>101.8</c:v>
                </c:pt>
                <c:pt idx="7">
                  <c:v>102.7</c:v>
                </c:pt>
                <c:pt idx="8">
                  <c:v>99.6</c:v>
                </c:pt>
                <c:pt idx="9">
                  <c:v>98.3</c:v>
                </c:pt>
                <c:pt idx="10">
                  <c:v>92.6</c:v>
                </c:pt>
                <c:pt idx="1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6-47AD-9809-4B4AC27F880F}"/>
            </c:ext>
          </c:extLst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92.4</c:v>
                </c:pt>
                <c:pt idx="1">
                  <c:v>95.3</c:v>
                </c:pt>
                <c:pt idx="2">
                  <c:v>92.5</c:v>
                </c:pt>
                <c:pt idx="3">
                  <c:v>93.4</c:v>
                </c:pt>
                <c:pt idx="4">
                  <c:v>95.2</c:v>
                </c:pt>
                <c:pt idx="5">
                  <c:v>99.5</c:v>
                </c:pt>
                <c:pt idx="6">
                  <c:v>101.2</c:v>
                </c:pt>
                <c:pt idx="7">
                  <c:v>108.1</c:v>
                </c:pt>
                <c:pt idx="8">
                  <c:v>97.5</c:v>
                </c:pt>
                <c:pt idx="9">
                  <c:v>99.6</c:v>
                </c:pt>
                <c:pt idx="10">
                  <c:v>98.6</c:v>
                </c:pt>
                <c:pt idx="11">
                  <c:v>102.6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46-47AD-9809-4B4AC27F880F}"/>
            </c:ext>
          </c:extLst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3.2518583325232615E-2"/>
                  <c:y val="5.75056566205086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92-417B-9373-2060559042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83.4</c:v>
                </c:pt>
                <c:pt idx="1">
                  <c:v>86.1</c:v>
                </c:pt>
                <c:pt idx="2">
                  <c:v>84.2</c:v>
                </c:pt>
                <c:pt idx="3">
                  <c:v>84.1</c:v>
                </c:pt>
                <c:pt idx="4">
                  <c:v>85.6</c:v>
                </c:pt>
                <c:pt idx="5">
                  <c:v>85.8</c:v>
                </c:pt>
                <c:pt idx="6">
                  <c:v>84.5</c:v>
                </c:pt>
                <c:pt idx="7">
                  <c:v>86.5</c:v>
                </c:pt>
                <c:pt idx="8">
                  <c:v>87.3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46-47AD-9809-4B4AC27F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349368"/>
        <c:axId val="236349760"/>
      </c:lineChart>
      <c:catAx>
        <c:axId val="236349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349760"/>
        <c:scaling>
          <c:orientation val="minMax"/>
          <c:max val="11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36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60.4</c:v>
                </c:pt>
                <c:pt idx="1">
                  <c:v>67.900000000000006</c:v>
                </c:pt>
                <c:pt idx="2">
                  <c:v>64.7</c:v>
                </c:pt>
                <c:pt idx="3">
                  <c:v>74.900000000000006</c:v>
                </c:pt>
                <c:pt idx="4">
                  <c:v>58.4</c:v>
                </c:pt>
                <c:pt idx="5">
                  <c:v>62.5</c:v>
                </c:pt>
                <c:pt idx="6" formatCode="0.0_ ">
                  <c:v>65.5</c:v>
                </c:pt>
                <c:pt idx="7">
                  <c:v>60</c:v>
                </c:pt>
                <c:pt idx="8">
                  <c:v>66</c:v>
                </c:pt>
                <c:pt idx="9">
                  <c:v>71.8</c:v>
                </c:pt>
                <c:pt idx="10">
                  <c:v>82.7</c:v>
                </c:pt>
                <c:pt idx="11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F-4F08-86DC-B18DF3083BEB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73.8</c:v>
                </c:pt>
                <c:pt idx="1">
                  <c:v>75.2</c:v>
                </c:pt>
                <c:pt idx="2">
                  <c:v>80.7</c:v>
                </c:pt>
                <c:pt idx="3">
                  <c:v>84</c:v>
                </c:pt>
                <c:pt idx="4">
                  <c:v>76.400000000000006</c:v>
                </c:pt>
                <c:pt idx="5">
                  <c:v>85.7</c:v>
                </c:pt>
                <c:pt idx="6" formatCode="0.0_ ">
                  <c:v>93.5</c:v>
                </c:pt>
                <c:pt idx="7">
                  <c:v>83.6</c:v>
                </c:pt>
                <c:pt idx="8">
                  <c:v>90.4</c:v>
                </c:pt>
                <c:pt idx="9">
                  <c:v>78.8</c:v>
                </c:pt>
                <c:pt idx="10">
                  <c:v>76.900000000000006</c:v>
                </c:pt>
                <c:pt idx="11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F-4F08-86DC-B18DF3083BEB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73</c:v>
                </c:pt>
                <c:pt idx="1">
                  <c:v>75.900000000000006</c:v>
                </c:pt>
                <c:pt idx="2">
                  <c:v>71.5</c:v>
                </c:pt>
                <c:pt idx="3">
                  <c:v>77.5</c:v>
                </c:pt>
                <c:pt idx="4">
                  <c:v>69.5</c:v>
                </c:pt>
                <c:pt idx="5">
                  <c:v>72.900000000000006</c:v>
                </c:pt>
                <c:pt idx="6" formatCode="0.0_ ">
                  <c:v>77.8</c:v>
                </c:pt>
                <c:pt idx="7">
                  <c:v>69.599999999999994</c:v>
                </c:pt>
                <c:pt idx="8">
                  <c:v>69.099999999999994</c:v>
                </c:pt>
                <c:pt idx="9">
                  <c:v>65.3</c:v>
                </c:pt>
                <c:pt idx="10">
                  <c:v>61.2</c:v>
                </c:pt>
                <c:pt idx="11">
                  <c:v>67.400000000000006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BF-4F08-86DC-B18DF3083BEB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54.8</c:v>
                </c:pt>
                <c:pt idx="1">
                  <c:v>61.9</c:v>
                </c:pt>
                <c:pt idx="2">
                  <c:v>55.5</c:v>
                </c:pt>
                <c:pt idx="3">
                  <c:v>67.3</c:v>
                </c:pt>
                <c:pt idx="4">
                  <c:v>60.7</c:v>
                </c:pt>
                <c:pt idx="5">
                  <c:v>76</c:v>
                </c:pt>
                <c:pt idx="6" formatCode="0.0_ ">
                  <c:v>70.3</c:v>
                </c:pt>
                <c:pt idx="7">
                  <c:v>68</c:v>
                </c:pt>
                <c:pt idx="8">
                  <c:v>72</c:v>
                </c:pt>
                <c:pt idx="9">
                  <c:v>68.7</c:v>
                </c:pt>
                <c:pt idx="10">
                  <c:v>70</c:v>
                </c:pt>
                <c:pt idx="11">
                  <c:v>74.3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BF-4F08-86DC-B18DF3083BEB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54.3</c:v>
                </c:pt>
                <c:pt idx="1">
                  <c:v>60.6</c:v>
                </c:pt>
                <c:pt idx="2">
                  <c:v>56.3</c:v>
                </c:pt>
                <c:pt idx="3">
                  <c:v>59.1</c:v>
                </c:pt>
                <c:pt idx="4">
                  <c:v>59.3</c:v>
                </c:pt>
                <c:pt idx="5">
                  <c:v>55.6</c:v>
                </c:pt>
                <c:pt idx="6" formatCode="0.0_ ">
                  <c:v>62.1</c:v>
                </c:pt>
                <c:pt idx="7">
                  <c:v>60</c:v>
                </c:pt>
                <c:pt idx="8">
                  <c:v>57.7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BF-4F08-86DC-B18DF3083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6832"/>
        <c:axId val="237257224"/>
      </c:lineChart>
      <c:catAx>
        <c:axId val="237256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7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25722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68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71.5</c:v>
                </c:pt>
                <c:pt idx="1">
                  <c:v>79.400000000000006</c:v>
                </c:pt>
                <c:pt idx="2">
                  <c:v>81.5</c:v>
                </c:pt>
                <c:pt idx="3">
                  <c:v>86.7</c:v>
                </c:pt>
                <c:pt idx="4">
                  <c:v>66.3</c:v>
                </c:pt>
                <c:pt idx="5">
                  <c:v>72.8</c:v>
                </c:pt>
                <c:pt idx="6">
                  <c:v>79.2</c:v>
                </c:pt>
                <c:pt idx="7">
                  <c:v>81.2</c:v>
                </c:pt>
                <c:pt idx="8">
                  <c:v>90.7</c:v>
                </c:pt>
                <c:pt idx="9">
                  <c:v>87.4</c:v>
                </c:pt>
                <c:pt idx="10">
                  <c:v>87.8</c:v>
                </c:pt>
                <c:pt idx="11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B-4E08-A781-2807F27617E0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76.2</c:v>
                </c:pt>
                <c:pt idx="1">
                  <c:v>76.7</c:v>
                </c:pt>
                <c:pt idx="2">
                  <c:v>85</c:v>
                </c:pt>
                <c:pt idx="3">
                  <c:v>84.4</c:v>
                </c:pt>
                <c:pt idx="4">
                  <c:v>78.400000000000006</c:v>
                </c:pt>
                <c:pt idx="5">
                  <c:v>86.5</c:v>
                </c:pt>
                <c:pt idx="6">
                  <c:v>92.3</c:v>
                </c:pt>
                <c:pt idx="7">
                  <c:v>77.5</c:v>
                </c:pt>
                <c:pt idx="8">
                  <c:v>86.1</c:v>
                </c:pt>
                <c:pt idx="9">
                  <c:v>74.8</c:v>
                </c:pt>
                <c:pt idx="10">
                  <c:v>77.099999999999994</c:v>
                </c:pt>
                <c:pt idx="11">
                  <c:v>79.400000000000006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B-4E08-A781-2807F27617E0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68.099999999999994</c:v>
                </c:pt>
                <c:pt idx="1">
                  <c:v>73.3</c:v>
                </c:pt>
                <c:pt idx="2">
                  <c:v>74.900000000000006</c:v>
                </c:pt>
                <c:pt idx="3">
                  <c:v>83.4</c:v>
                </c:pt>
                <c:pt idx="4">
                  <c:v>68.3</c:v>
                </c:pt>
                <c:pt idx="5">
                  <c:v>74.900000000000006</c:v>
                </c:pt>
                <c:pt idx="6">
                  <c:v>76</c:v>
                </c:pt>
                <c:pt idx="7">
                  <c:v>67.599999999999994</c:v>
                </c:pt>
                <c:pt idx="8">
                  <c:v>69.8</c:v>
                </c:pt>
                <c:pt idx="9">
                  <c:v>66.599999999999994</c:v>
                </c:pt>
                <c:pt idx="10">
                  <c:v>67.099999999999994</c:v>
                </c:pt>
                <c:pt idx="11">
                  <c:v>76.3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B-4E08-A781-2807F27617E0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58.5</c:v>
                </c:pt>
                <c:pt idx="1">
                  <c:v>64.400000000000006</c:v>
                </c:pt>
                <c:pt idx="2">
                  <c:v>60.6</c:v>
                </c:pt>
                <c:pt idx="3">
                  <c:v>71.900000000000006</c:v>
                </c:pt>
                <c:pt idx="4">
                  <c:v>63.4</c:v>
                </c:pt>
                <c:pt idx="5">
                  <c:v>75.900000000000006</c:v>
                </c:pt>
                <c:pt idx="6">
                  <c:v>69.2</c:v>
                </c:pt>
                <c:pt idx="7">
                  <c:v>61.7</c:v>
                </c:pt>
                <c:pt idx="8">
                  <c:v>75.099999999999994</c:v>
                </c:pt>
                <c:pt idx="9">
                  <c:v>68.7</c:v>
                </c:pt>
                <c:pt idx="10">
                  <c:v>71.2</c:v>
                </c:pt>
                <c:pt idx="11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BB-4E08-A781-2807F27617E0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mbria Math" panose="02040503050406030204" pitchFamily="18" charset="0"/>
                    <a:ea typeface="Cambria Math" panose="02040503050406030204" pitchFamily="18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68.7</c:v>
                </c:pt>
                <c:pt idx="1">
                  <c:v>69.900000000000006</c:v>
                </c:pt>
                <c:pt idx="2">
                  <c:v>67.2</c:v>
                </c:pt>
                <c:pt idx="3">
                  <c:v>70.3</c:v>
                </c:pt>
                <c:pt idx="4">
                  <c:v>69</c:v>
                </c:pt>
                <c:pt idx="5">
                  <c:v>64.8</c:v>
                </c:pt>
                <c:pt idx="6">
                  <c:v>73.7</c:v>
                </c:pt>
                <c:pt idx="7">
                  <c:v>68.900000000000006</c:v>
                </c:pt>
                <c:pt idx="8">
                  <c:v>65.900000000000006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BB-4E08-A781-2807F2761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8008"/>
        <c:axId val="237352704"/>
      </c:lineChart>
      <c:catAx>
        <c:axId val="237258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2704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80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13.5</c:v>
                </c:pt>
                <c:pt idx="2">
                  <c:v>13.7</c:v>
                </c:pt>
                <c:pt idx="3">
                  <c:v>13.4</c:v>
                </c:pt>
                <c:pt idx="4">
                  <c:v>13.1</c:v>
                </c:pt>
                <c:pt idx="5">
                  <c:v>12.4</c:v>
                </c:pt>
                <c:pt idx="6">
                  <c:v>11.1</c:v>
                </c:pt>
                <c:pt idx="7">
                  <c:v>12</c:v>
                </c:pt>
                <c:pt idx="8">
                  <c:v>12.5</c:v>
                </c:pt>
                <c:pt idx="9">
                  <c:v>11.2</c:v>
                </c:pt>
                <c:pt idx="10">
                  <c:v>11.7</c:v>
                </c:pt>
                <c:pt idx="11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D-4123-9ECE-1C06C16241C8}"/>
            </c:ext>
          </c:extLst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9.4</c:v>
                </c:pt>
                <c:pt idx="1">
                  <c:v>10.3</c:v>
                </c:pt>
                <c:pt idx="2">
                  <c:v>13.4</c:v>
                </c:pt>
                <c:pt idx="3">
                  <c:v>13.5</c:v>
                </c:pt>
                <c:pt idx="4">
                  <c:v>11.3</c:v>
                </c:pt>
                <c:pt idx="5">
                  <c:v>12.2</c:v>
                </c:pt>
                <c:pt idx="6">
                  <c:v>10.9</c:v>
                </c:pt>
                <c:pt idx="7">
                  <c:v>11.2</c:v>
                </c:pt>
                <c:pt idx="8">
                  <c:v>12.1</c:v>
                </c:pt>
                <c:pt idx="9">
                  <c:v>10.7</c:v>
                </c:pt>
                <c:pt idx="10">
                  <c:v>11.3</c:v>
                </c:pt>
                <c:pt idx="11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D-4123-9ECE-1C06C16241C8}"/>
            </c:ext>
          </c:extLst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11.1</c:v>
                </c:pt>
                <c:pt idx="1">
                  <c:v>11.5</c:v>
                </c:pt>
                <c:pt idx="2">
                  <c:v>12.1</c:v>
                </c:pt>
                <c:pt idx="3">
                  <c:v>12.3</c:v>
                </c:pt>
                <c:pt idx="4">
                  <c:v>10.6</c:v>
                </c:pt>
                <c:pt idx="5">
                  <c:v>11.7</c:v>
                </c:pt>
                <c:pt idx="6">
                  <c:v>10.9</c:v>
                </c:pt>
                <c:pt idx="7">
                  <c:v>12.4</c:v>
                </c:pt>
                <c:pt idx="8">
                  <c:v>11.6</c:v>
                </c:pt>
                <c:pt idx="9">
                  <c:v>11.3</c:v>
                </c:pt>
                <c:pt idx="10">
                  <c:v>12.4</c:v>
                </c:pt>
                <c:pt idx="11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7D-4123-9ECE-1C06C16241C8}"/>
            </c:ext>
          </c:extLst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11.5</c:v>
                </c:pt>
                <c:pt idx="1">
                  <c:v>11.2</c:v>
                </c:pt>
                <c:pt idx="2">
                  <c:v>11.8</c:v>
                </c:pt>
                <c:pt idx="3">
                  <c:v>12.5</c:v>
                </c:pt>
                <c:pt idx="4">
                  <c:v>9.6999999999999993</c:v>
                </c:pt>
                <c:pt idx="5">
                  <c:v>12.4</c:v>
                </c:pt>
                <c:pt idx="6">
                  <c:v>11.3</c:v>
                </c:pt>
                <c:pt idx="7">
                  <c:v>9.8000000000000007</c:v>
                </c:pt>
                <c:pt idx="8">
                  <c:v>10.5</c:v>
                </c:pt>
                <c:pt idx="9">
                  <c:v>10.6</c:v>
                </c:pt>
                <c:pt idx="10">
                  <c:v>11</c:v>
                </c:pt>
                <c:pt idx="1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7D-4123-9ECE-1C06C16241C8}"/>
            </c:ext>
          </c:extLst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9.3000000000000007</c:v>
                </c:pt>
                <c:pt idx="1">
                  <c:v>12</c:v>
                </c:pt>
                <c:pt idx="2">
                  <c:v>11.7</c:v>
                </c:pt>
                <c:pt idx="3">
                  <c:v>11.6</c:v>
                </c:pt>
                <c:pt idx="4">
                  <c:v>11.5</c:v>
                </c:pt>
                <c:pt idx="5">
                  <c:v>12.4</c:v>
                </c:pt>
                <c:pt idx="6">
                  <c:v>13.3</c:v>
                </c:pt>
                <c:pt idx="7">
                  <c:v>11.1</c:v>
                </c:pt>
                <c:pt idx="8">
                  <c:v>11.4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7D-4123-9ECE-1C06C1624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3488"/>
        <c:axId val="237353880"/>
      </c:lineChart>
      <c:catAx>
        <c:axId val="23735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3880"/>
        <c:scaling>
          <c:orientation val="minMax"/>
          <c:max val="18"/>
          <c:min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48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22.7</c:v>
                </c:pt>
                <c:pt idx="2">
                  <c:v>23</c:v>
                </c:pt>
                <c:pt idx="3">
                  <c:v>23.1</c:v>
                </c:pt>
                <c:pt idx="4">
                  <c:v>24.7</c:v>
                </c:pt>
                <c:pt idx="5">
                  <c:v>24.6</c:v>
                </c:pt>
                <c:pt idx="6">
                  <c:v>23.1</c:v>
                </c:pt>
                <c:pt idx="7">
                  <c:v>23.2</c:v>
                </c:pt>
                <c:pt idx="8">
                  <c:v>22.3</c:v>
                </c:pt>
                <c:pt idx="9">
                  <c:v>20.8</c:v>
                </c:pt>
                <c:pt idx="10">
                  <c:v>19.5</c:v>
                </c:pt>
                <c:pt idx="11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D-44B3-A435-CB9624CD21EC}"/>
            </c:ext>
          </c:extLst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18.8</c:v>
                </c:pt>
                <c:pt idx="1">
                  <c:v>18.100000000000001</c:v>
                </c:pt>
                <c:pt idx="2">
                  <c:v>19.5</c:v>
                </c:pt>
                <c:pt idx="3">
                  <c:v>19.100000000000001</c:v>
                </c:pt>
                <c:pt idx="4">
                  <c:v>19.2</c:v>
                </c:pt>
                <c:pt idx="5">
                  <c:v>18.7</c:v>
                </c:pt>
                <c:pt idx="6">
                  <c:v>18.2</c:v>
                </c:pt>
                <c:pt idx="7">
                  <c:v>19</c:v>
                </c:pt>
                <c:pt idx="8">
                  <c:v>18.7</c:v>
                </c:pt>
                <c:pt idx="9">
                  <c:v>18.399999999999999</c:v>
                </c:pt>
                <c:pt idx="10">
                  <c:v>18.7</c:v>
                </c:pt>
                <c:pt idx="11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D-44B3-A435-CB9624CD21EC}"/>
            </c:ext>
          </c:extLst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19.8</c:v>
                </c:pt>
                <c:pt idx="1">
                  <c:v>20.3</c:v>
                </c:pt>
                <c:pt idx="2">
                  <c:v>19.8</c:v>
                </c:pt>
                <c:pt idx="3">
                  <c:v>19.100000000000001</c:v>
                </c:pt>
                <c:pt idx="4">
                  <c:v>18.600000000000001</c:v>
                </c:pt>
                <c:pt idx="5">
                  <c:v>18.600000000000001</c:v>
                </c:pt>
                <c:pt idx="6">
                  <c:v>17.899999999999999</c:v>
                </c:pt>
                <c:pt idx="7">
                  <c:v>18.2</c:v>
                </c:pt>
                <c:pt idx="8">
                  <c:v>18.2</c:v>
                </c:pt>
                <c:pt idx="9">
                  <c:v>18.100000000000001</c:v>
                </c:pt>
                <c:pt idx="10">
                  <c:v>18.100000000000001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2D-44B3-A435-CB9624CD21EC}"/>
            </c:ext>
          </c:extLst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19.3</c:v>
                </c:pt>
                <c:pt idx="2">
                  <c:v>19</c:v>
                </c:pt>
                <c:pt idx="3">
                  <c:v>19.100000000000001</c:v>
                </c:pt>
                <c:pt idx="4">
                  <c:v>18.8</c:v>
                </c:pt>
                <c:pt idx="5">
                  <c:v>19.100000000000001</c:v>
                </c:pt>
                <c:pt idx="6">
                  <c:v>19.100000000000001</c:v>
                </c:pt>
                <c:pt idx="7">
                  <c:v>18.3</c:v>
                </c:pt>
                <c:pt idx="8">
                  <c:v>18.2</c:v>
                </c:pt>
                <c:pt idx="9">
                  <c:v>17.5</c:v>
                </c:pt>
                <c:pt idx="10">
                  <c:v>16.8</c:v>
                </c:pt>
                <c:pt idx="11">
                  <c:v>17.100000000000001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2D-44B3-A435-CB9624CD21EC}"/>
            </c:ext>
          </c:extLst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D-44B3-A435-CB9624CD21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>
                    <a:latin typeface="Calibri" panose="020F0502020204030204" pitchFamily="34" charset="0"/>
                    <a:ea typeface="ＤＦ平成ゴシック体W5" panose="02010609000101010101" pitchFamily="1" charset="-128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17.2</c:v>
                </c:pt>
                <c:pt idx="1">
                  <c:v>16.8</c:v>
                </c:pt>
                <c:pt idx="2">
                  <c:v>17</c:v>
                </c:pt>
                <c:pt idx="3">
                  <c:v>16.600000000000001</c:v>
                </c:pt>
                <c:pt idx="4">
                  <c:v>16.3</c:v>
                </c:pt>
                <c:pt idx="5">
                  <c:v>17.7</c:v>
                </c:pt>
                <c:pt idx="6">
                  <c:v>16.8</c:v>
                </c:pt>
                <c:pt idx="7">
                  <c:v>17.2</c:v>
                </c:pt>
                <c:pt idx="8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2D-44B3-A435-CB9624CD2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4664"/>
        <c:axId val="237355056"/>
      </c:lineChart>
      <c:catAx>
        <c:axId val="23735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5056"/>
        <c:scaling>
          <c:orientation val="minMax"/>
          <c:max val="29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466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6</a:t>
            </a:r>
            <a:r>
              <a:rPr lang="ja-JP" altLang="en-US" sz="1200" baseline="0"/>
              <a:t>年</a:t>
            </a:r>
            <a:r>
              <a:rPr lang="en-US" altLang="ja-JP" sz="1200" baseline="0"/>
              <a:t>9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layout>
        <c:manualLayout>
          <c:xMode val="edge"/>
          <c:yMode val="edge"/>
          <c:x val="0.30735521083816619"/>
          <c:y val="2.259886502983561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996007984031936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4B-4125-BC37-537C9114BA7C}"/>
                </c:ext>
              </c:extLst>
            </c:dLbl>
            <c:dLbl>
              <c:idx val="3"/>
              <c:layout>
                <c:manualLayout>
                  <c:x val="9.9800399201596807E-3"/>
                  <c:y val="5.6497162574586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4B-4125-BC37-537C9114BA7C}"/>
                </c:ext>
              </c:extLst>
            </c:dLbl>
            <c:dLbl>
              <c:idx val="4"/>
              <c:layout>
                <c:manualLayout>
                  <c:x val="5.9880239520958087E-3"/>
                  <c:y val="5.6497162574588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B-4125-BC37-537C9114BA7C}"/>
                </c:ext>
              </c:extLst>
            </c:dLbl>
            <c:dLbl>
              <c:idx val="5"/>
              <c:layout>
                <c:manualLayout>
                  <c:x val="3.9920159680637262E-3"/>
                  <c:y val="-9.887003450553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4B-4125-BC37-537C9114BA7C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132740</c:v>
                </c:pt>
                <c:pt idx="1">
                  <c:v>239446</c:v>
                </c:pt>
                <c:pt idx="2">
                  <c:v>313036</c:v>
                </c:pt>
                <c:pt idx="3">
                  <c:v>212998</c:v>
                </c:pt>
                <c:pt idx="4">
                  <c:v>168199</c:v>
                </c:pt>
                <c:pt idx="5">
                  <c:v>600444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4B-4125-BC37-537C9114BA7C}"/>
            </c:ext>
          </c:extLst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9.9800399201596807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4B-4125-BC37-537C9114BA7C}"/>
                </c:ext>
              </c:extLst>
            </c:dLbl>
            <c:dLbl>
              <c:idx val="2"/>
              <c:layout>
                <c:manualLayout>
                  <c:x val="1.1976047904191617E-2"/>
                  <c:y val="5.64971625745890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4B-4125-BC37-537C9114BA7C}"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4B-4125-BC37-537C9114BA7C}"/>
                </c:ext>
              </c:extLst>
            </c:dLbl>
            <c:dLbl>
              <c:idx val="5"/>
              <c:layout>
                <c:manualLayout>
                  <c:x val="1.3972055888223553E-2"/>
                  <c:y val="8.47457438618835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4B-4125-BC37-537C9114BA7C}"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58898</c:v>
                </c:pt>
                <c:pt idx="1">
                  <c:v>148594</c:v>
                </c:pt>
                <c:pt idx="2">
                  <c:v>202264</c:v>
                </c:pt>
                <c:pt idx="3">
                  <c:v>31812</c:v>
                </c:pt>
                <c:pt idx="4">
                  <c:v>115363</c:v>
                </c:pt>
                <c:pt idx="5">
                  <c:v>252467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4B-4125-BC37-537C9114BA7C}"/>
            </c:ext>
          </c:extLst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4B-4125-BC37-537C9114BA7C}"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4B-4125-BC37-537C9114BA7C}"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4B-4125-BC37-537C9114BA7C}"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4B-4125-BC37-537C9114BA7C}"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4B-4125-BC37-537C9114BA7C}"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4B-4125-BC37-537C9114BA7C}"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0.69266011960049678</c:v>
                </c:pt>
                <c:pt idx="1">
                  <c:v>0.61706525100505105</c:v>
                </c:pt>
                <c:pt idx="2">
                  <c:v>0.60748301960023288</c:v>
                </c:pt>
                <c:pt idx="3">
                  <c:v>0.87005432784608472</c:v>
                </c:pt>
                <c:pt idx="4">
                  <c:v>0.59316481051762926</c:v>
                </c:pt>
                <c:pt idx="5">
                  <c:v>0.70399373439901702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34B-4125-BC37-537C9114B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371872"/>
        <c:axId val="183768376"/>
        <c:axId val="0"/>
      </c:bar3DChart>
      <c:catAx>
        <c:axId val="18237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768376"/>
        <c:crosses val="autoZero"/>
        <c:auto val="1"/>
        <c:lblAlgn val="ctr"/>
        <c:lblOffset val="100"/>
        <c:noMultiLvlLbl val="0"/>
      </c:catAx>
      <c:valAx>
        <c:axId val="1837683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237187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50.6</c:v>
                </c:pt>
                <c:pt idx="1">
                  <c:v>59.7</c:v>
                </c:pt>
                <c:pt idx="2">
                  <c:v>59.2</c:v>
                </c:pt>
                <c:pt idx="3">
                  <c:v>58</c:v>
                </c:pt>
                <c:pt idx="4">
                  <c:v>51.7</c:v>
                </c:pt>
                <c:pt idx="5">
                  <c:v>50.6</c:v>
                </c:pt>
                <c:pt idx="6">
                  <c:v>49.6</c:v>
                </c:pt>
                <c:pt idx="7">
                  <c:v>51.4</c:v>
                </c:pt>
                <c:pt idx="8">
                  <c:v>56.8</c:v>
                </c:pt>
                <c:pt idx="9">
                  <c:v>55.7</c:v>
                </c:pt>
                <c:pt idx="10">
                  <c:v>61.1</c:v>
                </c:pt>
                <c:pt idx="11">
                  <c:v>66.099999999999994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4-469D-B4D4-02F9B4A066B4}"/>
            </c:ext>
          </c:extLst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51.9</c:v>
                </c:pt>
                <c:pt idx="1">
                  <c:v>57.5</c:v>
                </c:pt>
                <c:pt idx="2">
                  <c:v>67.900000000000006</c:v>
                </c:pt>
                <c:pt idx="3">
                  <c:v>70.8</c:v>
                </c:pt>
                <c:pt idx="4">
                  <c:v>59.1</c:v>
                </c:pt>
                <c:pt idx="5">
                  <c:v>65.8</c:v>
                </c:pt>
                <c:pt idx="6">
                  <c:v>60.1</c:v>
                </c:pt>
                <c:pt idx="7">
                  <c:v>57.8</c:v>
                </c:pt>
                <c:pt idx="8">
                  <c:v>64.7</c:v>
                </c:pt>
                <c:pt idx="9">
                  <c:v>58.7</c:v>
                </c:pt>
                <c:pt idx="10">
                  <c:v>59.8</c:v>
                </c:pt>
                <c:pt idx="11">
                  <c:v>58.8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4-469D-B4D4-02F9B4A066B4}"/>
            </c:ext>
          </c:extLst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56</c:v>
                </c:pt>
                <c:pt idx="1">
                  <c:v>56.2</c:v>
                </c:pt>
                <c:pt idx="2">
                  <c:v>61.6</c:v>
                </c:pt>
                <c:pt idx="3">
                  <c:v>64.7</c:v>
                </c:pt>
                <c:pt idx="4">
                  <c:v>57.9</c:v>
                </c:pt>
                <c:pt idx="5">
                  <c:v>62.6</c:v>
                </c:pt>
                <c:pt idx="6">
                  <c:v>61.9</c:v>
                </c:pt>
                <c:pt idx="7">
                  <c:v>67.599999999999994</c:v>
                </c:pt>
                <c:pt idx="8">
                  <c:v>63.8</c:v>
                </c:pt>
                <c:pt idx="9">
                  <c:v>62.6</c:v>
                </c:pt>
                <c:pt idx="10">
                  <c:v>68.7</c:v>
                </c:pt>
                <c:pt idx="11">
                  <c:v>64.3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24-469D-B4D4-02F9B4A066B4}"/>
            </c:ext>
          </c:extLst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58</c:v>
                </c:pt>
                <c:pt idx="1">
                  <c:v>58.6</c:v>
                </c:pt>
                <c:pt idx="2">
                  <c:v>62.1</c:v>
                </c:pt>
                <c:pt idx="3">
                  <c:v>65.5</c:v>
                </c:pt>
                <c:pt idx="4">
                  <c:v>52.1</c:v>
                </c:pt>
                <c:pt idx="5">
                  <c:v>64.7</c:v>
                </c:pt>
                <c:pt idx="6">
                  <c:v>59.1</c:v>
                </c:pt>
                <c:pt idx="7">
                  <c:v>54.4</c:v>
                </c:pt>
                <c:pt idx="8">
                  <c:v>57.8</c:v>
                </c:pt>
                <c:pt idx="9">
                  <c:v>61.1</c:v>
                </c:pt>
                <c:pt idx="10">
                  <c:v>66.400000000000006</c:v>
                </c:pt>
                <c:pt idx="11">
                  <c:v>69.7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24-469D-B4D4-02F9B4A066B4}"/>
            </c:ext>
          </c:extLst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24-469D-B4D4-02F9B4A066B4}"/>
                </c:ext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24-469D-B4D4-02F9B4A066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54</c:v>
                </c:pt>
                <c:pt idx="1">
                  <c:v>71.400000000000006</c:v>
                </c:pt>
                <c:pt idx="2">
                  <c:v>68.8</c:v>
                </c:pt>
                <c:pt idx="3">
                  <c:v>70</c:v>
                </c:pt>
                <c:pt idx="4">
                  <c:v>71.099999999999994</c:v>
                </c:pt>
                <c:pt idx="5">
                  <c:v>68.599999999999994</c:v>
                </c:pt>
                <c:pt idx="6">
                  <c:v>80</c:v>
                </c:pt>
                <c:pt idx="7">
                  <c:v>64.3</c:v>
                </c:pt>
                <c:pt idx="8">
                  <c:v>67.8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24-469D-B4D4-02F9B4A06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5840"/>
        <c:axId val="237356232"/>
      </c:lineChart>
      <c:catAx>
        <c:axId val="23735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6232"/>
        <c:scaling>
          <c:orientation val="minMax"/>
          <c:max val="8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8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18</c:v>
                </c:pt>
                <c:pt idx="1">
                  <c:v>21.8</c:v>
                </c:pt>
                <c:pt idx="2">
                  <c:v>22.1</c:v>
                </c:pt>
                <c:pt idx="3">
                  <c:v>19</c:v>
                </c:pt>
                <c:pt idx="4">
                  <c:v>19.3</c:v>
                </c:pt>
                <c:pt idx="5">
                  <c:v>17.8</c:v>
                </c:pt>
                <c:pt idx="6">
                  <c:v>20.3</c:v>
                </c:pt>
                <c:pt idx="7">
                  <c:v>18.899999999999999</c:v>
                </c:pt>
                <c:pt idx="8">
                  <c:v>18.600000000000001</c:v>
                </c:pt>
                <c:pt idx="9">
                  <c:v>20.100000000000001</c:v>
                </c:pt>
                <c:pt idx="10">
                  <c:v>17.3</c:v>
                </c:pt>
                <c:pt idx="11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BA-4CDC-8F41-A93E49A44200}"/>
            </c:ext>
          </c:extLst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20</c:v>
                </c:pt>
                <c:pt idx="2">
                  <c:v>21.5</c:v>
                </c:pt>
                <c:pt idx="3">
                  <c:v>20.7</c:v>
                </c:pt>
                <c:pt idx="4">
                  <c:v>21.3</c:v>
                </c:pt>
                <c:pt idx="5">
                  <c:v>24.4</c:v>
                </c:pt>
                <c:pt idx="6">
                  <c:v>20.2</c:v>
                </c:pt>
                <c:pt idx="7">
                  <c:v>20.7</c:v>
                </c:pt>
                <c:pt idx="8">
                  <c:v>19.7</c:v>
                </c:pt>
                <c:pt idx="9">
                  <c:v>18.8</c:v>
                </c:pt>
                <c:pt idx="10">
                  <c:v>19</c:v>
                </c:pt>
                <c:pt idx="11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A-4CDC-8F41-A93E49A44200}"/>
            </c:ext>
          </c:extLst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17.7</c:v>
                </c:pt>
                <c:pt idx="2">
                  <c:v>21.9</c:v>
                </c:pt>
                <c:pt idx="3">
                  <c:v>20</c:v>
                </c:pt>
                <c:pt idx="4">
                  <c:v>18.100000000000001</c:v>
                </c:pt>
                <c:pt idx="5">
                  <c:v>26.3</c:v>
                </c:pt>
                <c:pt idx="6">
                  <c:v>22.3</c:v>
                </c:pt>
                <c:pt idx="7">
                  <c:v>19.2</c:v>
                </c:pt>
                <c:pt idx="8">
                  <c:v>19.7</c:v>
                </c:pt>
                <c:pt idx="9">
                  <c:v>21.1</c:v>
                </c:pt>
                <c:pt idx="10">
                  <c:v>20.5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BA-4CDC-8F41-A93E49A44200}"/>
            </c:ext>
          </c:extLst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17.100000000000001</c:v>
                </c:pt>
                <c:pt idx="1">
                  <c:v>17.8</c:v>
                </c:pt>
                <c:pt idx="2">
                  <c:v>19</c:v>
                </c:pt>
                <c:pt idx="3">
                  <c:v>21.4</c:v>
                </c:pt>
                <c:pt idx="4">
                  <c:v>19</c:v>
                </c:pt>
                <c:pt idx="5">
                  <c:v>20.100000000000001</c:v>
                </c:pt>
                <c:pt idx="6">
                  <c:v>19.600000000000001</c:v>
                </c:pt>
                <c:pt idx="7">
                  <c:v>16.3</c:v>
                </c:pt>
                <c:pt idx="8">
                  <c:v>15.8</c:v>
                </c:pt>
                <c:pt idx="9">
                  <c:v>19</c:v>
                </c:pt>
                <c:pt idx="10">
                  <c:v>17.399999999999999</c:v>
                </c:pt>
                <c:pt idx="11">
                  <c:v>16.600000000000001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BA-4CDC-8F41-A93E49A44200}"/>
            </c:ext>
          </c:extLst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3.1209367069667062E-2"/>
                  <c:y val="-4.22535211267606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93-4869-86EA-9B20C95D58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16.600000000000001</c:v>
                </c:pt>
                <c:pt idx="2">
                  <c:v>15.8</c:v>
                </c:pt>
                <c:pt idx="3">
                  <c:v>17.8</c:v>
                </c:pt>
                <c:pt idx="4">
                  <c:v>17.399999999999999</c:v>
                </c:pt>
                <c:pt idx="5">
                  <c:v>19.8</c:v>
                </c:pt>
                <c:pt idx="6">
                  <c:v>16.899999999999999</c:v>
                </c:pt>
                <c:pt idx="7">
                  <c:v>13.7</c:v>
                </c:pt>
                <c:pt idx="8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BA-4CDC-8F41-A93E49A4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7464"/>
        <c:axId val="237797856"/>
      </c:lineChart>
      <c:catAx>
        <c:axId val="237797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7856"/>
        <c:scaling>
          <c:orientation val="minMax"/>
          <c:max val="3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464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40.5</c:v>
                </c:pt>
                <c:pt idx="1">
                  <c:v>42.5</c:v>
                </c:pt>
                <c:pt idx="2">
                  <c:v>41.8</c:v>
                </c:pt>
                <c:pt idx="3">
                  <c:v>40.1</c:v>
                </c:pt>
                <c:pt idx="4">
                  <c:v>43</c:v>
                </c:pt>
                <c:pt idx="5">
                  <c:v>42.8</c:v>
                </c:pt>
                <c:pt idx="6">
                  <c:v>42.7</c:v>
                </c:pt>
                <c:pt idx="7">
                  <c:v>42.3</c:v>
                </c:pt>
                <c:pt idx="8">
                  <c:v>41</c:v>
                </c:pt>
                <c:pt idx="9">
                  <c:v>40.700000000000003</c:v>
                </c:pt>
                <c:pt idx="10">
                  <c:v>38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8F-414B-B636-C15D0E8CAE14}"/>
            </c:ext>
          </c:extLst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38.200000000000003</c:v>
                </c:pt>
                <c:pt idx="2">
                  <c:v>38.200000000000003</c:v>
                </c:pt>
                <c:pt idx="3">
                  <c:v>36.4</c:v>
                </c:pt>
                <c:pt idx="4">
                  <c:v>37.700000000000003</c:v>
                </c:pt>
                <c:pt idx="5">
                  <c:v>38.799999999999997</c:v>
                </c:pt>
                <c:pt idx="6">
                  <c:v>38.299999999999997</c:v>
                </c:pt>
                <c:pt idx="7">
                  <c:v>40</c:v>
                </c:pt>
                <c:pt idx="8">
                  <c:v>40.700000000000003</c:v>
                </c:pt>
                <c:pt idx="9">
                  <c:v>40.200000000000003</c:v>
                </c:pt>
                <c:pt idx="10">
                  <c:v>40.1</c:v>
                </c:pt>
                <c:pt idx="11">
                  <c:v>39.200000000000003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F-414B-B636-C15D0E8CAE14}"/>
            </c:ext>
          </c:extLst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38.6</c:v>
                </c:pt>
                <c:pt idx="1">
                  <c:v>36.700000000000003</c:v>
                </c:pt>
                <c:pt idx="2">
                  <c:v>37.4</c:v>
                </c:pt>
                <c:pt idx="3">
                  <c:v>36.6</c:v>
                </c:pt>
                <c:pt idx="4">
                  <c:v>37.4</c:v>
                </c:pt>
                <c:pt idx="5">
                  <c:v>40.700000000000003</c:v>
                </c:pt>
                <c:pt idx="6">
                  <c:v>37</c:v>
                </c:pt>
                <c:pt idx="7">
                  <c:v>35.700000000000003</c:v>
                </c:pt>
                <c:pt idx="8">
                  <c:v>34.6</c:v>
                </c:pt>
                <c:pt idx="9">
                  <c:v>35.299999999999997</c:v>
                </c:pt>
                <c:pt idx="10">
                  <c:v>36.700000000000003</c:v>
                </c:pt>
                <c:pt idx="11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8F-414B-B636-C15D0E8CAE14}"/>
            </c:ext>
          </c:extLst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36</c:v>
                </c:pt>
                <c:pt idx="1">
                  <c:v>35.9</c:v>
                </c:pt>
                <c:pt idx="2">
                  <c:v>35.4</c:v>
                </c:pt>
                <c:pt idx="3">
                  <c:v>35.6</c:v>
                </c:pt>
                <c:pt idx="4">
                  <c:v>37</c:v>
                </c:pt>
                <c:pt idx="5">
                  <c:v>37.4</c:v>
                </c:pt>
                <c:pt idx="6">
                  <c:v>38.9</c:v>
                </c:pt>
                <c:pt idx="7">
                  <c:v>38.700000000000003</c:v>
                </c:pt>
                <c:pt idx="8">
                  <c:v>37.4</c:v>
                </c:pt>
                <c:pt idx="9">
                  <c:v>38.299999999999997</c:v>
                </c:pt>
                <c:pt idx="10">
                  <c:v>37.1</c:v>
                </c:pt>
                <c:pt idx="11">
                  <c:v>34.5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8F-414B-B636-C15D0E8CAE14}"/>
            </c:ext>
          </c:extLst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9"/>
              <c:layout>
                <c:manualLayout>
                  <c:x val="-3.1411165347450962E-2"/>
                  <c:y val="6.19403824521934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AC-4990-9893-88CBCF54FDA9}"/>
                </c:ext>
              </c:extLst>
            </c:dLbl>
            <c:dLbl>
              <c:idx val="10"/>
              <c:layout>
                <c:manualLayout>
                  <c:x val="-3.4906141319491026E-2"/>
                  <c:y val="6.19403824521933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AC-4990-9893-88CBCF54FDA9}"/>
                </c:ext>
              </c:extLst>
            </c:dLbl>
            <c:dLbl>
              <c:idx val="11"/>
              <c:layout>
                <c:manualLayout>
                  <c:x val="-9.9170631194036522E-3"/>
                  <c:y val="5.71784776902887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AC-4990-9893-88CBCF54FD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36</c:v>
                </c:pt>
                <c:pt idx="1">
                  <c:v>34.6</c:v>
                </c:pt>
                <c:pt idx="2">
                  <c:v>34.6</c:v>
                </c:pt>
                <c:pt idx="3">
                  <c:v>34.799999999999997</c:v>
                </c:pt>
                <c:pt idx="4">
                  <c:v>35.1</c:v>
                </c:pt>
                <c:pt idx="5">
                  <c:v>38.5</c:v>
                </c:pt>
                <c:pt idx="6">
                  <c:v>37</c:v>
                </c:pt>
                <c:pt idx="7">
                  <c:v>35</c:v>
                </c:pt>
                <c:pt idx="8">
                  <c:v>34.6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8F-414B-B636-C15D0E8CAE14}"/>
            </c:ext>
          </c:extLst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8F-414B-B636-C15D0E8CA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8640"/>
        <c:axId val="237799032"/>
      </c:lineChart>
      <c:catAx>
        <c:axId val="237798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903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86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0.0_ </c:formatCode>
                <c:ptCount val="12"/>
                <c:pt idx="0" formatCode="General">
                  <c:v>43.5</c:v>
                </c:pt>
                <c:pt idx="1">
                  <c:v>50</c:v>
                </c:pt>
                <c:pt idx="2" formatCode="General">
                  <c:v>53.2</c:v>
                </c:pt>
                <c:pt idx="3" formatCode="General">
                  <c:v>48.5</c:v>
                </c:pt>
                <c:pt idx="4" formatCode="General">
                  <c:v>42.9</c:v>
                </c:pt>
                <c:pt idx="5" formatCode="General">
                  <c:v>41.7</c:v>
                </c:pt>
                <c:pt idx="6">
                  <c:v>47.4</c:v>
                </c:pt>
                <c:pt idx="7" formatCode="General">
                  <c:v>45</c:v>
                </c:pt>
                <c:pt idx="8" formatCode="General">
                  <c:v>46.3</c:v>
                </c:pt>
                <c:pt idx="9" formatCode="General">
                  <c:v>49.6</c:v>
                </c:pt>
                <c:pt idx="10" formatCode="General">
                  <c:v>47.6</c:v>
                </c:pt>
                <c:pt idx="11" formatCode="General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F-4B83-B54F-F62CCD686883}"/>
            </c:ext>
          </c:extLst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0.0_ </c:formatCode>
                <c:ptCount val="12"/>
                <c:pt idx="0" formatCode="General">
                  <c:v>44.8</c:v>
                </c:pt>
                <c:pt idx="1">
                  <c:v>51.5</c:v>
                </c:pt>
                <c:pt idx="2" formatCode="General">
                  <c:v>56.2</c:v>
                </c:pt>
                <c:pt idx="3" formatCode="General">
                  <c:v>57.8</c:v>
                </c:pt>
                <c:pt idx="4" formatCode="General">
                  <c:v>55.6</c:v>
                </c:pt>
                <c:pt idx="5" formatCode="General">
                  <c:v>62.4</c:v>
                </c:pt>
                <c:pt idx="6">
                  <c:v>53</c:v>
                </c:pt>
                <c:pt idx="7" formatCode="General">
                  <c:v>50.6</c:v>
                </c:pt>
                <c:pt idx="8" formatCode="General">
                  <c:v>48</c:v>
                </c:pt>
                <c:pt idx="9" formatCode="General">
                  <c:v>47.1</c:v>
                </c:pt>
                <c:pt idx="10" formatCode="General">
                  <c:v>47.3</c:v>
                </c:pt>
                <c:pt idx="11" formatCode="General">
                  <c:v>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F-4B83-B54F-F62CCD686883}"/>
            </c:ext>
          </c:extLst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0.0_ </c:formatCode>
                <c:ptCount val="12"/>
                <c:pt idx="0" formatCode="General">
                  <c:v>50.7</c:v>
                </c:pt>
                <c:pt idx="1">
                  <c:v>49.7</c:v>
                </c:pt>
                <c:pt idx="2" formatCode="General">
                  <c:v>58.3</c:v>
                </c:pt>
                <c:pt idx="3" formatCode="General">
                  <c:v>55.1</c:v>
                </c:pt>
                <c:pt idx="4" formatCode="General">
                  <c:v>47.9</c:v>
                </c:pt>
                <c:pt idx="5" formatCode="General">
                  <c:v>63.1</c:v>
                </c:pt>
                <c:pt idx="6">
                  <c:v>62.3</c:v>
                </c:pt>
                <c:pt idx="7" formatCode="General">
                  <c:v>54.5</c:v>
                </c:pt>
                <c:pt idx="8" formatCode="General">
                  <c:v>57.7</c:v>
                </c:pt>
                <c:pt idx="9" formatCode="General">
                  <c:v>59.4</c:v>
                </c:pt>
                <c:pt idx="10" formatCode="General">
                  <c:v>55.1</c:v>
                </c:pt>
                <c:pt idx="11" formatCode="General">
                  <c:v>50.9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F-4B83-B54F-F62CCD686883}"/>
            </c:ext>
          </c:extLst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0.0_ </c:formatCode>
                <c:ptCount val="12"/>
                <c:pt idx="0" formatCode="General">
                  <c:v>47.5</c:v>
                </c:pt>
                <c:pt idx="1">
                  <c:v>49.6</c:v>
                </c:pt>
                <c:pt idx="2" formatCode="General">
                  <c:v>53.9</c:v>
                </c:pt>
                <c:pt idx="3" formatCode="General">
                  <c:v>60.2</c:v>
                </c:pt>
                <c:pt idx="4" formatCode="General">
                  <c:v>50.4</c:v>
                </c:pt>
                <c:pt idx="5" formatCode="General">
                  <c:v>53.5</c:v>
                </c:pt>
                <c:pt idx="6">
                  <c:v>49.4</c:v>
                </c:pt>
                <c:pt idx="7" formatCode="General">
                  <c:v>42.2</c:v>
                </c:pt>
                <c:pt idx="8" formatCode="General">
                  <c:v>43.3</c:v>
                </c:pt>
                <c:pt idx="9" formatCode="General">
                  <c:v>49.1</c:v>
                </c:pt>
                <c:pt idx="10" formatCode="General">
                  <c:v>47.6</c:v>
                </c:pt>
                <c:pt idx="11" formatCode="General">
                  <c:v>50.1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0F-4B83-B54F-F62CCD686883}"/>
            </c:ext>
          </c:extLst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0"/>
              <c:layout>
                <c:manualLayout>
                  <c:x val="-3.3071964043710225E-2"/>
                  <c:y val="6.04296414167741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98-44B3-9117-394CE2C2452B}"/>
                </c:ext>
              </c:extLst>
            </c:dLbl>
            <c:dLbl>
              <c:idx val="11"/>
              <c:layout>
                <c:manualLayout>
                  <c:x val="-2.139316899113114E-2"/>
                  <c:y val="4.6492359186808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98-44B3-9117-394CE2C245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45.8</c:v>
                </c:pt>
                <c:pt idx="1">
                  <c:v>49.1</c:v>
                </c:pt>
                <c:pt idx="2" formatCode="General">
                  <c:v>45.6</c:v>
                </c:pt>
                <c:pt idx="3" formatCode="General">
                  <c:v>51.1</c:v>
                </c:pt>
                <c:pt idx="4" formatCode="General">
                  <c:v>49.4</c:v>
                </c:pt>
                <c:pt idx="5" formatCode="General">
                  <c:v>49.4</c:v>
                </c:pt>
                <c:pt idx="6">
                  <c:v>46.6</c:v>
                </c:pt>
                <c:pt idx="7" formatCode="General">
                  <c:v>40.799999999999997</c:v>
                </c:pt>
                <c:pt idx="8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0F-4B83-B54F-F62CCD686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9816"/>
        <c:axId val="237800208"/>
      </c:lineChart>
      <c:catAx>
        <c:axId val="237799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0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800208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8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47.8</c:v>
                </c:pt>
                <c:pt idx="1">
                  <c:v>44.8</c:v>
                </c:pt>
                <c:pt idx="2">
                  <c:v>52.1</c:v>
                </c:pt>
                <c:pt idx="3">
                  <c:v>55.6</c:v>
                </c:pt>
                <c:pt idx="4">
                  <c:v>47.6</c:v>
                </c:pt>
                <c:pt idx="5">
                  <c:v>72.400000000000006</c:v>
                </c:pt>
                <c:pt idx="6">
                  <c:v>64.7</c:v>
                </c:pt>
                <c:pt idx="7">
                  <c:v>42.3</c:v>
                </c:pt>
                <c:pt idx="8">
                  <c:v>49.9</c:v>
                </c:pt>
                <c:pt idx="9">
                  <c:v>47.9</c:v>
                </c:pt>
                <c:pt idx="10">
                  <c:v>46.1</c:v>
                </c:pt>
                <c:pt idx="11">
                  <c:v>44.3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8-4173-800C-A89E805645B0}"/>
            </c:ext>
          </c:extLst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44.4</c:v>
                </c:pt>
                <c:pt idx="1">
                  <c:v>43.2</c:v>
                </c:pt>
                <c:pt idx="2">
                  <c:v>58.3</c:v>
                </c:pt>
                <c:pt idx="3">
                  <c:v>82.3</c:v>
                </c:pt>
                <c:pt idx="4">
                  <c:v>75.599999999999994</c:v>
                </c:pt>
                <c:pt idx="5">
                  <c:v>80.5</c:v>
                </c:pt>
                <c:pt idx="6">
                  <c:v>62.3</c:v>
                </c:pt>
                <c:pt idx="7">
                  <c:v>50.4</c:v>
                </c:pt>
                <c:pt idx="8">
                  <c:v>48.5</c:v>
                </c:pt>
                <c:pt idx="9">
                  <c:v>53.2</c:v>
                </c:pt>
                <c:pt idx="10">
                  <c:v>47.2</c:v>
                </c:pt>
                <c:pt idx="11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8-4173-800C-A89E805645B0}"/>
            </c:ext>
          </c:extLst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55.9</c:v>
                </c:pt>
                <c:pt idx="1">
                  <c:v>45.3</c:v>
                </c:pt>
                <c:pt idx="2">
                  <c:v>66.8</c:v>
                </c:pt>
                <c:pt idx="3">
                  <c:v>60.7</c:v>
                </c:pt>
                <c:pt idx="4">
                  <c:v>50.5</c:v>
                </c:pt>
                <c:pt idx="5">
                  <c:v>71.599999999999994</c:v>
                </c:pt>
                <c:pt idx="6">
                  <c:v>77</c:v>
                </c:pt>
                <c:pt idx="7">
                  <c:v>59.3</c:v>
                </c:pt>
                <c:pt idx="8">
                  <c:v>70.2</c:v>
                </c:pt>
                <c:pt idx="9">
                  <c:v>61.2</c:v>
                </c:pt>
                <c:pt idx="10">
                  <c:v>59</c:v>
                </c:pt>
                <c:pt idx="11">
                  <c:v>56.5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18-4173-800C-A89E805645B0}"/>
            </c:ext>
          </c:extLst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51.7</c:v>
                </c:pt>
                <c:pt idx="1">
                  <c:v>54.7</c:v>
                </c:pt>
                <c:pt idx="2">
                  <c:v>64.900000000000006</c:v>
                </c:pt>
                <c:pt idx="3">
                  <c:v>78.400000000000006</c:v>
                </c:pt>
                <c:pt idx="4">
                  <c:v>75.5</c:v>
                </c:pt>
                <c:pt idx="5">
                  <c:v>75.900000000000006</c:v>
                </c:pt>
                <c:pt idx="6">
                  <c:v>59.8</c:v>
                </c:pt>
                <c:pt idx="7">
                  <c:v>43.5</c:v>
                </c:pt>
                <c:pt idx="8">
                  <c:v>45.8</c:v>
                </c:pt>
                <c:pt idx="9">
                  <c:v>57.2</c:v>
                </c:pt>
                <c:pt idx="10">
                  <c:v>60.4</c:v>
                </c:pt>
                <c:pt idx="11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18-4173-800C-A89E805645B0}"/>
            </c:ext>
          </c:extLst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66.8</c:v>
                </c:pt>
                <c:pt idx="1">
                  <c:v>67.3</c:v>
                </c:pt>
                <c:pt idx="2">
                  <c:v>56.7</c:v>
                </c:pt>
                <c:pt idx="3">
                  <c:v>83.1</c:v>
                </c:pt>
                <c:pt idx="4">
                  <c:v>88.1</c:v>
                </c:pt>
                <c:pt idx="5">
                  <c:v>81</c:v>
                </c:pt>
                <c:pt idx="6">
                  <c:v>87.1</c:v>
                </c:pt>
                <c:pt idx="7">
                  <c:v>67.8</c:v>
                </c:pt>
                <c:pt idx="8">
                  <c:v>69.8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18-4173-800C-A89E80564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5720"/>
        <c:axId val="235996112"/>
      </c:lineChart>
      <c:catAx>
        <c:axId val="235995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6112"/>
        <c:scaling>
          <c:orientation val="minMax"/>
          <c:max val="10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57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65.900000000000006</c:v>
                </c:pt>
                <c:pt idx="1">
                  <c:v>65.900000000000006</c:v>
                </c:pt>
                <c:pt idx="2">
                  <c:v>60.8</c:v>
                </c:pt>
                <c:pt idx="3">
                  <c:v>61</c:v>
                </c:pt>
                <c:pt idx="4">
                  <c:v>64.599999999999994</c:v>
                </c:pt>
                <c:pt idx="5">
                  <c:v>55.6</c:v>
                </c:pt>
                <c:pt idx="6">
                  <c:v>43</c:v>
                </c:pt>
                <c:pt idx="7">
                  <c:v>47.8</c:v>
                </c:pt>
                <c:pt idx="8">
                  <c:v>53.1</c:v>
                </c:pt>
                <c:pt idx="9">
                  <c:v>53.4</c:v>
                </c:pt>
                <c:pt idx="10">
                  <c:v>34</c:v>
                </c:pt>
                <c:pt idx="11">
                  <c:v>32.1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4F-4721-859F-13C6BCA091C9}"/>
            </c:ext>
          </c:extLst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32.1</c:v>
                </c:pt>
                <c:pt idx="1">
                  <c:v>30.1</c:v>
                </c:pt>
                <c:pt idx="2">
                  <c:v>28.9</c:v>
                </c:pt>
                <c:pt idx="3">
                  <c:v>38</c:v>
                </c:pt>
                <c:pt idx="4">
                  <c:v>43.4</c:v>
                </c:pt>
                <c:pt idx="5">
                  <c:v>45.9</c:v>
                </c:pt>
                <c:pt idx="6">
                  <c:v>40.200000000000003</c:v>
                </c:pt>
                <c:pt idx="7">
                  <c:v>40.5</c:v>
                </c:pt>
                <c:pt idx="8">
                  <c:v>41.7</c:v>
                </c:pt>
                <c:pt idx="9">
                  <c:v>40.799999999999997</c:v>
                </c:pt>
                <c:pt idx="10">
                  <c:v>40.1</c:v>
                </c:pt>
                <c:pt idx="11">
                  <c:v>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F-4721-859F-13C6BCA091C9}"/>
            </c:ext>
          </c:extLst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41</c:v>
                </c:pt>
                <c:pt idx="2">
                  <c:v>39.5</c:v>
                </c:pt>
                <c:pt idx="3">
                  <c:v>39.4</c:v>
                </c:pt>
                <c:pt idx="4">
                  <c:v>37.9</c:v>
                </c:pt>
                <c:pt idx="5">
                  <c:v>41.3</c:v>
                </c:pt>
                <c:pt idx="6">
                  <c:v>37.5</c:v>
                </c:pt>
                <c:pt idx="7">
                  <c:v>38.6</c:v>
                </c:pt>
                <c:pt idx="8">
                  <c:v>37.9</c:v>
                </c:pt>
                <c:pt idx="9">
                  <c:v>39.700000000000003</c:v>
                </c:pt>
                <c:pt idx="10">
                  <c:v>43.1</c:v>
                </c:pt>
                <c:pt idx="11">
                  <c:v>40.299999999999997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4F-4721-859F-13C6BCA091C9}"/>
            </c:ext>
          </c:extLst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43.2</c:v>
                </c:pt>
                <c:pt idx="1">
                  <c:v>43.6</c:v>
                </c:pt>
                <c:pt idx="2">
                  <c:v>42.1</c:v>
                </c:pt>
                <c:pt idx="3">
                  <c:v>42.7</c:v>
                </c:pt>
                <c:pt idx="4">
                  <c:v>44.7</c:v>
                </c:pt>
                <c:pt idx="5">
                  <c:v>45.4</c:v>
                </c:pt>
                <c:pt idx="6">
                  <c:v>44.5</c:v>
                </c:pt>
                <c:pt idx="7">
                  <c:v>42.1</c:v>
                </c:pt>
                <c:pt idx="8">
                  <c:v>40.200000000000003</c:v>
                </c:pt>
                <c:pt idx="9">
                  <c:v>41.4</c:v>
                </c:pt>
                <c:pt idx="10">
                  <c:v>42.1</c:v>
                </c:pt>
                <c:pt idx="11">
                  <c:v>41.3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4F-4721-859F-13C6BCA091C9}"/>
            </c:ext>
          </c:extLst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61.3</c:v>
                </c:pt>
                <c:pt idx="1">
                  <c:v>64.400000000000006</c:v>
                </c:pt>
                <c:pt idx="2">
                  <c:v>55.6</c:v>
                </c:pt>
                <c:pt idx="3">
                  <c:v>60.4</c:v>
                </c:pt>
                <c:pt idx="4">
                  <c:v>62.7</c:v>
                </c:pt>
                <c:pt idx="5">
                  <c:v>61.6</c:v>
                </c:pt>
                <c:pt idx="6">
                  <c:v>59.8</c:v>
                </c:pt>
                <c:pt idx="7">
                  <c:v>61.8</c:v>
                </c:pt>
                <c:pt idx="8">
                  <c:v>59.1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4F-4721-859F-13C6BCA09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6896"/>
        <c:axId val="235997288"/>
      </c:lineChart>
      <c:catAx>
        <c:axId val="23599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7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728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89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71.8</c:v>
                </c:pt>
                <c:pt idx="1">
                  <c:v>67.900000000000006</c:v>
                </c:pt>
                <c:pt idx="2">
                  <c:v>86.3</c:v>
                </c:pt>
                <c:pt idx="3">
                  <c:v>91.1</c:v>
                </c:pt>
                <c:pt idx="4">
                  <c:v>72.900000000000006</c:v>
                </c:pt>
                <c:pt idx="5">
                  <c:v>127.8</c:v>
                </c:pt>
                <c:pt idx="6">
                  <c:v>144</c:v>
                </c:pt>
                <c:pt idx="7">
                  <c:v>88.1</c:v>
                </c:pt>
                <c:pt idx="8">
                  <c:v>93.5</c:v>
                </c:pt>
                <c:pt idx="9">
                  <c:v>89.7</c:v>
                </c:pt>
                <c:pt idx="10">
                  <c:v>127.8</c:v>
                </c:pt>
                <c:pt idx="11">
                  <c:v>136.69999999999999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8-4E65-BCF3-C29EC31D3FCE}"/>
            </c:ext>
          </c:extLst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138.19999999999999</c:v>
                </c:pt>
                <c:pt idx="1">
                  <c:v>142.4</c:v>
                </c:pt>
                <c:pt idx="2">
                  <c:v>199.9</c:v>
                </c:pt>
                <c:pt idx="3">
                  <c:v>232.5</c:v>
                </c:pt>
                <c:pt idx="4">
                  <c:v>179</c:v>
                </c:pt>
                <c:pt idx="5">
                  <c:v>177.6</c:v>
                </c:pt>
                <c:pt idx="6">
                  <c:v>151.19999999999999</c:v>
                </c:pt>
                <c:pt idx="7">
                  <c:v>124.5</c:v>
                </c:pt>
                <c:pt idx="8">
                  <c:v>116.7</c:v>
                </c:pt>
                <c:pt idx="9">
                  <c:v>129.9</c:v>
                </c:pt>
                <c:pt idx="10">
                  <c:v>117.4</c:v>
                </c:pt>
                <c:pt idx="11">
                  <c:v>123.6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8-4E65-BCF3-C29EC31D3FCE}"/>
            </c:ext>
          </c:extLst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137.30000000000001</c:v>
                </c:pt>
                <c:pt idx="1">
                  <c:v>110.5</c:v>
                </c:pt>
                <c:pt idx="2">
                  <c:v>167.7</c:v>
                </c:pt>
                <c:pt idx="3">
                  <c:v>153.9</c:v>
                </c:pt>
                <c:pt idx="4">
                  <c:v>132.6</c:v>
                </c:pt>
                <c:pt idx="5">
                  <c:v>176.4</c:v>
                </c:pt>
                <c:pt idx="6">
                  <c:v>200.3</c:v>
                </c:pt>
                <c:pt idx="7">
                  <c:v>154.69999999999999</c:v>
                </c:pt>
                <c:pt idx="8">
                  <c:v>184.4</c:v>
                </c:pt>
                <c:pt idx="9">
                  <c:v>155.5</c:v>
                </c:pt>
                <c:pt idx="10">
                  <c:v>138.4</c:v>
                </c:pt>
                <c:pt idx="11">
                  <c:v>138.80000000000001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8-4E65-BCF3-C29EC31D3FCE}"/>
            </c:ext>
          </c:extLst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120.5</c:v>
                </c:pt>
                <c:pt idx="1">
                  <c:v>125.7</c:v>
                </c:pt>
                <c:pt idx="2">
                  <c:v>153</c:v>
                </c:pt>
                <c:pt idx="3">
                  <c:v>184.3</c:v>
                </c:pt>
                <c:pt idx="4">
                  <c:v>170.6</c:v>
                </c:pt>
                <c:pt idx="5">
                  <c:v>167.7</c:v>
                </c:pt>
                <c:pt idx="6">
                  <c:v>134</c:v>
                </c:pt>
                <c:pt idx="7">
                  <c:v>103.1</c:v>
                </c:pt>
                <c:pt idx="8">
                  <c:v>113.4</c:v>
                </c:pt>
                <c:pt idx="9">
                  <c:v>138.6</c:v>
                </c:pt>
                <c:pt idx="10">
                  <c:v>143.80000000000001</c:v>
                </c:pt>
                <c:pt idx="11">
                  <c:v>143.4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8-4E65-BCF3-C29EC31D3FCE}"/>
            </c:ext>
          </c:extLst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110.9</c:v>
                </c:pt>
                <c:pt idx="1">
                  <c:v>104.5</c:v>
                </c:pt>
                <c:pt idx="2">
                  <c:v>101.8</c:v>
                </c:pt>
                <c:pt idx="3">
                  <c:v>139.1</c:v>
                </c:pt>
                <c:pt idx="4">
                  <c:v>141.30000000000001</c:v>
                </c:pt>
                <c:pt idx="5">
                  <c:v>131.1</c:v>
                </c:pt>
                <c:pt idx="6">
                  <c:v>144.9</c:v>
                </c:pt>
                <c:pt idx="7">
                  <c:v>109.9</c:v>
                </c:pt>
                <c:pt idx="8">
                  <c:v>117.8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A8-4E65-BCF3-C29EC31D3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2920"/>
        <c:axId val="237703312"/>
      </c:lineChart>
      <c:catAx>
        <c:axId val="237702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3312"/>
        <c:scaling>
          <c:orientation val="minMax"/>
          <c:max val="28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2920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'16・駿遠推移'!$A$25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'16・駿遠推移'!$B$25:$M$25</c:f>
              <c:numCache>
                <c:formatCode>#,##0.0;[Red]\-#,##0.0</c:formatCode>
                <c:ptCount val="12"/>
                <c:pt idx="0">
                  <c:v>84.4</c:v>
                </c:pt>
                <c:pt idx="1">
                  <c:v>90.2</c:v>
                </c:pt>
                <c:pt idx="2">
                  <c:v>113.2</c:v>
                </c:pt>
                <c:pt idx="3">
                  <c:v>112.9</c:v>
                </c:pt>
                <c:pt idx="4">
                  <c:v>92.8</c:v>
                </c:pt>
                <c:pt idx="5">
                  <c:v>100.2</c:v>
                </c:pt>
                <c:pt idx="6">
                  <c:v>103</c:v>
                </c:pt>
                <c:pt idx="7">
                  <c:v>90.2</c:v>
                </c:pt>
                <c:pt idx="8">
                  <c:v>95.8</c:v>
                </c:pt>
                <c:pt idx="9">
                  <c:v>131.9</c:v>
                </c:pt>
                <c:pt idx="10">
                  <c:v>84.5</c:v>
                </c:pt>
                <c:pt idx="11">
                  <c:v>78.599999999999994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7-4C82-8232-06BA15C27467}"/>
            </c:ext>
          </c:extLst>
        </c:ser>
        <c:ser>
          <c:idx val="1"/>
          <c:order val="1"/>
          <c:tx>
            <c:strRef>
              <c:f>'16・駿遠推移'!$A$26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'16・駿遠推移'!$B$26:$M$26</c:f>
              <c:numCache>
                <c:formatCode>#,##0.0;[Red]\-#,##0.0</c:formatCode>
                <c:ptCount val="12"/>
                <c:pt idx="0">
                  <c:v>75.7</c:v>
                </c:pt>
                <c:pt idx="1">
                  <c:v>92.3</c:v>
                </c:pt>
                <c:pt idx="2">
                  <c:v>105</c:v>
                </c:pt>
                <c:pt idx="3">
                  <c:v>103.6</c:v>
                </c:pt>
                <c:pt idx="4">
                  <c:v>94.9</c:v>
                </c:pt>
                <c:pt idx="5">
                  <c:v>106.3</c:v>
                </c:pt>
                <c:pt idx="6">
                  <c:v>100.1</c:v>
                </c:pt>
                <c:pt idx="7">
                  <c:v>100.9</c:v>
                </c:pt>
                <c:pt idx="8">
                  <c:v>91.8</c:v>
                </c:pt>
                <c:pt idx="9">
                  <c:v>87.4</c:v>
                </c:pt>
                <c:pt idx="10">
                  <c:v>90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7-4C82-8232-06BA15C27467}"/>
            </c:ext>
          </c:extLst>
        </c:ser>
        <c:ser>
          <c:idx val="2"/>
          <c:order val="2"/>
          <c:tx>
            <c:strRef>
              <c:f>'16・駿遠推移'!$A$27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'16・駿遠推移'!$B$27:$M$27</c:f>
              <c:numCache>
                <c:formatCode>#,##0.0;[Red]\-#,##0.0</c:formatCode>
                <c:ptCount val="12"/>
                <c:pt idx="0">
                  <c:v>68.900000000000006</c:v>
                </c:pt>
                <c:pt idx="1">
                  <c:v>75.7</c:v>
                </c:pt>
                <c:pt idx="2">
                  <c:v>96.3</c:v>
                </c:pt>
                <c:pt idx="3">
                  <c:v>98.9</c:v>
                </c:pt>
                <c:pt idx="4">
                  <c:v>89.3</c:v>
                </c:pt>
                <c:pt idx="5">
                  <c:v>96</c:v>
                </c:pt>
                <c:pt idx="6">
                  <c:v>90.2</c:v>
                </c:pt>
                <c:pt idx="7">
                  <c:v>87.2</c:v>
                </c:pt>
                <c:pt idx="8">
                  <c:v>85.7</c:v>
                </c:pt>
                <c:pt idx="9">
                  <c:v>93.5</c:v>
                </c:pt>
                <c:pt idx="10">
                  <c:v>82.1</c:v>
                </c:pt>
                <c:pt idx="11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7-4C82-8232-06BA15C27467}"/>
            </c:ext>
          </c:extLst>
        </c:ser>
        <c:ser>
          <c:idx val="3"/>
          <c:order val="3"/>
          <c:tx>
            <c:strRef>
              <c:f>'16・駿遠推移'!$A$28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'16・駿遠推移'!$B$28:$M$28</c:f>
              <c:numCache>
                <c:formatCode>#,##0.0;[Red]\-#,##0.0</c:formatCode>
                <c:ptCount val="12"/>
                <c:pt idx="0">
                  <c:v>72.7</c:v>
                </c:pt>
                <c:pt idx="1">
                  <c:v>83.2</c:v>
                </c:pt>
                <c:pt idx="2">
                  <c:v>89.9</c:v>
                </c:pt>
                <c:pt idx="3">
                  <c:v>103.8</c:v>
                </c:pt>
                <c:pt idx="4">
                  <c:v>94.4</c:v>
                </c:pt>
                <c:pt idx="5">
                  <c:v>91.6</c:v>
                </c:pt>
                <c:pt idx="6">
                  <c:v>108.5</c:v>
                </c:pt>
                <c:pt idx="7">
                  <c:v>91.8</c:v>
                </c:pt>
                <c:pt idx="8">
                  <c:v>101.6</c:v>
                </c:pt>
                <c:pt idx="9">
                  <c:v>100.2</c:v>
                </c:pt>
                <c:pt idx="10">
                  <c:v>94.2</c:v>
                </c:pt>
                <c:pt idx="11">
                  <c:v>94.5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87-4C82-8232-06BA15C27467}"/>
            </c:ext>
          </c:extLst>
        </c:ser>
        <c:ser>
          <c:idx val="4"/>
          <c:order val="4"/>
          <c:tx>
            <c:strRef>
              <c:f>'16・駿遠推移'!$A$29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1"/>
              <c:layout>
                <c:manualLayout>
                  <c:x val="-1.937913402848003E-2"/>
                  <c:y val="1.40700833448450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D-4721-8988-15D536F576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'16・駿遠推移'!$B$29:$M$29</c:f>
              <c:numCache>
                <c:formatCode>#,##0.0;[Red]\-#,##0.0</c:formatCode>
                <c:ptCount val="12"/>
                <c:pt idx="0">
                  <c:v>84.8</c:v>
                </c:pt>
                <c:pt idx="1">
                  <c:v>90.4</c:v>
                </c:pt>
                <c:pt idx="2">
                  <c:v>95.5</c:v>
                </c:pt>
                <c:pt idx="3">
                  <c:v>97.1</c:v>
                </c:pt>
                <c:pt idx="4">
                  <c:v>101.6</c:v>
                </c:pt>
                <c:pt idx="5">
                  <c:v>103.3</c:v>
                </c:pt>
                <c:pt idx="6">
                  <c:v>108.1</c:v>
                </c:pt>
                <c:pt idx="7">
                  <c:v>97.7</c:v>
                </c:pt>
                <c:pt idx="8">
                  <c:v>101.1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87-4C82-8232-06BA15C27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3704"/>
        <c:axId val="237704488"/>
      </c:lineChart>
      <c:catAx>
        <c:axId val="23770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4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448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704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'16・駿遠推移'!$A$54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'16・駿遠推移'!$B$54:$M$54</c:f>
              <c:numCache>
                <c:formatCode>#,##0.0;[Red]\-#,##0.0</c:formatCode>
                <c:ptCount val="12"/>
                <c:pt idx="0">
                  <c:v>119.6</c:v>
                </c:pt>
                <c:pt idx="1">
                  <c:v>116.2</c:v>
                </c:pt>
                <c:pt idx="2">
                  <c:v>120.4</c:v>
                </c:pt>
                <c:pt idx="3">
                  <c:v>120.3</c:v>
                </c:pt>
                <c:pt idx="4">
                  <c:v>123.1</c:v>
                </c:pt>
                <c:pt idx="5">
                  <c:v>116.5</c:v>
                </c:pt>
                <c:pt idx="6">
                  <c:v>114.8</c:v>
                </c:pt>
                <c:pt idx="7">
                  <c:v>111.8</c:v>
                </c:pt>
                <c:pt idx="8">
                  <c:v>114</c:v>
                </c:pt>
                <c:pt idx="9">
                  <c:v>141.30000000000001</c:v>
                </c:pt>
                <c:pt idx="10">
                  <c:v>114</c:v>
                </c:pt>
                <c:pt idx="11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0-433B-A550-248DC39CC019}"/>
            </c:ext>
          </c:extLst>
        </c:ser>
        <c:ser>
          <c:idx val="1"/>
          <c:order val="1"/>
          <c:tx>
            <c:strRef>
              <c:f>'16・駿遠推移'!$A$55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'16・駿遠推移'!$B$55:$M$55</c:f>
              <c:numCache>
                <c:formatCode>#,##0.0;[Red]\-#,##0.0</c:formatCode>
                <c:ptCount val="12"/>
                <c:pt idx="0">
                  <c:v>99.7</c:v>
                </c:pt>
                <c:pt idx="1">
                  <c:v>109.5</c:v>
                </c:pt>
                <c:pt idx="2">
                  <c:v>111.4</c:v>
                </c:pt>
                <c:pt idx="3">
                  <c:v>102.9</c:v>
                </c:pt>
                <c:pt idx="4">
                  <c:v>113.3</c:v>
                </c:pt>
                <c:pt idx="5">
                  <c:v>123.3</c:v>
                </c:pt>
                <c:pt idx="6">
                  <c:v>120.8</c:v>
                </c:pt>
                <c:pt idx="7">
                  <c:v>138.19999999999999</c:v>
                </c:pt>
                <c:pt idx="8">
                  <c:v>132.1</c:v>
                </c:pt>
                <c:pt idx="9">
                  <c:v>128.30000000000001</c:v>
                </c:pt>
                <c:pt idx="10">
                  <c:v>125.1</c:v>
                </c:pt>
                <c:pt idx="11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0-433B-A550-248DC39CC019}"/>
            </c:ext>
          </c:extLst>
        </c:ser>
        <c:ser>
          <c:idx val="2"/>
          <c:order val="2"/>
          <c:tx>
            <c:strRef>
              <c:f>'16・駿遠推移'!$A$56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'16・駿遠推移'!$B$56:$M$56</c:f>
              <c:numCache>
                <c:formatCode>#,##0.0;[Red]\-#,##0.0</c:formatCode>
                <c:ptCount val="12"/>
                <c:pt idx="0">
                  <c:v>110.3</c:v>
                </c:pt>
                <c:pt idx="1">
                  <c:v>109</c:v>
                </c:pt>
                <c:pt idx="2">
                  <c:v>108.2</c:v>
                </c:pt>
                <c:pt idx="3">
                  <c:v>113.1</c:v>
                </c:pt>
                <c:pt idx="4">
                  <c:v>122.4</c:v>
                </c:pt>
                <c:pt idx="5">
                  <c:v>116.8</c:v>
                </c:pt>
                <c:pt idx="6">
                  <c:v>108.9</c:v>
                </c:pt>
                <c:pt idx="7">
                  <c:v>107</c:v>
                </c:pt>
                <c:pt idx="8">
                  <c:v>101.1</c:v>
                </c:pt>
                <c:pt idx="9">
                  <c:v>109.4</c:v>
                </c:pt>
                <c:pt idx="10">
                  <c:v>99.1</c:v>
                </c:pt>
                <c:pt idx="11">
                  <c:v>97.9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0-433B-A550-248DC39CC019}"/>
            </c:ext>
          </c:extLst>
        </c:ser>
        <c:ser>
          <c:idx val="3"/>
          <c:order val="3"/>
          <c:tx>
            <c:strRef>
              <c:f>'16・駿遠推移'!$A$57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'16・駿遠推移'!$B$57:$M$57</c:f>
              <c:numCache>
                <c:formatCode>#,##0.0;[Red]\-#,##0.0</c:formatCode>
                <c:ptCount val="12"/>
                <c:pt idx="0">
                  <c:v>97.3</c:v>
                </c:pt>
                <c:pt idx="1">
                  <c:v>99.8</c:v>
                </c:pt>
                <c:pt idx="2">
                  <c:v>97.4</c:v>
                </c:pt>
                <c:pt idx="3">
                  <c:v>100.8</c:v>
                </c:pt>
                <c:pt idx="4">
                  <c:v>107.3</c:v>
                </c:pt>
                <c:pt idx="5">
                  <c:v>108.2</c:v>
                </c:pt>
                <c:pt idx="6">
                  <c:v>107.3</c:v>
                </c:pt>
                <c:pt idx="7">
                  <c:v>103.7</c:v>
                </c:pt>
                <c:pt idx="8">
                  <c:v>106</c:v>
                </c:pt>
                <c:pt idx="9">
                  <c:v>105.3</c:v>
                </c:pt>
                <c:pt idx="10">
                  <c:v>104.4</c:v>
                </c:pt>
                <c:pt idx="11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20-433B-A550-248DC39CC019}"/>
            </c:ext>
          </c:extLst>
        </c:ser>
        <c:ser>
          <c:idx val="4"/>
          <c:order val="4"/>
          <c:tx>
            <c:strRef>
              <c:f>'16・駿遠推移'!$A$58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1"/>
              <c:layout>
                <c:manualLayout>
                  <c:x val="-1.2479121927940953E-2"/>
                  <c:y val="7.46269478552944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FD-46D4-841A-91D9E63A5D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'16・駿遠推移'!$B$58:$M$58</c:f>
              <c:numCache>
                <c:formatCode>#,##0.0;[Red]\-#,##0.0</c:formatCode>
                <c:ptCount val="12"/>
                <c:pt idx="0">
                  <c:v>99.6</c:v>
                </c:pt>
                <c:pt idx="1">
                  <c:v>101.8</c:v>
                </c:pt>
                <c:pt idx="2">
                  <c:v>103.7</c:v>
                </c:pt>
                <c:pt idx="3">
                  <c:v>98.9</c:v>
                </c:pt>
                <c:pt idx="4">
                  <c:v>104</c:v>
                </c:pt>
                <c:pt idx="5">
                  <c:v>110.2</c:v>
                </c:pt>
                <c:pt idx="6">
                  <c:v>101.3</c:v>
                </c:pt>
                <c:pt idx="7">
                  <c:v>102.5</c:v>
                </c:pt>
                <c:pt idx="8">
                  <c:v>108.1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20-433B-A550-248DC39C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5272"/>
        <c:axId val="237705664"/>
      </c:lineChart>
      <c:catAx>
        <c:axId val="237705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566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272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'16・駿遠推移'!$A$84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'16・駿遠推移'!$B$84:$M$84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  <c:pt idx="2">
                  <c:v>93.9</c:v>
                </c:pt>
                <c:pt idx="3">
                  <c:v>93.9</c:v>
                </c:pt>
                <c:pt idx="4">
                  <c:v>75.099999999999994</c:v>
                </c:pt>
                <c:pt idx="5">
                  <c:v>86.4</c:v>
                </c:pt>
                <c:pt idx="6">
                  <c:v>89.8</c:v>
                </c:pt>
                <c:pt idx="7">
                  <c:v>81</c:v>
                </c:pt>
                <c:pt idx="8">
                  <c:v>83.9</c:v>
                </c:pt>
                <c:pt idx="9">
                  <c:v>92.6</c:v>
                </c:pt>
                <c:pt idx="10">
                  <c:v>76.900000000000006</c:v>
                </c:pt>
                <c:pt idx="1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A-4F76-A4A3-4B459310F599}"/>
            </c:ext>
          </c:extLst>
        </c:ser>
        <c:ser>
          <c:idx val="1"/>
          <c:order val="1"/>
          <c:tx>
            <c:strRef>
              <c:f>'16・駿遠推移'!$A$85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'16・駿遠推移'!$B$85:$M$85</c:f>
              <c:numCache>
                <c:formatCode>0.0_ </c:formatCode>
                <c:ptCount val="12"/>
                <c:pt idx="0">
                  <c:v>76.099999999999994</c:v>
                </c:pt>
                <c:pt idx="1">
                  <c:v>83.6</c:v>
                </c:pt>
                <c:pt idx="2">
                  <c:v>94.2</c:v>
                </c:pt>
                <c:pt idx="3">
                  <c:v>100.7</c:v>
                </c:pt>
                <c:pt idx="4">
                  <c:v>83</c:v>
                </c:pt>
                <c:pt idx="5">
                  <c:v>85.6</c:v>
                </c:pt>
                <c:pt idx="6">
                  <c:v>83.1</c:v>
                </c:pt>
                <c:pt idx="7">
                  <c:v>71.099999999999994</c:v>
                </c:pt>
                <c:pt idx="8">
                  <c:v>70.099999999999994</c:v>
                </c:pt>
                <c:pt idx="9">
                  <c:v>68.599999999999994</c:v>
                </c:pt>
                <c:pt idx="10">
                  <c:v>72.099999999999994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A-4F76-A4A3-4B459310F599}"/>
            </c:ext>
          </c:extLst>
        </c:ser>
        <c:ser>
          <c:idx val="2"/>
          <c:order val="2"/>
          <c:tx>
            <c:strRef>
              <c:f>'16・駿遠推移'!$A$86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'16・駿遠推移'!$B$86:$M$86</c:f>
              <c:numCache>
                <c:formatCode>0.0_ </c:formatCode>
                <c:ptCount val="12"/>
                <c:pt idx="0">
                  <c:v>62.3</c:v>
                </c:pt>
                <c:pt idx="1">
                  <c:v>69.599999999999994</c:v>
                </c:pt>
                <c:pt idx="2">
                  <c:v>89</c:v>
                </c:pt>
                <c:pt idx="3">
                  <c:v>87.2</c:v>
                </c:pt>
                <c:pt idx="4">
                  <c:v>71.900000000000006</c:v>
                </c:pt>
                <c:pt idx="5">
                  <c:v>82.6</c:v>
                </c:pt>
                <c:pt idx="6">
                  <c:v>83.4</c:v>
                </c:pt>
                <c:pt idx="7">
                  <c:v>81.599999999999994</c:v>
                </c:pt>
                <c:pt idx="8">
                  <c:v>85.1</c:v>
                </c:pt>
                <c:pt idx="9">
                  <c:v>84.9</c:v>
                </c:pt>
                <c:pt idx="10">
                  <c:v>83.6</c:v>
                </c:pt>
                <c:pt idx="11">
                  <c:v>88.9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A-4F76-A4A3-4B459310F599}"/>
            </c:ext>
          </c:extLst>
        </c:ser>
        <c:ser>
          <c:idx val="3"/>
          <c:order val="3"/>
          <c:tx>
            <c:strRef>
              <c:f>'16・駿遠推移'!$A$87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'16・駿遠推移'!$B$87:$M$87</c:f>
              <c:numCache>
                <c:formatCode>0.0_ </c:formatCode>
                <c:ptCount val="12"/>
                <c:pt idx="0">
                  <c:v>74.8</c:v>
                </c:pt>
                <c:pt idx="1">
                  <c:v>83.1</c:v>
                </c:pt>
                <c:pt idx="2">
                  <c:v>92.4</c:v>
                </c:pt>
                <c:pt idx="3">
                  <c:v>103</c:v>
                </c:pt>
                <c:pt idx="4">
                  <c:v>87.6</c:v>
                </c:pt>
                <c:pt idx="5">
                  <c:v>84.6</c:v>
                </c:pt>
                <c:pt idx="6">
                  <c:v>101.1</c:v>
                </c:pt>
                <c:pt idx="7">
                  <c:v>88.7</c:v>
                </c:pt>
                <c:pt idx="8">
                  <c:v>95.8</c:v>
                </c:pt>
                <c:pt idx="9">
                  <c:v>95.2</c:v>
                </c:pt>
                <c:pt idx="10">
                  <c:v>90.3</c:v>
                </c:pt>
                <c:pt idx="11">
                  <c:v>99.5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A-4F76-A4A3-4B459310F599}"/>
            </c:ext>
          </c:extLst>
        </c:ser>
        <c:ser>
          <c:idx val="4"/>
          <c:order val="4"/>
          <c:tx>
            <c:strRef>
              <c:f>'16・駿遠推移'!$A$88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'16・駿遠推移'!$B$88:$M$88</c:f>
              <c:numCache>
                <c:formatCode>0.0_ </c:formatCode>
                <c:ptCount val="12"/>
                <c:pt idx="0">
                  <c:v>84.8</c:v>
                </c:pt>
                <c:pt idx="1">
                  <c:v>88.7</c:v>
                </c:pt>
                <c:pt idx="2">
                  <c:v>92</c:v>
                </c:pt>
                <c:pt idx="3">
                  <c:v>98.3</c:v>
                </c:pt>
                <c:pt idx="4">
                  <c:v>97.7</c:v>
                </c:pt>
                <c:pt idx="5">
                  <c:v>93.6</c:v>
                </c:pt>
                <c:pt idx="6">
                  <c:v>106.5</c:v>
                </c:pt>
                <c:pt idx="7">
                  <c:v>95.3</c:v>
                </c:pt>
                <c:pt idx="8">
                  <c:v>93.3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1A-4F76-A4A3-4B459310F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944512"/>
        <c:axId val="238944904"/>
      </c:lineChart>
      <c:catAx>
        <c:axId val="23894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9449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5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69</c:v>
                </c:pt>
                <c:pt idx="1">
                  <c:v>77.5</c:v>
                </c:pt>
                <c:pt idx="2" formatCode="0.0_ ">
                  <c:v>84.3</c:v>
                </c:pt>
                <c:pt idx="3">
                  <c:v>83</c:v>
                </c:pt>
                <c:pt idx="4">
                  <c:v>72.7</c:v>
                </c:pt>
                <c:pt idx="5">
                  <c:v>75.400000000000006</c:v>
                </c:pt>
                <c:pt idx="6" formatCode="0.0_ ">
                  <c:v>78.3</c:v>
                </c:pt>
                <c:pt idx="7">
                  <c:v>69.5</c:v>
                </c:pt>
                <c:pt idx="8">
                  <c:v>75.900000000000006</c:v>
                </c:pt>
                <c:pt idx="9">
                  <c:v>79.900000000000006</c:v>
                </c:pt>
                <c:pt idx="10">
                  <c:v>67.3</c:v>
                </c:pt>
                <c:pt idx="11" formatCode="0.0_ 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C-4A9F-BDA3-AA440C92F393}"/>
            </c:ext>
          </c:extLst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62</c:v>
                </c:pt>
                <c:pt idx="1">
                  <c:v>71.900000000000006</c:v>
                </c:pt>
                <c:pt idx="2" formatCode="0.0_ ">
                  <c:v>82.3</c:v>
                </c:pt>
                <c:pt idx="3">
                  <c:v>86.9</c:v>
                </c:pt>
                <c:pt idx="4">
                  <c:v>79.5</c:v>
                </c:pt>
                <c:pt idx="5">
                  <c:v>84.7</c:v>
                </c:pt>
                <c:pt idx="6" formatCode="0.0_ ">
                  <c:v>77.8</c:v>
                </c:pt>
                <c:pt idx="7">
                  <c:v>103.2</c:v>
                </c:pt>
                <c:pt idx="8">
                  <c:v>105.2</c:v>
                </c:pt>
                <c:pt idx="9">
                  <c:v>95.4</c:v>
                </c:pt>
                <c:pt idx="10">
                  <c:v>100.3</c:v>
                </c:pt>
                <c:pt idx="11" formatCode="0.0_ ">
                  <c:v>106.6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C-4A9F-BDA3-AA440C92F393}"/>
            </c:ext>
          </c:extLst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93.3</c:v>
                </c:pt>
                <c:pt idx="1">
                  <c:v>91.3</c:v>
                </c:pt>
                <c:pt idx="2" formatCode="0.0_ ">
                  <c:v>106.6</c:v>
                </c:pt>
                <c:pt idx="3">
                  <c:v>106.6</c:v>
                </c:pt>
                <c:pt idx="4">
                  <c:v>101.9</c:v>
                </c:pt>
                <c:pt idx="5">
                  <c:v>113</c:v>
                </c:pt>
                <c:pt idx="6" formatCode="0.0_ ">
                  <c:v>110.5</c:v>
                </c:pt>
                <c:pt idx="7">
                  <c:v>100.3</c:v>
                </c:pt>
                <c:pt idx="8">
                  <c:v>104.2</c:v>
                </c:pt>
                <c:pt idx="9">
                  <c:v>103.1</c:v>
                </c:pt>
                <c:pt idx="10">
                  <c:v>103.7</c:v>
                </c:pt>
                <c:pt idx="11" formatCode="0.0_ 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DC-4A9F-BDA3-AA440C92F393}"/>
            </c:ext>
          </c:extLst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91.6</c:v>
                </c:pt>
                <c:pt idx="1">
                  <c:v>96.2</c:v>
                </c:pt>
                <c:pt idx="2" formatCode="0.0_ ">
                  <c:v>103.6</c:v>
                </c:pt>
                <c:pt idx="3">
                  <c:v>104.5</c:v>
                </c:pt>
                <c:pt idx="4">
                  <c:v>106.1</c:v>
                </c:pt>
                <c:pt idx="5">
                  <c:v>112.9</c:v>
                </c:pt>
                <c:pt idx="6" formatCode="0.0_ ">
                  <c:v>114</c:v>
                </c:pt>
                <c:pt idx="7">
                  <c:v>98.3</c:v>
                </c:pt>
                <c:pt idx="8">
                  <c:v>106.4</c:v>
                </c:pt>
                <c:pt idx="9">
                  <c:v>118.9</c:v>
                </c:pt>
                <c:pt idx="10">
                  <c:v>102.8</c:v>
                </c:pt>
                <c:pt idx="11" formatCode="0.0_ ">
                  <c:v>116.4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DC-4A9F-BDA3-AA440C92F393}"/>
            </c:ext>
          </c:extLst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2.6249999999999999E-2"/>
                  <c:y val="-2.7993507390523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43-4CEB-A03B-9C522F545D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96.6</c:v>
                </c:pt>
                <c:pt idx="1">
                  <c:v>108.3</c:v>
                </c:pt>
                <c:pt idx="2" formatCode="0.0_ ">
                  <c:v>112.8</c:v>
                </c:pt>
                <c:pt idx="3">
                  <c:v>102.7</c:v>
                </c:pt>
                <c:pt idx="4">
                  <c:v>105.5</c:v>
                </c:pt>
                <c:pt idx="5">
                  <c:v>119.6</c:v>
                </c:pt>
                <c:pt idx="6" formatCode="0.0_ ">
                  <c:v>113.1</c:v>
                </c:pt>
                <c:pt idx="7">
                  <c:v>97.8</c:v>
                </c:pt>
                <c:pt idx="8">
                  <c:v>94.8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DC-4A9F-BDA3-AA440C92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78000"/>
        <c:axId val="183478384"/>
      </c:lineChart>
      <c:catAx>
        <c:axId val="1834780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478384"/>
        <c:crosses val="autoZero"/>
        <c:auto val="1"/>
        <c:lblAlgn val="ctr"/>
        <c:lblOffset val="100"/>
        <c:tickLblSkip val="1"/>
        <c:noMultiLvlLbl val="0"/>
      </c:catAx>
      <c:valAx>
        <c:axId val="183478384"/>
        <c:scaling>
          <c:orientation val="minMax"/>
          <c:max val="13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8347800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20.3</c:v>
                </c:pt>
                <c:pt idx="1">
                  <c:v>21.9</c:v>
                </c:pt>
                <c:pt idx="2">
                  <c:v>25.5</c:v>
                </c:pt>
                <c:pt idx="3">
                  <c:v>26.2</c:v>
                </c:pt>
                <c:pt idx="4">
                  <c:v>20.399999999999999</c:v>
                </c:pt>
                <c:pt idx="5">
                  <c:v>21.6</c:v>
                </c:pt>
                <c:pt idx="6">
                  <c:v>23.6</c:v>
                </c:pt>
                <c:pt idx="7">
                  <c:v>19.3</c:v>
                </c:pt>
                <c:pt idx="8">
                  <c:v>23.5</c:v>
                </c:pt>
                <c:pt idx="9">
                  <c:v>23.4</c:v>
                </c:pt>
                <c:pt idx="10">
                  <c:v>16.899999999999999</c:v>
                </c:pt>
                <c:pt idx="1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9-4DA4-A947-46D802DF9988}"/>
            </c:ext>
          </c:extLst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16.5</c:v>
                </c:pt>
                <c:pt idx="1">
                  <c:v>20.6</c:v>
                </c:pt>
                <c:pt idx="2">
                  <c:v>23</c:v>
                </c:pt>
                <c:pt idx="3">
                  <c:v>25.7</c:v>
                </c:pt>
                <c:pt idx="4">
                  <c:v>22.2</c:v>
                </c:pt>
                <c:pt idx="5">
                  <c:v>20.9</c:v>
                </c:pt>
                <c:pt idx="6">
                  <c:v>21.1</c:v>
                </c:pt>
                <c:pt idx="7">
                  <c:v>47.8</c:v>
                </c:pt>
                <c:pt idx="8">
                  <c:v>50.3</c:v>
                </c:pt>
                <c:pt idx="9">
                  <c:v>43.9</c:v>
                </c:pt>
                <c:pt idx="10">
                  <c:v>48.7</c:v>
                </c:pt>
                <c:pt idx="11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9-4DA4-A947-46D802DF9988}"/>
            </c:ext>
          </c:extLst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43</c:v>
                </c:pt>
                <c:pt idx="1">
                  <c:v>42.4</c:v>
                </c:pt>
                <c:pt idx="2">
                  <c:v>49.1</c:v>
                </c:pt>
                <c:pt idx="3">
                  <c:v>50.7</c:v>
                </c:pt>
                <c:pt idx="4">
                  <c:v>52.2</c:v>
                </c:pt>
                <c:pt idx="5">
                  <c:v>51</c:v>
                </c:pt>
                <c:pt idx="6">
                  <c:v>52.7</c:v>
                </c:pt>
                <c:pt idx="7">
                  <c:v>47.1</c:v>
                </c:pt>
                <c:pt idx="8">
                  <c:v>50.4</c:v>
                </c:pt>
                <c:pt idx="9">
                  <c:v>48.7</c:v>
                </c:pt>
                <c:pt idx="10">
                  <c:v>50.5</c:v>
                </c:pt>
                <c:pt idx="11">
                  <c:v>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29-4DA4-A947-46D802DF9988}"/>
            </c:ext>
          </c:extLst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45.1</c:v>
                </c:pt>
                <c:pt idx="1">
                  <c:v>47.2</c:v>
                </c:pt>
                <c:pt idx="2">
                  <c:v>51.8</c:v>
                </c:pt>
                <c:pt idx="3">
                  <c:v>45.6</c:v>
                </c:pt>
                <c:pt idx="4">
                  <c:v>54.3</c:v>
                </c:pt>
                <c:pt idx="5">
                  <c:v>56.1</c:v>
                </c:pt>
                <c:pt idx="6">
                  <c:v>59.2</c:v>
                </c:pt>
                <c:pt idx="7">
                  <c:v>51.8</c:v>
                </c:pt>
                <c:pt idx="8">
                  <c:v>58.3</c:v>
                </c:pt>
                <c:pt idx="9">
                  <c:v>66.7</c:v>
                </c:pt>
                <c:pt idx="10">
                  <c:v>52</c:v>
                </c:pt>
                <c:pt idx="11">
                  <c:v>65.099999999999994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29-4DA4-A947-46D802DF9988}"/>
            </c:ext>
          </c:extLst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49.8</c:v>
                </c:pt>
                <c:pt idx="1">
                  <c:v>57.9</c:v>
                </c:pt>
                <c:pt idx="2">
                  <c:v>64.5</c:v>
                </c:pt>
                <c:pt idx="3">
                  <c:v>49.4</c:v>
                </c:pt>
                <c:pt idx="4">
                  <c:v>51.7</c:v>
                </c:pt>
                <c:pt idx="5">
                  <c:v>63.4</c:v>
                </c:pt>
                <c:pt idx="6">
                  <c:v>57.1</c:v>
                </c:pt>
                <c:pt idx="7">
                  <c:v>50.4</c:v>
                </c:pt>
                <c:pt idx="8">
                  <c:v>45.8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29-4DA4-A947-46D802DF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6144"/>
        <c:axId val="239366536"/>
      </c:lineChart>
      <c:catAx>
        <c:axId val="239366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6536"/>
        <c:scaling>
          <c:orientation val="minMax"/>
          <c:max val="7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14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32.5</c:v>
                </c:pt>
                <c:pt idx="2">
                  <c:v>33.299999999999997</c:v>
                </c:pt>
                <c:pt idx="3">
                  <c:v>34</c:v>
                </c:pt>
                <c:pt idx="4">
                  <c:v>33.9</c:v>
                </c:pt>
                <c:pt idx="5">
                  <c:v>32.9</c:v>
                </c:pt>
                <c:pt idx="6">
                  <c:v>31</c:v>
                </c:pt>
                <c:pt idx="7">
                  <c:v>30.4</c:v>
                </c:pt>
                <c:pt idx="8">
                  <c:v>31.4</c:v>
                </c:pt>
                <c:pt idx="9">
                  <c:v>28.8</c:v>
                </c:pt>
                <c:pt idx="10">
                  <c:v>30</c:v>
                </c:pt>
                <c:pt idx="11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E-4972-90C6-95C314535D0C}"/>
            </c:ext>
          </c:extLst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29.4</c:v>
                </c:pt>
                <c:pt idx="1">
                  <c:v>31.6</c:v>
                </c:pt>
                <c:pt idx="2">
                  <c:v>30.7</c:v>
                </c:pt>
                <c:pt idx="3">
                  <c:v>30.6</c:v>
                </c:pt>
                <c:pt idx="4">
                  <c:v>30.2</c:v>
                </c:pt>
                <c:pt idx="5">
                  <c:v>28.7</c:v>
                </c:pt>
                <c:pt idx="6">
                  <c:v>28.73</c:v>
                </c:pt>
                <c:pt idx="7">
                  <c:v>56.4</c:v>
                </c:pt>
                <c:pt idx="8">
                  <c:v>57.8</c:v>
                </c:pt>
                <c:pt idx="9">
                  <c:v>58.5</c:v>
                </c:pt>
                <c:pt idx="10">
                  <c:v>62</c:v>
                </c:pt>
                <c:pt idx="11">
                  <c:v>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E-4972-90C6-95C314535D0C}"/>
            </c:ext>
          </c:extLst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57.2</c:v>
                </c:pt>
                <c:pt idx="1">
                  <c:v>59.9</c:v>
                </c:pt>
                <c:pt idx="2">
                  <c:v>59.5</c:v>
                </c:pt>
                <c:pt idx="3">
                  <c:v>59.8</c:v>
                </c:pt>
                <c:pt idx="4">
                  <c:v>63.2</c:v>
                </c:pt>
                <c:pt idx="5">
                  <c:v>61.4</c:v>
                </c:pt>
                <c:pt idx="6">
                  <c:v>61.2</c:v>
                </c:pt>
                <c:pt idx="7">
                  <c:v>62</c:v>
                </c:pt>
                <c:pt idx="8">
                  <c:v>61.4</c:v>
                </c:pt>
                <c:pt idx="9">
                  <c:v>60.1</c:v>
                </c:pt>
                <c:pt idx="10">
                  <c:v>62.7</c:v>
                </c:pt>
                <c:pt idx="11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1E-4972-90C6-95C314535D0C}"/>
            </c:ext>
          </c:extLst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62.7</c:v>
                </c:pt>
                <c:pt idx="1">
                  <c:v>63</c:v>
                </c:pt>
                <c:pt idx="2">
                  <c:v>63.7</c:v>
                </c:pt>
                <c:pt idx="3">
                  <c:v>64.5</c:v>
                </c:pt>
                <c:pt idx="4">
                  <c:v>67.900000000000006</c:v>
                </c:pt>
                <c:pt idx="5">
                  <c:v>67.099999999999994</c:v>
                </c:pt>
                <c:pt idx="6">
                  <c:v>71.7</c:v>
                </c:pt>
                <c:pt idx="7">
                  <c:v>72.099999999999994</c:v>
                </c:pt>
                <c:pt idx="8">
                  <c:v>73.5</c:v>
                </c:pt>
                <c:pt idx="9">
                  <c:v>77.5</c:v>
                </c:pt>
                <c:pt idx="10">
                  <c:v>77</c:v>
                </c:pt>
                <c:pt idx="11">
                  <c:v>77.3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1E-4972-90C6-95C314535D0C}"/>
            </c:ext>
          </c:extLst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73.3</c:v>
                </c:pt>
                <c:pt idx="1">
                  <c:v>73</c:v>
                </c:pt>
                <c:pt idx="2">
                  <c:v>75.2</c:v>
                </c:pt>
                <c:pt idx="3">
                  <c:v>74.099999999999994</c:v>
                </c:pt>
                <c:pt idx="4">
                  <c:v>71.3</c:v>
                </c:pt>
                <c:pt idx="5">
                  <c:v>72</c:v>
                </c:pt>
                <c:pt idx="6">
                  <c:v>72</c:v>
                </c:pt>
                <c:pt idx="7">
                  <c:v>76.2</c:v>
                </c:pt>
                <c:pt idx="8">
                  <c:v>70.8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1E-4972-90C6-95C314535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7320"/>
        <c:axId val="239367712"/>
      </c:lineChart>
      <c:catAx>
        <c:axId val="239367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7712"/>
        <c:scaling>
          <c:orientation val="minMax"/>
          <c:max val="85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3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63.7</c:v>
                </c:pt>
                <c:pt idx="1">
                  <c:v>66.900000000000006</c:v>
                </c:pt>
                <c:pt idx="2">
                  <c:v>76.400000000000006</c:v>
                </c:pt>
                <c:pt idx="3">
                  <c:v>76.900000000000006</c:v>
                </c:pt>
                <c:pt idx="4">
                  <c:v>60.2</c:v>
                </c:pt>
                <c:pt idx="5">
                  <c:v>66.400000000000006</c:v>
                </c:pt>
                <c:pt idx="6">
                  <c:v>77</c:v>
                </c:pt>
                <c:pt idx="7">
                  <c:v>64</c:v>
                </c:pt>
                <c:pt idx="8">
                  <c:v>74.5</c:v>
                </c:pt>
                <c:pt idx="9">
                  <c:v>82</c:v>
                </c:pt>
                <c:pt idx="10">
                  <c:v>55.6</c:v>
                </c:pt>
                <c:pt idx="11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C-40BE-B752-338DB3BD587B}"/>
            </c:ext>
          </c:extLst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55.6</c:v>
                </c:pt>
                <c:pt idx="1">
                  <c:v>63.7</c:v>
                </c:pt>
                <c:pt idx="2">
                  <c:v>75.3</c:v>
                </c:pt>
                <c:pt idx="3">
                  <c:v>79</c:v>
                </c:pt>
                <c:pt idx="4">
                  <c:v>73.599999999999994</c:v>
                </c:pt>
                <c:pt idx="5">
                  <c:v>73.3</c:v>
                </c:pt>
                <c:pt idx="6">
                  <c:v>73.599999999999994</c:v>
                </c:pt>
                <c:pt idx="7">
                  <c:v>79.8</c:v>
                </c:pt>
                <c:pt idx="8">
                  <c:v>87</c:v>
                </c:pt>
                <c:pt idx="9">
                  <c:v>74.900000000000006</c:v>
                </c:pt>
                <c:pt idx="10">
                  <c:v>77.900000000000006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C-40BE-B752-338DB3BD587B}"/>
            </c:ext>
          </c:extLst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76.7</c:v>
                </c:pt>
                <c:pt idx="1">
                  <c:v>70.099999999999994</c:v>
                </c:pt>
                <c:pt idx="2">
                  <c:v>82.6</c:v>
                </c:pt>
                <c:pt idx="3">
                  <c:v>84.7</c:v>
                </c:pt>
                <c:pt idx="4">
                  <c:v>82.1</c:v>
                </c:pt>
                <c:pt idx="5">
                  <c:v>83.4</c:v>
                </c:pt>
                <c:pt idx="6">
                  <c:v>86.1</c:v>
                </c:pt>
                <c:pt idx="7">
                  <c:v>75.900000000000006</c:v>
                </c:pt>
                <c:pt idx="8">
                  <c:v>82.2</c:v>
                </c:pt>
                <c:pt idx="9">
                  <c:v>81.2</c:v>
                </c:pt>
                <c:pt idx="10">
                  <c:v>80.2</c:v>
                </c:pt>
                <c:pt idx="11">
                  <c:v>81.900000000000006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DC-40BE-B752-338DB3BD587B}"/>
            </c:ext>
          </c:extLst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72.3</c:v>
                </c:pt>
                <c:pt idx="1">
                  <c:v>74.900000000000006</c:v>
                </c:pt>
                <c:pt idx="2">
                  <c:v>81.3</c:v>
                </c:pt>
                <c:pt idx="3">
                  <c:v>70.599999999999994</c:v>
                </c:pt>
                <c:pt idx="4">
                  <c:v>79.400000000000006</c:v>
                </c:pt>
                <c:pt idx="5">
                  <c:v>83.6</c:v>
                </c:pt>
                <c:pt idx="6">
                  <c:v>82</c:v>
                </c:pt>
                <c:pt idx="7">
                  <c:v>71.8</c:v>
                </c:pt>
                <c:pt idx="8">
                  <c:v>79.099999999999994</c:v>
                </c:pt>
                <c:pt idx="9">
                  <c:v>85.6</c:v>
                </c:pt>
                <c:pt idx="10">
                  <c:v>67.599999999999994</c:v>
                </c:pt>
                <c:pt idx="11">
                  <c:v>84.1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DC-40BE-B752-338DB3BD587B}"/>
            </c:ext>
          </c:extLst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68.7</c:v>
                </c:pt>
                <c:pt idx="1">
                  <c:v>79.3</c:v>
                </c:pt>
                <c:pt idx="2">
                  <c:v>85.6</c:v>
                </c:pt>
                <c:pt idx="3">
                  <c:v>66.8</c:v>
                </c:pt>
                <c:pt idx="4">
                  <c:v>73</c:v>
                </c:pt>
                <c:pt idx="5">
                  <c:v>88</c:v>
                </c:pt>
                <c:pt idx="6">
                  <c:v>79.400000000000006</c:v>
                </c:pt>
                <c:pt idx="7">
                  <c:v>65.2</c:v>
                </c:pt>
                <c:pt idx="8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DC-40BE-B752-338DB3BD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8496"/>
        <c:axId val="239368888"/>
      </c:lineChart>
      <c:catAx>
        <c:axId val="239368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8888"/>
        <c:scaling>
          <c:orientation val="minMax"/>
          <c:max val="95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49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121.9</c:v>
                </c:pt>
                <c:pt idx="1">
                  <c:v>124.4</c:v>
                </c:pt>
                <c:pt idx="2">
                  <c:v>124.3</c:v>
                </c:pt>
                <c:pt idx="3">
                  <c:v>124</c:v>
                </c:pt>
                <c:pt idx="4">
                  <c:v>129.1</c:v>
                </c:pt>
                <c:pt idx="5">
                  <c:v>126</c:v>
                </c:pt>
                <c:pt idx="6">
                  <c:v>120.9</c:v>
                </c:pt>
                <c:pt idx="7">
                  <c:v>119.3</c:v>
                </c:pt>
                <c:pt idx="8">
                  <c:v>118.8</c:v>
                </c:pt>
                <c:pt idx="9">
                  <c:v>118</c:v>
                </c:pt>
                <c:pt idx="10">
                  <c:v>111.6</c:v>
                </c:pt>
                <c:pt idx="11">
                  <c:v>107.9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7-4FFB-8F28-7ED3B707E4D3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107.9</c:v>
                </c:pt>
                <c:pt idx="1">
                  <c:v>111.7</c:v>
                </c:pt>
                <c:pt idx="2">
                  <c:v>111.9</c:v>
                </c:pt>
                <c:pt idx="3">
                  <c:v>110.2</c:v>
                </c:pt>
                <c:pt idx="4">
                  <c:v>112.5</c:v>
                </c:pt>
                <c:pt idx="5">
                  <c:v>113</c:v>
                </c:pt>
                <c:pt idx="6">
                  <c:v>111.4</c:v>
                </c:pt>
                <c:pt idx="7">
                  <c:v>144</c:v>
                </c:pt>
                <c:pt idx="8">
                  <c:v>145.1</c:v>
                </c:pt>
                <c:pt idx="9">
                  <c:v>144.6</c:v>
                </c:pt>
                <c:pt idx="10">
                  <c:v>147.4</c:v>
                </c:pt>
                <c:pt idx="11">
                  <c:v>148.4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7-4FFB-8F28-7ED3B707E4D3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141.30000000000001</c:v>
                </c:pt>
                <c:pt idx="1">
                  <c:v>142.30000000000001</c:v>
                </c:pt>
                <c:pt idx="2">
                  <c:v>141.1</c:v>
                </c:pt>
                <c:pt idx="3">
                  <c:v>140.1</c:v>
                </c:pt>
                <c:pt idx="4">
                  <c:v>145.19999999999999</c:v>
                </c:pt>
                <c:pt idx="5">
                  <c:v>146.30000000000001</c:v>
                </c:pt>
                <c:pt idx="6">
                  <c:v>140.9</c:v>
                </c:pt>
                <c:pt idx="7">
                  <c:v>140.80000000000001</c:v>
                </c:pt>
                <c:pt idx="8">
                  <c:v>138</c:v>
                </c:pt>
                <c:pt idx="9">
                  <c:v>138.30000000000001</c:v>
                </c:pt>
                <c:pt idx="10">
                  <c:v>140.9</c:v>
                </c:pt>
                <c:pt idx="11">
                  <c:v>141.1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7-4FFB-8F28-7ED3B707E4D3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141.4</c:v>
                </c:pt>
                <c:pt idx="1">
                  <c:v>142</c:v>
                </c:pt>
                <c:pt idx="2">
                  <c:v>141.30000000000001</c:v>
                </c:pt>
                <c:pt idx="3">
                  <c:v>142.80000000000001</c:v>
                </c:pt>
                <c:pt idx="4">
                  <c:v>148.4</c:v>
                </c:pt>
                <c:pt idx="5">
                  <c:v>148.9</c:v>
                </c:pt>
                <c:pt idx="6">
                  <c:v>155</c:v>
                </c:pt>
                <c:pt idx="7">
                  <c:v>154.5</c:v>
                </c:pt>
                <c:pt idx="8">
                  <c:v>153.4</c:v>
                </c:pt>
                <c:pt idx="9">
                  <c:v>157.9</c:v>
                </c:pt>
                <c:pt idx="10">
                  <c:v>155.4</c:v>
                </c:pt>
                <c:pt idx="11">
                  <c:v>152.80000000000001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87-4FFB-8F28-7ED3B707E4D3}"/>
            </c:ext>
          </c:extLst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87-4FFB-8F28-7ED3B707E4D3}"/>
                </c:ext>
              </c:extLst>
            </c:dLbl>
            <c:dLbl>
              <c:idx val="1"/>
              <c:layout>
                <c:manualLayout>
                  <c:x val="-2.3072305256882069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87-4FFB-8F28-7ED3B707E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 formatCode="0.0_ ">
                  <c:v>151</c:v>
                </c:pt>
                <c:pt idx="1">
                  <c:v>149.6</c:v>
                </c:pt>
                <c:pt idx="2">
                  <c:v>151.1</c:v>
                </c:pt>
                <c:pt idx="3">
                  <c:v>149.80000000000001</c:v>
                </c:pt>
                <c:pt idx="4">
                  <c:v>147.9</c:v>
                </c:pt>
                <c:pt idx="5">
                  <c:v>153.9</c:v>
                </c:pt>
                <c:pt idx="6">
                  <c:v>150.4</c:v>
                </c:pt>
                <c:pt idx="7">
                  <c:v>153.5</c:v>
                </c:pt>
                <c:pt idx="8">
                  <c:v>147.69999999999999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87-4FFB-8F28-7ED3B707E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34648"/>
        <c:axId val="183635032"/>
      </c:lineChart>
      <c:catAx>
        <c:axId val="1836346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3635032"/>
        <c:crosses val="autoZero"/>
        <c:auto val="1"/>
        <c:lblAlgn val="ctr"/>
        <c:lblOffset val="100"/>
        <c:noMultiLvlLbl val="0"/>
      </c:catAx>
      <c:valAx>
        <c:axId val="183635032"/>
        <c:scaling>
          <c:orientation val="minMax"/>
          <c:max val="170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634648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56.2</c:v>
                </c:pt>
                <c:pt idx="1">
                  <c:v>61.9</c:v>
                </c:pt>
                <c:pt idx="2">
                  <c:v>67.900000000000006</c:v>
                </c:pt>
                <c:pt idx="3">
                  <c:v>67</c:v>
                </c:pt>
                <c:pt idx="4">
                  <c:v>55.4</c:v>
                </c:pt>
                <c:pt idx="5">
                  <c:v>60.3</c:v>
                </c:pt>
                <c:pt idx="6">
                  <c:v>65.5</c:v>
                </c:pt>
                <c:pt idx="7">
                  <c:v>58.5</c:v>
                </c:pt>
                <c:pt idx="8">
                  <c:v>63.9</c:v>
                </c:pt>
                <c:pt idx="9">
                  <c:v>67.900000000000006</c:v>
                </c:pt>
                <c:pt idx="10">
                  <c:v>61.4</c:v>
                </c:pt>
                <c:pt idx="11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0-499C-9EF9-CBAE15DE3CFF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57.4</c:v>
                </c:pt>
                <c:pt idx="1">
                  <c:v>63.8</c:v>
                </c:pt>
                <c:pt idx="2">
                  <c:v>73.5</c:v>
                </c:pt>
                <c:pt idx="3">
                  <c:v>79</c:v>
                </c:pt>
                <c:pt idx="4">
                  <c:v>70.3</c:v>
                </c:pt>
                <c:pt idx="5">
                  <c:v>74.900000000000006</c:v>
                </c:pt>
                <c:pt idx="6">
                  <c:v>70</c:v>
                </c:pt>
                <c:pt idx="7">
                  <c:v>68</c:v>
                </c:pt>
                <c:pt idx="8">
                  <c:v>72.400000000000006</c:v>
                </c:pt>
                <c:pt idx="9">
                  <c:v>66</c:v>
                </c:pt>
                <c:pt idx="10">
                  <c:v>67.7</c:v>
                </c:pt>
                <c:pt idx="11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0-499C-9EF9-CBAE15DE3CFF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66.900000000000006</c:v>
                </c:pt>
                <c:pt idx="1">
                  <c:v>64.099999999999994</c:v>
                </c:pt>
                <c:pt idx="2">
                  <c:v>75.599999999999994</c:v>
                </c:pt>
                <c:pt idx="3">
                  <c:v>76.2</c:v>
                </c:pt>
                <c:pt idx="4">
                  <c:v>69.599999999999994</c:v>
                </c:pt>
                <c:pt idx="5">
                  <c:v>77.2</c:v>
                </c:pt>
                <c:pt idx="6">
                  <c:v>78.8</c:v>
                </c:pt>
                <c:pt idx="7">
                  <c:v>71.3</c:v>
                </c:pt>
                <c:pt idx="8">
                  <c:v>75.8</c:v>
                </c:pt>
                <c:pt idx="9">
                  <c:v>74.5</c:v>
                </c:pt>
                <c:pt idx="10">
                  <c:v>73.3</c:v>
                </c:pt>
                <c:pt idx="11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40-499C-9EF9-CBAE15DE3CFF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64.8</c:v>
                </c:pt>
                <c:pt idx="1">
                  <c:v>67.7</c:v>
                </c:pt>
                <c:pt idx="2">
                  <c:v>73.400000000000006</c:v>
                </c:pt>
                <c:pt idx="3">
                  <c:v>73.099999999999994</c:v>
                </c:pt>
                <c:pt idx="4">
                  <c:v>70.900000000000006</c:v>
                </c:pt>
                <c:pt idx="5">
                  <c:v>75.8</c:v>
                </c:pt>
                <c:pt idx="6">
                  <c:v>73</c:v>
                </c:pt>
                <c:pt idx="7">
                  <c:v>63.7</c:v>
                </c:pt>
                <c:pt idx="8">
                  <c:v>69.5</c:v>
                </c:pt>
                <c:pt idx="9">
                  <c:v>74.900000000000006</c:v>
                </c:pt>
                <c:pt idx="10">
                  <c:v>66.5</c:v>
                </c:pt>
                <c:pt idx="11">
                  <c:v>76.400000000000006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40-499C-9EF9-CBAE15DE3CFF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11"/>
              <c:layout>
                <c:manualLayout>
                  <c:x val="-4.1720990873533377E-2"/>
                  <c:y val="-2.72108843537415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E1-481B-9593-BE0AD20230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64.2</c:v>
                </c:pt>
                <c:pt idx="1">
                  <c:v>72.5</c:v>
                </c:pt>
                <c:pt idx="2">
                  <c:v>74.5</c:v>
                </c:pt>
                <c:pt idx="3">
                  <c:v>68.7</c:v>
                </c:pt>
                <c:pt idx="4">
                  <c:v>71.5</c:v>
                </c:pt>
                <c:pt idx="5">
                  <c:v>77.3</c:v>
                </c:pt>
                <c:pt idx="6">
                  <c:v>75.5</c:v>
                </c:pt>
                <c:pt idx="7">
                  <c:v>63.3</c:v>
                </c:pt>
                <c:pt idx="8">
                  <c:v>64.900000000000006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40-499C-9EF9-CBAE15DE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85240"/>
        <c:axId val="183606344"/>
      </c:lineChart>
      <c:catAx>
        <c:axId val="1836852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606344"/>
        <c:crosses val="autoZero"/>
        <c:auto val="1"/>
        <c:lblAlgn val="ctr"/>
        <c:lblOffset val="100"/>
        <c:noMultiLvlLbl val="0"/>
      </c:catAx>
      <c:valAx>
        <c:axId val="18360634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368524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1.785058243129402E-3"/>
                  <c:y val="2.88577564168115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B-4E6A-BFCB-C0CBDCD2CEB5}"/>
                </c:ext>
              </c:extLst>
            </c:dLbl>
            <c:dLbl>
              <c:idx val="1"/>
              <c:layout>
                <c:manualLayout>
                  <c:x val="-8.924588492143691E-3"/>
                  <c:y val="8.6577814136868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2B-4E6A-BFCB-C0CBDCD2CEB5}"/>
                </c:ext>
              </c:extLst>
            </c:dLbl>
            <c:dLbl>
              <c:idx val="2"/>
              <c:layout>
                <c:manualLayout>
                  <c:x val="-1.6064259285858612E-2"/>
                  <c:y val="1.4430014430014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B-4E6A-BFCB-C0CBDCD2CEB5}"/>
                </c:ext>
              </c:extLst>
            </c:dLbl>
            <c:dLbl>
              <c:idx val="3"/>
              <c:layout>
                <c:manualLayout>
                  <c:x val="-8.924588492143691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2B-4E6A-BFCB-C0CBDCD2CEB5}"/>
                </c:ext>
              </c:extLst>
            </c:dLbl>
            <c:dLbl>
              <c:idx val="4"/>
              <c:layout>
                <c:manualLayout>
                  <c:x val="-8.924588492143691E-3"/>
                  <c:y val="-1.0581888339133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2B-4E6A-BFCB-C0CBDCD2CEB5}"/>
                </c:ext>
              </c:extLst>
            </c:dLbl>
            <c:dLbl>
              <c:idx val="5"/>
              <c:layout>
                <c:manualLayout>
                  <c:x val="-8.924588492143691E-3"/>
                  <c:y val="1.1543784299689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2B-4E6A-BFCB-C0CBDCD2CEB5}"/>
                </c:ext>
              </c:extLst>
            </c:dLbl>
            <c:dLbl>
              <c:idx val="6"/>
              <c:layout>
                <c:manualLayout>
                  <c:x val="-1.6064259285858775E-2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2B-4E6A-BFCB-C0CBDCD2CEB5}"/>
                </c:ext>
              </c:extLst>
            </c:dLbl>
            <c:dLbl>
              <c:idx val="7"/>
              <c:layout>
                <c:manualLayout>
                  <c:x val="-1.0709506190572562E-2"/>
                  <c:y val="-5.77200577200587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2B-4E6A-BFCB-C0CBDCD2CEB5}"/>
                </c:ext>
              </c:extLst>
            </c:dLbl>
            <c:dLbl>
              <c:idx val="8"/>
              <c:layout>
                <c:manualLayout>
                  <c:x val="-7.139670793714953E-3"/>
                  <c:y val="-2.5974025974025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2B-4E6A-BFCB-C0CBDCD2CEB5}"/>
                </c:ext>
              </c:extLst>
            </c:dLbl>
            <c:dLbl>
              <c:idx val="9"/>
              <c:layout>
                <c:manualLayout>
                  <c:x val="-1.2494564433701833E-2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鉄鋼</c:v>
                </c:pt>
                <c:pt idx="9">
                  <c:v>合成樹脂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318468</c:v>
                </c:pt>
                <c:pt idx="1">
                  <c:v>107064</c:v>
                </c:pt>
                <c:pt idx="2">
                  <c:v>102865</c:v>
                </c:pt>
                <c:pt idx="3">
                  <c:v>53837</c:v>
                </c:pt>
                <c:pt idx="4">
                  <c:v>49361</c:v>
                </c:pt>
                <c:pt idx="5">
                  <c:v>49302</c:v>
                </c:pt>
                <c:pt idx="6">
                  <c:v>38196</c:v>
                </c:pt>
                <c:pt idx="7">
                  <c:v>35715</c:v>
                </c:pt>
                <c:pt idx="8">
                  <c:v>30531</c:v>
                </c:pt>
                <c:pt idx="9">
                  <c:v>27957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2B-4E6A-BFCB-C0CBDCD2CEB5}"/>
            </c:ext>
          </c:extLst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-5.3547530952861985E-3"/>
                  <c:y val="-4.544886434716350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2B-4E6A-BFCB-C0CBDCD2CEB5}"/>
                </c:ext>
              </c:extLst>
            </c:dLbl>
            <c:dLbl>
              <c:idx val="1"/>
              <c:layout>
                <c:manualLayout>
                  <c:x val="8.9244479474430288E-3"/>
                  <c:y val="-1.44300144300145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2B-4E6A-BFCB-C0CBDCD2CEB5}"/>
                </c:ext>
              </c:extLst>
            </c:dLbl>
            <c:dLbl>
              <c:idx val="2"/>
              <c:layout>
                <c:manualLayout>
                  <c:x val="5.354753095286215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2B-4E6A-BFCB-C0CBDCD2CEB5}"/>
                </c:ext>
              </c:extLst>
            </c:dLbl>
            <c:dLbl>
              <c:idx val="3"/>
              <c:layout>
                <c:manualLayout>
                  <c:x val="1.2494423889001169E-2"/>
                  <c:y val="5.7715512833623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2B-4E6A-BFCB-C0CBDCD2CEB5}"/>
                </c:ext>
              </c:extLst>
            </c:dLbl>
            <c:dLbl>
              <c:idx val="4"/>
              <c:layout>
                <c:manualLayout>
                  <c:x val="7.139670793714953E-3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2B-4E6A-BFCB-C0CBDCD2CEB5}"/>
                </c:ext>
              </c:extLst>
            </c:dLbl>
            <c:dLbl>
              <c:idx val="5"/>
              <c:layout>
                <c:manualLayout>
                  <c:x val="1.7849176984287383E-3"/>
                  <c:y val="-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22B-4E6A-BFCB-C0CBDCD2CEB5}"/>
                </c:ext>
              </c:extLst>
            </c:dLbl>
            <c:dLbl>
              <c:idx val="6"/>
              <c:layout>
                <c:manualLayout>
                  <c:x val="5.354753095286084E-3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2B-4E6A-BFCB-C0CBDCD2CEB5}"/>
                </c:ext>
              </c:extLst>
            </c:dLbl>
            <c:dLbl>
              <c:idx val="7"/>
              <c:layout>
                <c:manualLayout>
                  <c:x val="8.924588492143691E-3"/>
                  <c:y val="5.772005772005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22B-4E6A-BFCB-C0CBDCD2CEB5}"/>
                </c:ext>
              </c:extLst>
            </c:dLbl>
            <c:dLbl>
              <c:idx val="8"/>
              <c:layout>
                <c:manualLayout>
                  <c:x val="1.7849176984286075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22B-4E6A-BFCB-C0CBDCD2CEB5}"/>
                </c:ext>
              </c:extLst>
            </c:dLbl>
            <c:dLbl>
              <c:idx val="9"/>
              <c:layout>
                <c:manualLayout>
                  <c:x val="-4.4005951224804904E-3"/>
                  <c:y val="-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鉄鋼</c:v>
                </c:pt>
                <c:pt idx="9">
                  <c:v>合成樹脂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403779</c:v>
                </c:pt>
                <c:pt idx="1">
                  <c:v>109311</c:v>
                </c:pt>
                <c:pt idx="2">
                  <c:v>103804</c:v>
                </c:pt>
                <c:pt idx="3">
                  <c:v>78299</c:v>
                </c:pt>
                <c:pt idx="4">
                  <c:v>41107</c:v>
                </c:pt>
                <c:pt idx="5">
                  <c:v>46204</c:v>
                </c:pt>
                <c:pt idx="6">
                  <c:v>32935</c:v>
                </c:pt>
                <c:pt idx="7">
                  <c:v>37184</c:v>
                </c:pt>
                <c:pt idx="8">
                  <c:v>33986</c:v>
                </c:pt>
                <c:pt idx="9">
                  <c:v>27655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22B-4E6A-BFCB-C0CBDCD2CE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6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9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149-4E36-A09A-5870257480CD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149-4E36-A09A-5870257480CD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149-4E36-A09A-5870257480CD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149-4E36-A09A-5870257480CD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149-4E36-A09A-5870257480CD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149-4E36-A09A-5870257480CD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149-4E36-A09A-5870257480C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149-4E36-A09A-5870257480CD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149-4E36-A09A-5870257480CD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149-4E36-A09A-5870257480CD}"/>
              </c:ext>
            </c:extLst>
          </c:dPt>
          <c:dLbls>
            <c:dLbl>
              <c:idx val="0"/>
              <c:layout>
                <c:manualLayout>
                  <c:x val="-0.14713312545333543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1432502561111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149-4E36-A09A-5870257480CD}"/>
                </c:ext>
              </c:extLst>
            </c:dLbl>
            <c:dLbl>
              <c:idx val="1"/>
              <c:layout>
                <c:manualLayout>
                  <c:x val="-0.1586725590925066"/>
                  <c:y val="-0.145244166726865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49-4E36-A09A-5870257480CD}"/>
                </c:ext>
              </c:extLst>
            </c:dLbl>
            <c:dLbl>
              <c:idx val="2"/>
              <c:layout>
                <c:manualLayout>
                  <c:x val="1.5506950520073811E-2"/>
                  <c:y val="-7.41584194177561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49-4E36-A09A-5870257480CD}"/>
                </c:ext>
              </c:extLst>
            </c:dLbl>
            <c:dLbl>
              <c:idx val="3"/>
              <c:layout>
                <c:manualLayout>
                  <c:x val="0.15745234837098354"/>
                  <c:y val="-9.73098316838835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149-4E36-A09A-5870257480CD}"/>
                </c:ext>
              </c:extLst>
            </c:dLbl>
            <c:dLbl>
              <c:idx val="4"/>
              <c:layout>
                <c:manualLayout>
                  <c:x val="8.5664804719922827E-2"/>
                  <c:y val="-0.100837727852825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149-4E36-A09A-5870257480CD}"/>
                </c:ext>
              </c:extLst>
            </c:dLbl>
            <c:dLbl>
              <c:idx val="5"/>
              <c:layout>
                <c:manualLayout>
                  <c:x val="0"/>
                  <c:y val="-4.89908256880733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609671654291076"/>
                      <c:h val="9.65291723855618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149-4E36-A09A-5870257480CD}"/>
                </c:ext>
              </c:extLst>
            </c:dLbl>
            <c:dLbl>
              <c:idx val="6"/>
              <c:layout>
                <c:manualLayout>
                  <c:x val="8.153681644495291E-4"/>
                  <c:y val="-1.03060511931421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149-4E36-A09A-5870257480CD}"/>
                </c:ext>
              </c:extLst>
            </c:dLbl>
            <c:dLbl>
              <c:idx val="7"/>
              <c:layout>
                <c:manualLayout>
                  <c:x val="5.6980056980056983E-3"/>
                  <c:y val="3.31589973271689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7149-4E36-A09A-5870257480CD}"/>
                </c:ext>
              </c:extLst>
            </c:dLbl>
            <c:dLbl>
              <c:idx val="8"/>
              <c:layout>
                <c:manualLayout>
                  <c:x val="3.7986704653371322E-3"/>
                  <c:y val="5.8960244648318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09222992425091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149-4E36-A09A-5870257480CD}"/>
                </c:ext>
              </c:extLst>
            </c:dLbl>
            <c:dLbl>
              <c:idx val="9"/>
              <c:layout>
                <c:manualLayout>
                  <c:x val="3.4188183741989515E-2"/>
                  <c:y val="4.76481494859013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7149-4E36-A09A-5870257480CD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49-4E36-A09A-5870257480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鉄鋼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318468</c:v>
                </c:pt>
                <c:pt idx="1">
                  <c:v>107064</c:v>
                </c:pt>
                <c:pt idx="2">
                  <c:v>102865</c:v>
                </c:pt>
                <c:pt idx="3">
                  <c:v>53837</c:v>
                </c:pt>
                <c:pt idx="4">
                  <c:v>49361</c:v>
                </c:pt>
                <c:pt idx="5">
                  <c:v>49302</c:v>
                </c:pt>
                <c:pt idx="6">
                  <c:v>38196</c:v>
                </c:pt>
                <c:pt idx="7">
                  <c:v>35715</c:v>
                </c:pt>
                <c:pt idx="8">
                  <c:v>30531</c:v>
                </c:pt>
                <c:pt idx="9">
                  <c:v>27957</c:v>
                </c:pt>
                <c:pt idx="10">
                  <c:v>134964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49-4E36-A09A-5870257480CD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鉄鋼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149-4E36-A09A-5870257480CD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鉄鋼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318468</c:v>
                </c:pt>
                <c:pt idx="1">
                  <c:v>107064</c:v>
                </c:pt>
                <c:pt idx="2">
                  <c:v>102865</c:v>
                </c:pt>
                <c:pt idx="3">
                  <c:v>53837</c:v>
                </c:pt>
                <c:pt idx="4">
                  <c:v>49361</c:v>
                </c:pt>
                <c:pt idx="5">
                  <c:v>49302</c:v>
                </c:pt>
                <c:pt idx="6">
                  <c:v>38196</c:v>
                </c:pt>
                <c:pt idx="7">
                  <c:v>35715</c:v>
                </c:pt>
                <c:pt idx="8">
                  <c:v>30531</c:v>
                </c:pt>
                <c:pt idx="9">
                  <c:v>27957</c:v>
                </c:pt>
                <c:pt idx="10">
                  <c:v>134964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49-4E36-A09A-5870257480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5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9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A6F-463C-99EF-FD0F4968C230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A6F-463C-99EF-FD0F4968C230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A6F-463C-99EF-FD0F4968C230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A6F-463C-99EF-FD0F4968C230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A6F-463C-99EF-FD0F4968C230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A6F-463C-99EF-FD0F4968C230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A6F-463C-99EF-FD0F4968C230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A6F-463C-99EF-FD0F4968C230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A6F-463C-99EF-FD0F4968C230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A6F-463C-99EF-FD0F4968C230}"/>
              </c:ext>
            </c:extLst>
          </c:dPt>
          <c:dLbls>
            <c:dLbl>
              <c:idx val="0"/>
              <c:layout>
                <c:manualLayout>
                  <c:x val="-0.19825716441933319"/>
                  <c:y val="0.143949558029384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F-463C-99EF-FD0F4968C230}"/>
                </c:ext>
              </c:extLst>
            </c:dLbl>
            <c:dLbl>
              <c:idx val="1"/>
              <c:layout>
                <c:manualLayout>
                  <c:x val="-0.2054702704146715"/>
                  <c:y val="-0.122546112770386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A6F-463C-99EF-FD0F4968C230}"/>
                </c:ext>
              </c:extLst>
            </c:dLbl>
            <c:dLbl>
              <c:idx val="2"/>
              <c:layout>
                <c:manualLayout>
                  <c:x val="0.12224813501365764"/>
                  <c:y val="-7.50256735149486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A6F-463C-99EF-FD0F4968C230}"/>
                </c:ext>
              </c:extLst>
            </c:dLbl>
            <c:dLbl>
              <c:idx val="3"/>
              <c:layout>
                <c:manualLayout>
                  <c:x val="0.15343150808439021"/>
                  <c:y val="-8.79231302983678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A6F-463C-99EF-FD0F4968C230}"/>
                </c:ext>
              </c:extLst>
            </c:dLbl>
            <c:dLbl>
              <c:idx val="4"/>
              <c:layout>
                <c:manualLayout>
                  <c:x val="0.11544789725711767"/>
                  <c:y val="-6.13560201526534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25152771934042"/>
                      <c:h val="0.142728090023229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A6F-463C-99EF-FD0F4968C230}"/>
                </c:ext>
              </c:extLst>
            </c:dLbl>
            <c:dLbl>
              <c:idx val="5"/>
              <c:layout>
                <c:manualLayout>
                  <c:x val="3.8030360708728199E-3"/>
                  <c:y val="-1.95140435031827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962680237489397"/>
                      <c:h val="8.3264488490662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A6F-463C-99EF-FD0F4968C230}"/>
                </c:ext>
              </c:extLst>
            </c:dLbl>
            <c:dLbl>
              <c:idx val="6"/>
              <c:layout>
                <c:manualLayout>
                  <c:x val="5.2899761575604574E-2"/>
                  <c:y val="9.460162307297681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A6F-463C-99EF-FD0F4968C230}"/>
                </c:ext>
              </c:extLst>
            </c:dLbl>
            <c:dLbl>
              <c:idx val="7"/>
              <c:layout>
                <c:manualLayout>
                  <c:x val="1.0453941348934436E-2"/>
                  <c:y val="3.7440613026819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09011614927444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6A6F-463C-99EF-FD0F4968C230}"/>
                </c:ext>
              </c:extLst>
            </c:dLbl>
            <c:dLbl>
              <c:idx val="8"/>
              <c:layout>
                <c:manualLayout>
                  <c:x val="5.1157727421476844E-4"/>
                  <c:y val="5.57457386792168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6A6F-463C-99EF-FD0F4968C230}"/>
                </c:ext>
              </c:extLst>
            </c:dLbl>
            <c:dLbl>
              <c:idx val="9"/>
              <c:layout>
                <c:manualLayout>
                  <c:x val="0.12892294951680658"/>
                  <c:y val="7.72172443961745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65635497852843"/>
                      <c:h val="0.164184028720547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A6F-463C-99EF-FD0F4968C230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6F-463C-99EF-FD0F4968C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鉄鋼</c:v>
                </c:pt>
                <c:pt idx="9">
                  <c:v>合成樹脂</c:v>
                </c:pt>
                <c:pt idx="10">
                  <c:v>合計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403779</c:v>
                </c:pt>
                <c:pt idx="1">
                  <c:v>109311</c:v>
                </c:pt>
                <c:pt idx="2">
                  <c:v>103804</c:v>
                </c:pt>
                <c:pt idx="3">
                  <c:v>78299</c:v>
                </c:pt>
                <c:pt idx="4">
                  <c:v>41107</c:v>
                </c:pt>
                <c:pt idx="5">
                  <c:v>46204</c:v>
                </c:pt>
                <c:pt idx="6">
                  <c:v>32935</c:v>
                </c:pt>
                <c:pt idx="7">
                  <c:v>37184</c:v>
                </c:pt>
                <c:pt idx="8">
                  <c:v>33986</c:v>
                </c:pt>
                <c:pt idx="9">
                  <c:v>27655</c:v>
                </c:pt>
                <c:pt idx="10" formatCode="#,##0_);[Red]\(#,##0\)">
                  <c:v>150044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A6F-463C-99EF-FD0F4968C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>
          <a:extLst>
            <a:ext uri="{FF2B5EF4-FFF2-40B4-BE49-F238E27FC236}">
              <a16:creationId xmlns:a16="http://schemas.microsoft.com/office/drawing/2014/main" id="{00000000-0008-0000-0500-0000CA200300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10F51C4E-11F9-4A24-A2D0-C61DA97D3672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8DE6AC8-6A1F-42A0-8CF5-81CDD3AAE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C60BBFE-7AF2-487C-9AD1-199CF377A5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2" name="Line 2079">
          <a:extLst>
            <a:ext uri="{FF2B5EF4-FFF2-40B4-BE49-F238E27FC236}">
              <a16:creationId xmlns:a16="http://schemas.microsoft.com/office/drawing/2014/main" id="{90F70A22-FD71-4670-9117-C6B507B26DA1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3" name="Line 2081">
          <a:extLst>
            <a:ext uri="{FF2B5EF4-FFF2-40B4-BE49-F238E27FC236}">
              <a16:creationId xmlns:a16="http://schemas.microsoft.com/office/drawing/2014/main" id="{3B5BD06D-6A1E-4F3C-BEA0-7B998491B161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EE9FAD7-465F-4894-9FB7-43ECA1376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43C7BE6-D150-4F64-8C2A-75F8AFB82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AEB4DC92-0D0D-4B7D-913D-5EA60180DE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76201</xdr:colOff>
      <xdr:row>0</xdr:row>
      <xdr:rowOff>66675</xdr:rowOff>
    </xdr:from>
    <xdr:to>
      <xdr:col>1</xdr:col>
      <xdr:colOff>95250</xdr:colOff>
      <xdr:row>0</xdr:row>
      <xdr:rowOff>266700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CDF8F074-128A-C75C-AEFB-F32F1FE67F34}"/>
            </a:ext>
          </a:extLst>
        </xdr:cNvPr>
        <xdr:cNvSpPr/>
      </xdr:nvSpPr>
      <xdr:spPr bwMode="auto">
        <a:xfrm>
          <a:off x="76201" y="66675"/>
          <a:ext cx="485774" cy="200025"/>
        </a:xfrm>
        <a:prstGeom prst="roundRect">
          <a:avLst/>
        </a:prstGeom>
        <a:gradFill flip="none" rotWithShape="1">
          <a:gsLst>
            <a:gs pos="0">
              <a:srgbClr val="FFC000">
                <a:tint val="66000"/>
                <a:satMod val="160000"/>
              </a:srgbClr>
            </a:gs>
            <a:gs pos="50000">
              <a:srgbClr val="FFC000">
                <a:tint val="44500"/>
                <a:satMod val="160000"/>
              </a:srgbClr>
            </a:gs>
            <a:gs pos="100000">
              <a:srgbClr val="FFC000">
                <a:tint val="23500"/>
                <a:satMod val="160000"/>
              </a:srgbClr>
            </a:gs>
          </a:gsLst>
          <a:path path="circle">
            <a:fillToRect l="50000" t="50000" r="50000" b="50000"/>
          </a:path>
          <a:tileRect/>
        </a:gra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/>
            <a:t>単位：トン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091C1F48-98AF-4F27-87C9-8F4E402F5304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99B6509-D0AF-4F76-9D68-89DA93747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27973B6-700F-4C23-B43F-88DAB1672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7A66C5C7-D7A5-4B39-ACC0-0BDABD6FC2E8}"/>
            </a:ext>
          </a:extLst>
        </xdr:cNvPr>
        <xdr:cNvSpPr>
          <a:spLocks noChangeShapeType="1"/>
        </xdr:cNvSpPr>
      </xdr:nvSpPr>
      <xdr:spPr bwMode="auto">
        <a:xfrm>
          <a:off x="5276850" y="526732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16BA64-2FC6-428D-8D9F-7CB410D48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31</xdr:row>
      <xdr:rowOff>9525</xdr:rowOff>
    </xdr:from>
    <xdr:to>
      <xdr:col>6</xdr:col>
      <xdr:colOff>1381125</xdr:colOff>
      <xdr:row>51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8340060-5BA3-48FF-960E-7C3617E2D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F52C83-2462-4ED6-8727-EB6CD553B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146BA56-B341-4E51-B68C-4D809FA18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0.92693</cdr:x>
      <cdr:y>0.15172</cdr:y>
    </cdr:from>
    <cdr:to>
      <cdr:x>1</cdr:x>
      <cdr:y>0.75172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1497" y="419100"/>
          <a:ext cx="563753" cy="1657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0.91101</cdr:x>
      <cdr:y>0.26894</cdr:y>
    </cdr:from>
    <cdr:to>
      <cdr:x>1</cdr:x>
      <cdr:y>0.71212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9993" y="676277"/>
          <a:ext cx="685732" cy="11144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1C65F40-DB48-4468-B3DF-B0D019727A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0.9242</cdr:x>
      <cdr:y>0.24658</cdr:y>
    </cdr:from>
    <cdr:to>
      <cdr:x>1</cdr:x>
      <cdr:y>0.63014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39237" y="685818"/>
          <a:ext cx="585538" cy="1066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0.88541</cdr:x>
      <cdr:y>0.39344</cdr:y>
    </cdr:from>
    <cdr:to>
      <cdr:x>0.9948</cdr:x>
      <cdr:y>0.84262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6951" y="1143005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0.90754</cdr:x>
      <cdr:y>0.33697</cdr:y>
    </cdr:from>
    <cdr:to>
      <cdr:x>1</cdr:x>
      <cdr:y>0.94566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38837" y="885857"/>
          <a:ext cx="676363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0.88641</cdr:x>
      <cdr:y>0.19251</cdr:y>
    </cdr:from>
    <cdr:to>
      <cdr:x>0.98694</cdr:x>
      <cdr:y>0.70508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7380" y="540940"/>
          <a:ext cx="733482" cy="1440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0.86216</cdr:x>
      <cdr:y>0.25352</cdr:y>
    </cdr:from>
    <cdr:to>
      <cdr:x>0.9935</cdr:x>
      <cdr:y>0.80986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15084" y="685785"/>
          <a:ext cx="962029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令和５年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0.89645</cdr:x>
      <cdr:y>0.21071</cdr:y>
    </cdr:from>
    <cdr:to>
      <cdr:x>0.99214</cdr:x>
      <cdr:y>0.58928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4991" y="561964"/>
          <a:ext cx="695434" cy="10096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0.90981</cdr:x>
      <cdr:y>0.27874</cdr:y>
    </cdr:from>
    <cdr:to>
      <cdr:x>0.99739</cdr:x>
      <cdr:y>0.71777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412" y="761992"/>
          <a:ext cx="638163" cy="12001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0.58534</cdr:x>
      <cdr:y>0.79934</cdr:y>
    </cdr:from>
    <cdr:to>
      <cdr:x>0.87078</cdr:x>
      <cdr:y>0.84665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81676" y="4667213"/>
          <a:ext cx="2819412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平　均　保　管　残　高　</a:t>
          </a:r>
          <a:r>
            <a:rPr lang="en-US" altLang="ja-JP" sz="1100" b="1">
              <a:solidFill>
                <a:srgbClr val="FC08F0"/>
              </a:solidFill>
              <a:latin typeface="+mn-ea"/>
              <a:ea typeface="+mn-ea"/>
            </a:rPr>
            <a:t>:</a:t>
          </a:r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　万トン</a:t>
          </a:r>
          <a:endParaRPr lang="en-US" altLang="ja-JP" sz="1100" b="1" baseline="0">
            <a:solidFill>
              <a:srgbClr val="FC08F0"/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0.50915</cdr:x>
      <cdr:y>0.28711</cdr:y>
    </cdr:from>
    <cdr:to>
      <cdr:x>0.69237</cdr:x>
      <cdr:y>0.33932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029075" y="1676391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  <cdr:relSizeAnchor xmlns:cdr="http://schemas.openxmlformats.org/drawingml/2006/chartDrawing">
    <cdr:from>
      <cdr:x>0.8891</cdr:x>
      <cdr:y>0.45513</cdr:y>
    </cdr:from>
    <cdr:to>
      <cdr:x>1</cdr:x>
      <cdr:y>0.50244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475CAA95-2A45-E588-4B6C-0D4DEEF86BD9}"/>
            </a:ext>
          </a:extLst>
        </cdr:cNvPr>
        <cdr:cNvSpPr txBox="1"/>
      </cdr:nvSpPr>
      <cdr:spPr>
        <a:xfrm xmlns:a="http://schemas.openxmlformats.org/drawingml/2006/main">
          <a:off x="8782051" y="2657438"/>
          <a:ext cx="1095374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0" baseline="0">
              <a:solidFill>
                <a:schemeClr val="accent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会員数　：　社</a:t>
          </a:r>
          <a:endParaRPr lang="en-US" altLang="ja-JP" sz="1100" b="0" baseline="0">
            <a:solidFill>
              <a:schemeClr val="accent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0.8889</cdr:x>
      <cdr:y>0.45357</cdr:y>
    </cdr:from>
    <cdr:to>
      <cdr:x>0.97649</cdr:x>
      <cdr:y>0.975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7049" y="1209676"/>
          <a:ext cx="638236" cy="1390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0.90053</cdr:x>
      <cdr:y>0.21602</cdr:y>
    </cdr:from>
    <cdr:to>
      <cdr:x>0.99609</cdr:x>
      <cdr:y>0.78397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7584" y="590541"/>
          <a:ext cx="699041" cy="15525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0.85084</cdr:x>
      <cdr:y>0.41404</cdr:y>
    </cdr:from>
    <cdr:to>
      <cdr:x>0.98963</cdr:x>
      <cdr:y>0.89825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48341" y="1123957"/>
          <a:ext cx="1019243" cy="13144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0.8935</cdr:x>
      <cdr:y>0.27973</cdr:y>
    </cdr:from>
    <cdr:to>
      <cdr:x>0.98441</cdr:x>
      <cdr:y>0.73777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53152" y="762027"/>
          <a:ext cx="666757" cy="1247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0.88171</cdr:x>
      <cdr:y>0.21769</cdr:y>
    </cdr:from>
    <cdr:to>
      <cdr:x>0.9987</cdr:x>
      <cdr:y>0.78571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6685" y="609599"/>
          <a:ext cx="858034" cy="1590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0.89439</cdr:x>
      <cdr:y>0.22109</cdr:y>
    </cdr:from>
    <cdr:to>
      <cdr:x>0.97914</cdr:x>
      <cdr:y>0.81293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4121" y="619125"/>
          <a:ext cx="619156" cy="1657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0.89949</cdr:x>
      <cdr:y>0.15412</cdr:y>
    </cdr:from>
    <cdr:to>
      <cdr:x>0.99348</cdr:x>
      <cdr:y>0.93907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62807" y="409575"/>
          <a:ext cx="685765" cy="2085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0.89604</cdr:x>
      <cdr:y>0.18644</cdr:y>
    </cdr:from>
    <cdr:to>
      <cdr:x>0.99869</cdr:x>
      <cdr:y>0.6339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46187" y="523885"/>
          <a:ext cx="749927" cy="12572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0.86458</cdr:x>
      <cdr:y>0.09869</cdr:y>
    </cdr:from>
    <cdr:to>
      <cdr:x>0.98958</cdr:x>
      <cdr:y>0.76645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24606" y="285773"/>
          <a:ext cx="914400" cy="1933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5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4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0.87532</cdr:x>
      <cdr:y>0.13758</cdr:y>
    </cdr:from>
    <cdr:to>
      <cdr:x>1</cdr:x>
      <cdr:y>0.90604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86466" y="390525"/>
          <a:ext cx="909684" cy="2181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5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4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0.8989</cdr:x>
      <cdr:y>0.17008</cdr:y>
    </cdr:from>
    <cdr:to>
      <cdr:x>0.99216</cdr:x>
      <cdr:y>0.58843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67099" y="476286"/>
          <a:ext cx="681327" cy="11715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5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4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3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2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ja-JP" altLang="en-US" sz="9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>
          <a:extLst>
            <a:ext uri="{FF2B5EF4-FFF2-40B4-BE49-F238E27FC236}">
              <a16:creationId xmlns:a16="http://schemas.microsoft.com/office/drawing/2014/main" id="{00000000-0008-0000-0400-0000BBE90200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>
          <a:extLst>
            <a:ext uri="{FF2B5EF4-FFF2-40B4-BE49-F238E27FC236}">
              <a16:creationId xmlns:a16="http://schemas.microsoft.com/office/drawing/2014/main" id="{00000000-0008-0000-0400-0000BCE90200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57151</xdr:colOff>
      <xdr:row>0</xdr:row>
      <xdr:rowOff>38100</xdr:rowOff>
    </xdr:from>
    <xdr:to>
      <xdr:col>1</xdr:col>
      <xdr:colOff>104776</xdr:colOff>
      <xdr:row>0</xdr:row>
      <xdr:rowOff>266700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D6C1FD2D-DD35-2402-2BA0-5056276E1A4E}"/>
            </a:ext>
          </a:extLst>
        </xdr:cNvPr>
        <xdr:cNvSpPr/>
      </xdr:nvSpPr>
      <xdr:spPr bwMode="auto">
        <a:xfrm>
          <a:off x="57151" y="38100"/>
          <a:ext cx="514350" cy="228600"/>
        </a:xfrm>
        <a:prstGeom prst="roundRect">
          <a:avLst/>
        </a:prstGeom>
        <a:gradFill flip="none" rotWithShape="1">
          <a:gsLst>
            <a:gs pos="0">
              <a:srgbClr val="FFC000">
                <a:tint val="66000"/>
                <a:satMod val="160000"/>
              </a:srgbClr>
            </a:gs>
            <a:gs pos="50000">
              <a:srgbClr val="FFC000">
                <a:tint val="44500"/>
                <a:satMod val="160000"/>
              </a:srgbClr>
            </a:gs>
            <a:gs pos="100000">
              <a:srgbClr val="FFC000">
                <a:tint val="23500"/>
                <a:satMod val="160000"/>
              </a:srgbClr>
            </a:gs>
          </a:gsLst>
          <a:lin ang="2700000" scaled="1"/>
          <a:tileRect/>
        </a:gra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/>
            <a:t>単位：トン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topLeftCell="A4" workbookViewId="0">
      <selection activeCell="U15" sqref="U15"/>
    </sheetView>
  </sheetViews>
  <sheetFormatPr defaultRowHeight="17.25"/>
  <cols>
    <col min="1" max="1" width="9.625" style="31" customWidth="1"/>
    <col min="2" max="2" width="7.25" style="228" customWidth="1"/>
    <col min="3" max="3" width="9.625" style="229" customWidth="1"/>
    <col min="4" max="4" width="9" style="31"/>
    <col min="5" max="5" width="20" style="31" bestFit="1" customWidth="1"/>
    <col min="6" max="6" width="18.625" style="31" customWidth="1"/>
    <col min="7" max="7" width="7.75" style="31" customWidth="1"/>
    <col min="8" max="8" width="2.375" style="31" customWidth="1"/>
    <col min="9" max="9" width="7.75" style="31" customWidth="1"/>
    <col min="10" max="256" width="9" style="31"/>
    <col min="257" max="257" width="9.625" style="31" customWidth="1"/>
    <col min="258" max="258" width="7.25" style="31" customWidth="1"/>
    <col min="259" max="259" width="9.625" style="31" customWidth="1"/>
    <col min="260" max="260" width="9" style="31"/>
    <col min="261" max="261" width="20" style="31" bestFit="1" customWidth="1"/>
    <col min="262" max="262" width="18.625" style="31" customWidth="1"/>
    <col min="263" max="263" width="7.75" style="31" customWidth="1"/>
    <col min="264" max="264" width="2.375" style="31" customWidth="1"/>
    <col min="265" max="265" width="7.75" style="31" customWidth="1"/>
    <col min="266" max="512" width="9" style="31"/>
    <col min="513" max="513" width="9.625" style="31" customWidth="1"/>
    <col min="514" max="514" width="7.25" style="31" customWidth="1"/>
    <col min="515" max="515" width="9.625" style="31" customWidth="1"/>
    <col min="516" max="516" width="9" style="31"/>
    <col min="517" max="517" width="20" style="31" bestFit="1" customWidth="1"/>
    <col min="518" max="518" width="18.625" style="31" customWidth="1"/>
    <col min="519" max="519" width="7.75" style="31" customWidth="1"/>
    <col min="520" max="520" width="2.375" style="31" customWidth="1"/>
    <col min="521" max="521" width="7.75" style="31" customWidth="1"/>
    <col min="522" max="768" width="9" style="31"/>
    <col min="769" max="769" width="9.625" style="31" customWidth="1"/>
    <col min="770" max="770" width="7.25" style="31" customWidth="1"/>
    <col min="771" max="771" width="9.625" style="31" customWidth="1"/>
    <col min="772" max="772" width="9" style="31"/>
    <col min="773" max="773" width="20" style="31" bestFit="1" customWidth="1"/>
    <col min="774" max="774" width="18.625" style="31" customWidth="1"/>
    <col min="775" max="775" width="7.75" style="31" customWidth="1"/>
    <col min="776" max="776" width="2.375" style="31" customWidth="1"/>
    <col min="777" max="777" width="7.75" style="31" customWidth="1"/>
    <col min="778" max="1024" width="9" style="31"/>
    <col min="1025" max="1025" width="9.625" style="31" customWidth="1"/>
    <col min="1026" max="1026" width="7.25" style="31" customWidth="1"/>
    <col min="1027" max="1027" width="9.625" style="31" customWidth="1"/>
    <col min="1028" max="1028" width="9" style="31"/>
    <col min="1029" max="1029" width="20" style="31" bestFit="1" customWidth="1"/>
    <col min="1030" max="1030" width="18.625" style="31" customWidth="1"/>
    <col min="1031" max="1031" width="7.75" style="31" customWidth="1"/>
    <col min="1032" max="1032" width="2.375" style="31" customWidth="1"/>
    <col min="1033" max="1033" width="7.75" style="31" customWidth="1"/>
    <col min="1034" max="1280" width="9" style="31"/>
    <col min="1281" max="1281" width="9.625" style="31" customWidth="1"/>
    <col min="1282" max="1282" width="7.25" style="31" customWidth="1"/>
    <col min="1283" max="1283" width="9.625" style="31" customWidth="1"/>
    <col min="1284" max="1284" width="9" style="31"/>
    <col min="1285" max="1285" width="20" style="31" bestFit="1" customWidth="1"/>
    <col min="1286" max="1286" width="18.625" style="31" customWidth="1"/>
    <col min="1287" max="1287" width="7.75" style="31" customWidth="1"/>
    <col min="1288" max="1288" width="2.375" style="31" customWidth="1"/>
    <col min="1289" max="1289" width="7.75" style="31" customWidth="1"/>
    <col min="1290" max="1536" width="9" style="31"/>
    <col min="1537" max="1537" width="9.625" style="31" customWidth="1"/>
    <col min="1538" max="1538" width="7.25" style="31" customWidth="1"/>
    <col min="1539" max="1539" width="9.625" style="31" customWidth="1"/>
    <col min="1540" max="1540" width="9" style="31"/>
    <col min="1541" max="1541" width="20" style="31" bestFit="1" customWidth="1"/>
    <col min="1542" max="1542" width="18.625" style="31" customWidth="1"/>
    <col min="1543" max="1543" width="7.75" style="31" customWidth="1"/>
    <col min="1544" max="1544" width="2.375" style="31" customWidth="1"/>
    <col min="1545" max="1545" width="7.75" style="31" customWidth="1"/>
    <col min="1546" max="1792" width="9" style="31"/>
    <col min="1793" max="1793" width="9.625" style="31" customWidth="1"/>
    <col min="1794" max="1794" width="7.25" style="31" customWidth="1"/>
    <col min="1795" max="1795" width="9.625" style="31" customWidth="1"/>
    <col min="1796" max="1796" width="9" style="31"/>
    <col min="1797" max="1797" width="20" style="31" bestFit="1" customWidth="1"/>
    <col min="1798" max="1798" width="18.625" style="31" customWidth="1"/>
    <col min="1799" max="1799" width="7.75" style="31" customWidth="1"/>
    <col min="1800" max="1800" width="2.375" style="31" customWidth="1"/>
    <col min="1801" max="1801" width="7.75" style="31" customWidth="1"/>
    <col min="1802" max="2048" width="9" style="31"/>
    <col min="2049" max="2049" width="9.625" style="31" customWidth="1"/>
    <col min="2050" max="2050" width="7.25" style="31" customWidth="1"/>
    <col min="2051" max="2051" width="9.625" style="31" customWidth="1"/>
    <col min="2052" max="2052" width="9" style="31"/>
    <col min="2053" max="2053" width="20" style="31" bestFit="1" customWidth="1"/>
    <col min="2054" max="2054" width="18.625" style="31" customWidth="1"/>
    <col min="2055" max="2055" width="7.75" style="31" customWidth="1"/>
    <col min="2056" max="2056" width="2.375" style="31" customWidth="1"/>
    <col min="2057" max="2057" width="7.75" style="31" customWidth="1"/>
    <col min="2058" max="2304" width="9" style="31"/>
    <col min="2305" max="2305" width="9.625" style="31" customWidth="1"/>
    <col min="2306" max="2306" width="7.25" style="31" customWidth="1"/>
    <col min="2307" max="2307" width="9.625" style="31" customWidth="1"/>
    <col min="2308" max="2308" width="9" style="31"/>
    <col min="2309" max="2309" width="20" style="31" bestFit="1" customWidth="1"/>
    <col min="2310" max="2310" width="18.625" style="31" customWidth="1"/>
    <col min="2311" max="2311" width="7.75" style="31" customWidth="1"/>
    <col min="2312" max="2312" width="2.375" style="31" customWidth="1"/>
    <col min="2313" max="2313" width="7.75" style="31" customWidth="1"/>
    <col min="2314" max="2560" width="9" style="31"/>
    <col min="2561" max="2561" width="9.625" style="31" customWidth="1"/>
    <col min="2562" max="2562" width="7.25" style="31" customWidth="1"/>
    <col min="2563" max="2563" width="9.625" style="31" customWidth="1"/>
    <col min="2564" max="2564" width="9" style="31"/>
    <col min="2565" max="2565" width="20" style="31" bestFit="1" customWidth="1"/>
    <col min="2566" max="2566" width="18.625" style="31" customWidth="1"/>
    <col min="2567" max="2567" width="7.75" style="31" customWidth="1"/>
    <col min="2568" max="2568" width="2.375" style="31" customWidth="1"/>
    <col min="2569" max="2569" width="7.75" style="31" customWidth="1"/>
    <col min="2570" max="2816" width="9" style="31"/>
    <col min="2817" max="2817" width="9.625" style="31" customWidth="1"/>
    <col min="2818" max="2818" width="7.25" style="31" customWidth="1"/>
    <col min="2819" max="2819" width="9.625" style="31" customWidth="1"/>
    <col min="2820" max="2820" width="9" style="31"/>
    <col min="2821" max="2821" width="20" style="31" bestFit="1" customWidth="1"/>
    <col min="2822" max="2822" width="18.625" style="31" customWidth="1"/>
    <col min="2823" max="2823" width="7.75" style="31" customWidth="1"/>
    <col min="2824" max="2824" width="2.375" style="31" customWidth="1"/>
    <col min="2825" max="2825" width="7.75" style="31" customWidth="1"/>
    <col min="2826" max="3072" width="9" style="31"/>
    <col min="3073" max="3073" width="9.625" style="31" customWidth="1"/>
    <col min="3074" max="3074" width="7.25" style="31" customWidth="1"/>
    <col min="3075" max="3075" width="9.625" style="31" customWidth="1"/>
    <col min="3076" max="3076" width="9" style="31"/>
    <col min="3077" max="3077" width="20" style="31" bestFit="1" customWidth="1"/>
    <col min="3078" max="3078" width="18.625" style="31" customWidth="1"/>
    <col min="3079" max="3079" width="7.75" style="31" customWidth="1"/>
    <col min="3080" max="3080" width="2.375" style="31" customWidth="1"/>
    <col min="3081" max="3081" width="7.75" style="31" customWidth="1"/>
    <col min="3082" max="3328" width="9" style="31"/>
    <col min="3329" max="3329" width="9.625" style="31" customWidth="1"/>
    <col min="3330" max="3330" width="7.25" style="31" customWidth="1"/>
    <col min="3331" max="3331" width="9.625" style="31" customWidth="1"/>
    <col min="3332" max="3332" width="9" style="31"/>
    <col min="3333" max="3333" width="20" style="31" bestFit="1" customWidth="1"/>
    <col min="3334" max="3334" width="18.625" style="31" customWidth="1"/>
    <col min="3335" max="3335" width="7.75" style="31" customWidth="1"/>
    <col min="3336" max="3336" width="2.375" style="31" customWidth="1"/>
    <col min="3337" max="3337" width="7.75" style="31" customWidth="1"/>
    <col min="3338" max="3584" width="9" style="31"/>
    <col min="3585" max="3585" width="9.625" style="31" customWidth="1"/>
    <col min="3586" max="3586" width="7.25" style="31" customWidth="1"/>
    <col min="3587" max="3587" width="9.625" style="31" customWidth="1"/>
    <col min="3588" max="3588" width="9" style="31"/>
    <col min="3589" max="3589" width="20" style="31" bestFit="1" customWidth="1"/>
    <col min="3590" max="3590" width="18.625" style="31" customWidth="1"/>
    <col min="3591" max="3591" width="7.75" style="31" customWidth="1"/>
    <col min="3592" max="3592" width="2.375" style="31" customWidth="1"/>
    <col min="3593" max="3593" width="7.75" style="31" customWidth="1"/>
    <col min="3594" max="3840" width="9" style="31"/>
    <col min="3841" max="3841" width="9.625" style="31" customWidth="1"/>
    <col min="3842" max="3842" width="7.25" style="31" customWidth="1"/>
    <col min="3843" max="3843" width="9.625" style="31" customWidth="1"/>
    <col min="3844" max="3844" width="9" style="31"/>
    <col min="3845" max="3845" width="20" style="31" bestFit="1" customWidth="1"/>
    <col min="3846" max="3846" width="18.625" style="31" customWidth="1"/>
    <col min="3847" max="3847" width="7.75" style="31" customWidth="1"/>
    <col min="3848" max="3848" width="2.375" style="31" customWidth="1"/>
    <col min="3849" max="3849" width="7.75" style="31" customWidth="1"/>
    <col min="3850" max="4096" width="9" style="31"/>
    <col min="4097" max="4097" width="9.625" style="31" customWidth="1"/>
    <col min="4098" max="4098" width="7.25" style="31" customWidth="1"/>
    <col min="4099" max="4099" width="9.625" style="31" customWidth="1"/>
    <col min="4100" max="4100" width="9" style="31"/>
    <col min="4101" max="4101" width="20" style="31" bestFit="1" customWidth="1"/>
    <col min="4102" max="4102" width="18.625" style="31" customWidth="1"/>
    <col min="4103" max="4103" width="7.75" style="31" customWidth="1"/>
    <col min="4104" max="4104" width="2.375" style="31" customWidth="1"/>
    <col min="4105" max="4105" width="7.75" style="31" customWidth="1"/>
    <col min="4106" max="4352" width="9" style="31"/>
    <col min="4353" max="4353" width="9.625" style="31" customWidth="1"/>
    <col min="4354" max="4354" width="7.25" style="31" customWidth="1"/>
    <col min="4355" max="4355" width="9.625" style="31" customWidth="1"/>
    <col min="4356" max="4356" width="9" style="31"/>
    <col min="4357" max="4357" width="20" style="31" bestFit="1" customWidth="1"/>
    <col min="4358" max="4358" width="18.625" style="31" customWidth="1"/>
    <col min="4359" max="4359" width="7.75" style="31" customWidth="1"/>
    <col min="4360" max="4360" width="2.375" style="31" customWidth="1"/>
    <col min="4361" max="4361" width="7.75" style="31" customWidth="1"/>
    <col min="4362" max="4608" width="9" style="31"/>
    <col min="4609" max="4609" width="9.625" style="31" customWidth="1"/>
    <col min="4610" max="4610" width="7.25" style="31" customWidth="1"/>
    <col min="4611" max="4611" width="9.625" style="31" customWidth="1"/>
    <col min="4612" max="4612" width="9" style="31"/>
    <col min="4613" max="4613" width="20" style="31" bestFit="1" customWidth="1"/>
    <col min="4614" max="4614" width="18.625" style="31" customWidth="1"/>
    <col min="4615" max="4615" width="7.75" style="31" customWidth="1"/>
    <col min="4616" max="4616" width="2.375" style="31" customWidth="1"/>
    <col min="4617" max="4617" width="7.75" style="31" customWidth="1"/>
    <col min="4618" max="4864" width="9" style="31"/>
    <col min="4865" max="4865" width="9.625" style="31" customWidth="1"/>
    <col min="4866" max="4866" width="7.25" style="31" customWidth="1"/>
    <col min="4867" max="4867" width="9.625" style="31" customWidth="1"/>
    <col min="4868" max="4868" width="9" style="31"/>
    <col min="4869" max="4869" width="20" style="31" bestFit="1" customWidth="1"/>
    <col min="4870" max="4870" width="18.625" style="31" customWidth="1"/>
    <col min="4871" max="4871" width="7.75" style="31" customWidth="1"/>
    <col min="4872" max="4872" width="2.375" style="31" customWidth="1"/>
    <col min="4873" max="4873" width="7.75" style="31" customWidth="1"/>
    <col min="4874" max="5120" width="9" style="31"/>
    <col min="5121" max="5121" width="9.625" style="31" customWidth="1"/>
    <col min="5122" max="5122" width="7.25" style="31" customWidth="1"/>
    <col min="5123" max="5123" width="9.625" style="31" customWidth="1"/>
    <col min="5124" max="5124" width="9" style="31"/>
    <col min="5125" max="5125" width="20" style="31" bestFit="1" customWidth="1"/>
    <col min="5126" max="5126" width="18.625" style="31" customWidth="1"/>
    <col min="5127" max="5127" width="7.75" style="31" customWidth="1"/>
    <col min="5128" max="5128" width="2.375" style="31" customWidth="1"/>
    <col min="5129" max="5129" width="7.75" style="31" customWidth="1"/>
    <col min="5130" max="5376" width="9" style="31"/>
    <col min="5377" max="5377" width="9.625" style="31" customWidth="1"/>
    <col min="5378" max="5378" width="7.25" style="31" customWidth="1"/>
    <col min="5379" max="5379" width="9.625" style="31" customWidth="1"/>
    <col min="5380" max="5380" width="9" style="31"/>
    <col min="5381" max="5381" width="20" style="31" bestFit="1" customWidth="1"/>
    <col min="5382" max="5382" width="18.625" style="31" customWidth="1"/>
    <col min="5383" max="5383" width="7.75" style="31" customWidth="1"/>
    <col min="5384" max="5384" width="2.375" style="31" customWidth="1"/>
    <col min="5385" max="5385" width="7.75" style="31" customWidth="1"/>
    <col min="5386" max="5632" width="9" style="31"/>
    <col min="5633" max="5633" width="9.625" style="31" customWidth="1"/>
    <col min="5634" max="5634" width="7.25" style="31" customWidth="1"/>
    <col min="5635" max="5635" width="9.625" style="31" customWidth="1"/>
    <col min="5636" max="5636" width="9" style="31"/>
    <col min="5637" max="5637" width="20" style="31" bestFit="1" customWidth="1"/>
    <col min="5638" max="5638" width="18.625" style="31" customWidth="1"/>
    <col min="5639" max="5639" width="7.75" style="31" customWidth="1"/>
    <col min="5640" max="5640" width="2.375" style="31" customWidth="1"/>
    <col min="5641" max="5641" width="7.75" style="31" customWidth="1"/>
    <col min="5642" max="5888" width="9" style="31"/>
    <col min="5889" max="5889" width="9.625" style="31" customWidth="1"/>
    <col min="5890" max="5890" width="7.25" style="31" customWidth="1"/>
    <col min="5891" max="5891" width="9.625" style="31" customWidth="1"/>
    <col min="5892" max="5892" width="9" style="31"/>
    <col min="5893" max="5893" width="20" style="31" bestFit="1" customWidth="1"/>
    <col min="5894" max="5894" width="18.625" style="31" customWidth="1"/>
    <col min="5895" max="5895" width="7.75" style="31" customWidth="1"/>
    <col min="5896" max="5896" width="2.375" style="31" customWidth="1"/>
    <col min="5897" max="5897" width="7.75" style="31" customWidth="1"/>
    <col min="5898" max="6144" width="9" style="31"/>
    <col min="6145" max="6145" width="9.625" style="31" customWidth="1"/>
    <col min="6146" max="6146" width="7.25" style="31" customWidth="1"/>
    <col min="6147" max="6147" width="9.625" style="31" customWidth="1"/>
    <col min="6148" max="6148" width="9" style="31"/>
    <col min="6149" max="6149" width="20" style="31" bestFit="1" customWidth="1"/>
    <col min="6150" max="6150" width="18.625" style="31" customWidth="1"/>
    <col min="6151" max="6151" width="7.75" style="31" customWidth="1"/>
    <col min="6152" max="6152" width="2.375" style="31" customWidth="1"/>
    <col min="6153" max="6153" width="7.75" style="31" customWidth="1"/>
    <col min="6154" max="6400" width="9" style="31"/>
    <col min="6401" max="6401" width="9.625" style="31" customWidth="1"/>
    <col min="6402" max="6402" width="7.25" style="31" customWidth="1"/>
    <col min="6403" max="6403" width="9.625" style="31" customWidth="1"/>
    <col min="6404" max="6404" width="9" style="31"/>
    <col min="6405" max="6405" width="20" style="31" bestFit="1" customWidth="1"/>
    <col min="6406" max="6406" width="18.625" style="31" customWidth="1"/>
    <col min="6407" max="6407" width="7.75" style="31" customWidth="1"/>
    <col min="6408" max="6408" width="2.375" style="31" customWidth="1"/>
    <col min="6409" max="6409" width="7.75" style="31" customWidth="1"/>
    <col min="6410" max="6656" width="9" style="31"/>
    <col min="6657" max="6657" width="9.625" style="31" customWidth="1"/>
    <col min="6658" max="6658" width="7.25" style="31" customWidth="1"/>
    <col min="6659" max="6659" width="9.625" style="31" customWidth="1"/>
    <col min="6660" max="6660" width="9" style="31"/>
    <col min="6661" max="6661" width="20" style="31" bestFit="1" customWidth="1"/>
    <col min="6662" max="6662" width="18.625" style="31" customWidth="1"/>
    <col min="6663" max="6663" width="7.75" style="31" customWidth="1"/>
    <col min="6664" max="6664" width="2.375" style="31" customWidth="1"/>
    <col min="6665" max="6665" width="7.75" style="31" customWidth="1"/>
    <col min="6666" max="6912" width="9" style="31"/>
    <col min="6913" max="6913" width="9.625" style="31" customWidth="1"/>
    <col min="6914" max="6914" width="7.25" style="31" customWidth="1"/>
    <col min="6915" max="6915" width="9.625" style="31" customWidth="1"/>
    <col min="6916" max="6916" width="9" style="31"/>
    <col min="6917" max="6917" width="20" style="31" bestFit="1" customWidth="1"/>
    <col min="6918" max="6918" width="18.625" style="31" customWidth="1"/>
    <col min="6919" max="6919" width="7.75" style="31" customWidth="1"/>
    <col min="6920" max="6920" width="2.375" style="31" customWidth="1"/>
    <col min="6921" max="6921" width="7.75" style="31" customWidth="1"/>
    <col min="6922" max="7168" width="9" style="31"/>
    <col min="7169" max="7169" width="9.625" style="31" customWidth="1"/>
    <col min="7170" max="7170" width="7.25" style="31" customWidth="1"/>
    <col min="7171" max="7171" width="9.625" style="31" customWidth="1"/>
    <col min="7172" max="7172" width="9" style="31"/>
    <col min="7173" max="7173" width="20" style="31" bestFit="1" customWidth="1"/>
    <col min="7174" max="7174" width="18.625" style="31" customWidth="1"/>
    <col min="7175" max="7175" width="7.75" style="31" customWidth="1"/>
    <col min="7176" max="7176" width="2.375" style="31" customWidth="1"/>
    <col min="7177" max="7177" width="7.75" style="31" customWidth="1"/>
    <col min="7178" max="7424" width="9" style="31"/>
    <col min="7425" max="7425" width="9.625" style="31" customWidth="1"/>
    <col min="7426" max="7426" width="7.25" style="31" customWidth="1"/>
    <col min="7427" max="7427" width="9.625" style="31" customWidth="1"/>
    <col min="7428" max="7428" width="9" style="31"/>
    <col min="7429" max="7429" width="20" style="31" bestFit="1" customWidth="1"/>
    <col min="7430" max="7430" width="18.625" style="31" customWidth="1"/>
    <col min="7431" max="7431" width="7.75" style="31" customWidth="1"/>
    <col min="7432" max="7432" width="2.375" style="31" customWidth="1"/>
    <col min="7433" max="7433" width="7.75" style="31" customWidth="1"/>
    <col min="7434" max="7680" width="9" style="31"/>
    <col min="7681" max="7681" width="9.625" style="31" customWidth="1"/>
    <col min="7682" max="7682" width="7.25" style="31" customWidth="1"/>
    <col min="7683" max="7683" width="9.625" style="31" customWidth="1"/>
    <col min="7684" max="7684" width="9" style="31"/>
    <col min="7685" max="7685" width="20" style="31" bestFit="1" customWidth="1"/>
    <col min="7686" max="7686" width="18.625" style="31" customWidth="1"/>
    <col min="7687" max="7687" width="7.75" style="31" customWidth="1"/>
    <col min="7688" max="7688" width="2.375" style="31" customWidth="1"/>
    <col min="7689" max="7689" width="7.75" style="31" customWidth="1"/>
    <col min="7690" max="7936" width="9" style="31"/>
    <col min="7937" max="7937" width="9.625" style="31" customWidth="1"/>
    <col min="7938" max="7938" width="7.25" style="31" customWidth="1"/>
    <col min="7939" max="7939" width="9.625" style="31" customWidth="1"/>
    <col min="7940" max="7940" width="9" style="31"/>
    <col min="7941" max="7941" width="20" style="31" bestFit="1" customWidth="1"/>
    <col min="7942" max="7942" width="18.625" style="31" customWidth="1"/>
    <col min="7943" max="7943" width="7.75" style="31" customWidth="1"/>
    <col min="7944" max="7944" width="2.375" style="31" customWidth="1"/>
    <col min="7945" max="7945" width="7.75" style="31" customWidth="1"/>
    <col min="7946" max="8192" width="9" style="31"/>
    <col min="8193" max="8193" width="9.625" style="31" customWidth="1"/>
    <col min="8194" max="8194" width="7.25" style="31" customWidth="1"/>
    <col min="8195" max="8195" width="9.625" style="31" customWidth="1"/>
    <col min="8196" max="8196" width="9" style="31"/>
    <col min="8197" max="8197" width="20" style="31" bestFit="1" customWidth="1"/>
    <col min="8198" max="8198" width="18.625" style="31" customWidth="1"/>
    <col min="8199" max="8199" width="7.75" style="31" customWidth="1"/>
    <col min="8200" max="8200" width="2.375" style="31" customWidth="1"/>
    <col min="8201" max="8201" width="7.75" style="31" customWidth="1"/>
    <col min="8202" max="8448" width="9" style="31"/>
    <col min="8449" max="8449" width="9.625" style="31" customWidth="1"/>
    <col min="8450" max="8450" width="7.25" style="31" customWidth="1"/>
    <col min="8451" max="8451" width="9.625" style="31" customWidth="1"/>
    <col min="8452" max="8452" width="9" style="31"/>
    <col min="8453" max="8453" width="20" style="31" bestFit="1" customWidth="1"/>
    <col min="8454" max="8454" width="18.625" style="31" customWidth="1"/>
    <col min="8455" max="8455" width="7.75" style="31" customWidth="1"/>
    <col min="8456" max="8456" width="2.375" style="31" customWidth="1"/>
    <col min="8457" max="8457" width="7.75" style="31" customWidth="1"/>
    <col min="8458" max="8704" width="9" style="31"/>
    <col min="8705" max="8705" width="9.625" style="31" customWidth="1"/>
    <col min="8706" max="8706" width="7.25" style="31" customWidth="1"/>
    <col min="8707" max="8707" width="9.625" style="31" customWidth="1"/>
    <col min="8708" max="8708" width="9" style="31"/>
    <col min="8709" max="8709" width="20" style="31" bestFit="1" customWidth="1"/>
    <col min="8710" max="8710" width="18.625" style="31" customWidth="1"/>
    <col min="8711" max="8711" width="7.75" style="31" customWidth="1"/>
    <col min="8712" max="8712" width="2.375" style="31" customWidth="1"/>
    <col min="8713" max="8713" width="7.75" style="31" customWidth="1"/>
    <col min="8714" max="8960" width="9" style="31"/>
    <col min="8961" max="8961" width="9.625" style="31" customWidth="1"/>
    <col min="8962" max="8962" width="7.25" style="31" customWidth="1"/>
    <col min="8963" max="8963" width="9.625" style="31" customWidth="1"/>
    <col min="8964" max="8964" width="9" style="31"/>
    <col min="8965" max="8965" width="20" style="31" bestFit="1" customWidth="1"/>
    <col min="8966" max="8966" width="18.625" style="31" customWidth="1"/>
    <col min="8967" max="8967" width="7.75" style="31" customWidth="1"/>
    <col min="8968" max="8968" width="2.375" style="31" customWidth="1"/>
    <col min="8969" max="8969" width="7.75" style="31" customWidth="1"/>
    <col min="8970" max="9216" width="9" style="31"/>
    <col min="9217" max="9217" width="9.625" style="31" customWidth="1"/>
    <col min="9218" max="9218" width="7.25" style="31" customWidth="1"/>
    <col min="9219" max="9219" width="9.625" style="31" customWidth="1"/>
    <col min="9220" max="9220" width="9" style="31"/>
    <col min="9221" max="9221" width="20" style="31" bestFit="1" customWidth="1"/>
    <col min="9222" max="9222" width="18.625" style="31" customWidth="1"/>
    <col min="9223" max="9223" width="7.75" style="31" customWidth="1"/>
    <col min="9224" max="9224" width="2.375" style="31" customWidth="1"/>
    <col min="9225" max="9225" width="7.75" style="31" customWidth="1"/>
    <col min="9226" max="9472" width="9" style="31"/>
    <col min="9473" max="9473" width="9.625" style="31" customWidth="1"/>
    <col min="9474" max="9474" width="7.25" style="31" customWidth="1"/>
    <col min="9475" max="9475" width="9.625" style="31" customWidth="1"/>
    <col min="9476" max="9476" width="9" style="31"/>
    <col min="9477" max="9477" width="20" style="31" bestFit="1" customWidth="1"/>
    <col min="9478" max="9478" width="18.625" style="31" customWidth="1"/>
    <col min="9479" max="9479" width="7.75" style="31" customWidth="1"/>
    <col min="9480" max="9480" width="2.375" style="31" customWidth="1"/>
    <col min="9481" max="9481" width="7.75" style="31" customWidth="1"/>
    <col min="9482" max="9728" width="9" style="31"/>
    <col min="9729" max="9729" width="9.625" style="31" customWidth="1"/>
    <col min="9730" max="9730" width="7.25" style="31" customWidth="1"/>
    <col min="9731" max="9731" width="9.625" style="31" customWidth="1"/>
    <col min="9732" max="9732" width="9" style="31"/>
    <col min="9733" max="9733" width="20" style="31" bestFit="1" customWidth="1"/>
    <col min="9734" max="9734" width="18.625" style="31" customWidth="1"/>
    <col min="9735" max="9735" width="7.75" style="31" customWidth="1"/>
    <col min="9736" max="9736" width="2.375" style="31" customWidth="1"/>
    <col min="9737" max="9737" width="7.75" style="31" customWidth="1"/>
    <col min="9738" max="9984" width="9" style="31"/>
    <col min="9985" max="9985" width="9.625" style="31" customWidth="1"/>
    <col min="9986" max="9986" width="7.25" style="31" customWidth="1"/>
    <col min="9987" max="9987" width="9.625" style="31" customWidth="1"/>
    <col min="9988" max="9988" width="9" style="31"/>
    <col min="9989" max="9989" width="20" style="31" bestFit="1" customWidth="1"/>
    <col min="9990" max="9990" width="18.625" style="31" customWidth="1"/>
    <col min="9991" max="9991" width="7.75" style="31" customWidth="1"/>
    <col min="9992" max="9992" width="2.375" style="31" customWidth="1"/>
    <col min="9993" max="9993" width="7.75" style="31" customWidth="1"/>
    <col min="9994" max="10240" width="9" style="31"/>
    <col min="10241" max="10241" width="9.625" style="31" customWidth="1"/>
    <col min="10242" max="10242" width="7.25" style="31" customWidth="1"/>
    <col min="10243" max="10243" width="9.625" style="31" customWidth="1"/>
    <col min="10244" max="10244" width="9" style="31"/>
    <col min="10245" max="10245" width="20" style="31" bestFit="1" customWidth="1"/>
    <col min="10246" max="10246" width="18.625" style="31" customWidth="1"/>
    <col min="10247" max="10247" width="7.75" style="31" customWidth="1"/>
    <col min="10248" max="10248" width="2.375" style="31" customWidth="1"/>
    <col min="10249" max="10249" width="7.75" style="31" customWidth="1"/>
    <col min="10250" max="10496" width="9" style="31"/>
    <col min="10497" max="10497" width="9.625" style="31" customWidth="1"/>
    <col min="10498" max="10498" width="7.25" style="31" customWidth="1"/>
    <col min="10499" max="10499" width="9.625" style="31" customWidth="1"/>
    <col min="10500" max="10500" width="9" style="31"/>
    <col min="10501" max="10501" width="20" style="31" bestFit="1" customWidth="1"/>
    <col min="10502" max="10502" width="18.625" style="31" customWidth="1"/>
    <col min="10503" max="10503" width="7.75" style="31" customWidth="1"/>
    <col min="10504" max="10504" width="2.375" style="31" customWidth="1"/>
    <col min="10505" max="10505" width="7.75" style="31" customWidth="1"/>
    <col min="10506" max="10752" width="9" style="31"/>
    <col min="10753" max="10753" width="9.625" style="31" customWidth="1"/>
    <col min="10754" max="10754" width="7.25" style="31" customWidth="1"/>
    <col min="10755" max="10755" width="9.625" style="31" customWidth="1"/>
    <col min="10756" max="10756" width="9" style="31"/>
    <col min="10757" max="10757" width="20" style="31" bestFit="1" customWidth="1"/>
    <col min="10758" max="10758" width="18.625" style="31" customWidth="1"/>
    <col min="10759" max="10759" width="7.75" style="31" customWidth="1"/>
    <col min="10760" max="10760" width="2.375" style="31" customWidth="1"/>
    <col min="10761" max="10761" width="7.75" style="31" customWidth="1"/>
    <col min="10762" max="11008" width="9" style="31"/>
    <col min="11009" max="11009" width="9.625" style="31" customWidth="1"/>
    <col min="11010" max="11010" width="7.25" style="31" customWidth="1"/>
    <col min="11011" max="11011" width="9.625" style="31" customWidth="1"/>
    <col min="11012" max="11012" width="9" style="31"/>
    <col min="11013" max="11013" width="20" style="31" bestFit="1" customWidth="1"/>
    <col min="11014" max="11014" width="18.625" style="31" customWidth="1"/>
    <col min="11015" max="11015" width="7.75" style="31" customWidth="1"/>
    <col min="11016" max="11016" width="2.375" style="31" customWidth="1"/>
    <col min="11017" max="11017" width="7.75" style="31" customWidth="1"/>
    <col min="11018" max="11264" width="9" style="31"/>
    <col min="11265" max="11265" width="9.625" style="31" customWidth="1"/>
    <col min="11266" max="11266" width="7.25" style="31" customWidth="1"/>
    <col min="11267" max="11267" width="9.625" style="31" customWidth="1"/>
    <col min="11268" max="11268" width="9" style="31"/>
    <col min="11269" max="11269" width="20" style="31" bestFit="1" customWidth="1"/>
    <col min="11270" max="11270" width="18.625" style="31" customWidth="1"/>
    <col min="11271" max="11271" width="7.75" style="31" customWidth="1"/>
    <col min="11272" max="11272" width="2.375" style="31" customWidth="1"/>
    <col min="11273" max="11273" width="7.75" style="31" customWidth="1"/>
    <col min="11274" max="11520" width="9" style="31"/>
    <col min="11521" max="11521" width="9.625" style="31" customWidth="1"/>
    <col min="11522" max="11522" width="7.25" style="31" customWidth="1"/>
    <col min="11523" max="11523" width="9.625" style="31" customWidth="1"/>
    <col min="11524" max="11524" width="9" style="31"/>
    <col min="11525" max="11525" width="20" style="31" bestFit="1" customWidth="1"/>
    <col min="11526" max="11526" width="18.625" style="31" customWidth="1"/>
    <col min="11527" max="11527" width="7.75" style="31" customWidth="1"/>
    <col min="11528" max="11528" width="2.375" style="31" customWidth="1"/>
    <col min="11529" max="11529" width="7.75" style="31" customWidth="1"/>
    <col min="11530" max="11776" width="9" style="31"/>
    <col min="11777" max="11777" width="9.625" style="31" customWidth="1"/>
    <col min="11778" max="11778" width="7.25" style="31" customWidth="1"/>
    <col min="11779" max="11779" width="9.625" style="31" customWidth="1"/>
    <col min="11780" max="11780" width="9" style="31"/>
    <col min="11781" max="11781" width="20" style="31" bestFit="1" customWidth="1"/>
    <col min="11782" max="11782" width="18.625" style="31" customWidth="1"/>
    <col min="11783" max="11783" width="7.75" style="31" customWidth="1"/>
    <col min="11784" max="11784" width="2.375" style="31" customWidth="1"/>
    <col min="11785" max="11785" width="7.75" style="31" customWidth="1"/>
    <col min="11786" max="12032" width="9" style="31"/>
    <col min="12033" max="12033" width="9.625" style="31" customWidth="1"/>
    <col min="12034" max="12034" width="7.25" style="31" customWidth="1"/>
    <col min="12035" max="12035" width="9.625" style="31" customWidth="1"/>
    <col min="12036" max="12036" width="9" style="31"/>
    <col min="12037" max="12037" width="20" style="31" bestFit="1" customWidth="1"/>
    <col min="12038" max="12038" width="18.625" style="31" customWidth="1"/>
    <col min="12039" max="12039" width="7.75" style="31" customWidth="1"/>
    <col min="12040" max="12040" width="2.375" style="31" customWidth="1"/>
    <col min="12041" max="12041" width="7.75" style="31" customWidth="1"/>
    <col min="12042" max="12288" width="9" style="31"/>
    <col min="12289" max="12289" width="9.625" style="31" customWidth="1"/>
    <col min="12290" max="12290" width="7.25" style="31" customWidth="1"/>
    <col min="12291" max="12291" width="9.625" style="31" customWidth="1"/>
    <col min="12292" max="12292" width="9" style="31"/>
    <col min="12293" max="12293" width="20" style="31" bestFit="1" customWidth="1"/>
    <col min="12294" max="12294" width="18.625" style="31" customWidth="1"/>
    <col min="12295" max="12295" width="7.75" style="31" customWidth="1"/>
    <col min="12296" max="12296" width="2.375" style="31" customWidth="1"/>
    <col min="12297" max="12297" width="7.75" style="31" customWidth="1"/>
    <col min="12298" max="12544" width="9" style="31"/>
    <col min="12545" max="12545" width="9.625" style="31" customWidth="1"/>
    <col min="12546" max="12546" width="7.25" style="31" customWidth="1"/>
    <col min="12547" max="12547" width="9.625" style="31" customWidth="1"/>
    <col min="12548" max="12548" width="9" style="31"/>
    <col min="12549" max="12549" width="20" style="31" bestFit="1" customWidth="1"/>
    <col min="12550" max="12550" width="18.625" style="31" customWidth="1"/>
    <col min="12551" max="12551" width="7.75" style="31" customWidth="1"/>
    <col min="12552" max="12552" width="2.375" style="31" customWidth="1"/>
    <col min="12553" max="12553" width="7.75" style="31" customWidth="1"/>
    <col min="12554" max="12800" width="9" style="31"/>
    <col min="12801" max="12801" width="9.625" style="31" customWidth="1"/>
    <col min="12802" max="12802" width="7.25" style="31" customWidth="1"/>
    <col min="12803" max="12803" width="9.625" style="31" customWidth="1"/>
    <col min="12804" max="12804" width="9" style="31"/>
    <col min="12805" max="12805" width="20" style="31" bestFit="1" customWidth="1"/>
    <col min="12806" max="12806" width="18.625" style="31" customWidth="1"/>
    <col min="12807" max="12807" width="7.75" style="31" customWidth="1"/>
    <col min="12808" max="12808" width="2.375" style="31" customWidth="1"/>
    <col min="12809" max="12809" width="7.75" style="31" customWidth="1"/>
    <col min="12810" max="13056" width="9" style="31"/>
    <col min="13057" max="13057" width="9.625" style="31" customWidth="1"/>
    <col min="13058" max="13058" width="7.25" style="31" customWidth="1"/>
    <col min="13059" max="13059" width="9.625" style="31" customWidth="1"/>
    <col min="13060" max="13060" width="9" style="31"/>
    <col min="13061" max="13061" width="20" style="31" bestFit="1" customWidth="1"/>
    <col min="13062" max="13062" width="18.625" style="31" customWidth="1"/>
    <col min="13063" max="13063" width="7.75" style="31" customWidth="1"/>
    <col min="13064" max="13064" width="2.375" style="31" customWidth="1"/>
    <col min="13065" max="13065" width="7.75" style="31" customWidth="1"/>
    <col min="13066" max="13312" width="9" style="31"/>
    <col min="13313" max="13313" width="9.625" style="31" customWidth="1"/>
    <col min="13314" max="13314" width="7.25" style="31" customWidth="1"/>
    <col min="13315" max="13315" width="9.625" style="31" customWidth="1"/>
    <col min="13316" max="13316" width="9" style="31"/>
    <col min="13317" max="13317" width="20" style="31" bestFit="1" customWidth="1"/>
    <col min="13318" max="13318" width="18.625" style="31" customWidth="1"/>
    <col min="13319" max="13319" width="7.75" style="31" customWidth="1"/>
    <col min="13320" max="13320" width="2.375" style="31" customWidth="1"/>
    <col min="13321" max="13321" width="7.75" style="31" customWidth="1"/>
    <col min="13322" max="13568" width="9" style="31"/>
    <col min="13569" max="13569" width="9.625" style="31" customWidth="1"/>
    <col min="13570" max="13570" width="7.25" style="31" customWidth="1"/>
    <col min="13571" max="13571" width="9.625" style="31" customWidth="1"/>
    <col min="13572" max="13572" width="9" style="31"/>
    <col min="13573" max="13573" width="20" style="31" bestFit="1" customWidth="1"/>
    <col min="13574" max="13574" width="18.625" style="31" customWidth="1"/>
    <col min="13575" max="13575" width="7.75" style="31" customWidth="1"/>
    <col min="13576" max="13576" width="2.375" style="31" customWidth="1"/>
    <col min="13577" max="13577" width="7.75" style="31" customWidth="1"/>
    <col min="13578" max="13824" width="9" style="31"/>
    <col min="13825" max="13825" width="9.625" style="31" customWidth="1"/>
    <col min="13826" max="13826" width="7.25" style="31" customWidth="1"/>
    <col min="13827" max="13827" width="9.625" style="31" customWidth="1"/>
    <col min="13828" max="13828" width="9" style="31"/>
    <col min="13829" max="13829" width="20" style="31" bestFit="1" customWidth="1"/>
    <col min="13830" max="13830" width="18.625" style="31" customWidth="1"/>
    <col min="13831" max="13831" width="7.75" style="31" customWidth="1"/>
    <col min="13832" max="13832" width="2.375" style="31" customWidth="1"/>
    <col min="13833" max="13833" width="7.75" style="31" customWidth="1"/>
    <col min="13834" max="14080" width="9" style="31"/>
    <col min="14081" max="14081" width="9.625" style="31" customWidth="1"/>
    <col min="14082" max="14082" width="7.25" style="31" customWidth="1"/>
    <col min="14083" max="14083" width="9.625" style="31" customWidth="1"/>
    <col min="14084" max="14084" width="9" style="31"/>
    <col min="14085" max="14085" width="20" style="31" bestFit="1" customWidth="1"/>
    <col min="14086" max="14086" width="18.625" style="31" customWidth="1"/>
    <col min="14087" max="14087" width="7.75" style="31" customWidth="1"/>
    <col min="14088" max="14088" width="2.375" style="31" customWidth="1"/>
    <col min="14089" max="14089" width="7.75" style="31" customWidth="1"/>
    <col min="14090" max="14336" width="9" style="31"/>
    <col min="14337" max="14337" width="9.625" style="31" customWidth="1"/>
    <col min="14338" max="14338" width="7.25" style="31" customWidth="1"/>
    <col min="14339" max="14339" width="9.625" style="31" customWidth="1"/>
    <col min="14340" max="14340" width="9" style="31"/>
    <col min="14341" max="14341" width="20" style="31" bestFit="1" customWidth="1"/>
    <col min="14342" max="14342" width="18.625" style="31" customWidth="1"/>
    <col min="14343" max="14343" width="7.75" style="31" customWidth="1"/>
    <col min="14344" max="14344" width="2.375" style="31" customWidth="1"/>
    <col min="14345" max="14345" width="7.75" style="31" customWidth="1"/>
    <col min="14346" max="14592" width="9" style="31"/>
    <col min="14593" max="14593" width="9.625" style="31" customWidth="1"/>
    <col min="14594" max="14594" width="7.25" style="31" customWidth="1"/>
    <col min="14595" max="14595" width="9.625" style="31" customWidth="1"/>
    <col min="14596" max="14596" width="9" style="31"/>
    <col min="14597" max="14597" width="20" style="31" bestFit="1" customWidth="1"/>
    <col min="14598" max="14598" width="18.625" style="31" customWidth="1"/>
    <col min="14599" max="14599" width="7.75" style="31" customWidth="1"/>
    <col min="14600" max="14600" width="2.375" style="31" customWidth="1"/>
    <col min="14601" max="14601" width="7.75" style="31" customWidth="1"/>
    <col min="14602" max="14848" width="9" style="31"/>
    <col min="14849" max="14849" width="9.625" style="31" customWidth="1"/>
    <col min="14850" max="14850" width="7.25" style="31" customWidth="1"/>
    <col min="14851" max="14851" width="9.625" style="31" customWidth="1"/>
    <col min="14852" max="14852" width="9" style="31"/>
    <col min="14853" max="14853" width="20" style="31" bestFit="1" customWidth="1"/>
    <col min="14854" max="14854" width="18.625" style="31" customWidth="1"/>
    <col min="14855" max="14855" width="7.75" style="31" customWidth="1"/>
    <col min="14856" max="14856" width="2.375" style="31" customWidth="1"/>
    <col min="14857" max="14857" width="7.75" style="31" customWidth="1"/>
    <col min="14858" max="15104" width="9" style="31"/>
    <col min="15105" max="15105" width="9.625" style="31" customWidth="1"/>
    <col min="15106" max="15106" width="7.25" style="31" customWidth="1"/>
    <col min="15107" max="15107" width="9.625" style="31" customWidth="1"/>
    <col min="15108" max="15108" width="9" style="31"/>
    <col min="15109" max="15109" width="20" style="31" bestFit="1" customWidth="1"/>
    <col min="15110" max="15110" width="18.625" style="31" customWidth="1"/>
    <col min="15111" max="15111" width="7.75" style="31" customWidth="1"/>
    <col min="15112" max="15112" width="2.375" style="31" customWidth="1"/>
    <col min="15113" max="15113" width="7.75" style="31" customWidth="1"/>
    <col min="15114" max="15360" width="9" style="31"/>
    <col min="15361" max="15361" width="9.625" style="31" customWidth="1"/>
    <col min="15362" max="15362" width="7.25" style="31" customWidth="1"/>
    <col min="15363" max="15363" width="9.625" style="31" customWidth="1"/>
    <col min="15364" max="15364" width="9" style="31"/>
    <col min="15365" max="15365" width="20" style="31" bestFit="1" customWidth="1"/>
    <col min="15366" max="15366" width="18.625" style="31" customWidth="1"/>
    <col min="15367" max="15367" width="7.75" style="31" customWidth="1"/>
    <col min="15368" max="15368" width="2.375" style="31" customWidth="1"/>
    <col min="15369" max="15369" width="7.75" style="31" customWidth="1"/>
    <col min="15370" max="15616" width="9" style="31"/>
    <col min="15617" max="15617" width="9.625" style="31" customWidth="1"/>
    <col min="15618" max="15618" width="7.25" style="31" customWidth="1"/>
    <col min="15619" max="15619" width="9.625" style="31" customWidth="1"/>
    <col min="15620" max="15620" width="9" style="31"/>
    <col min="15621" max="15621" width="20" style="31" bestFit="1" customWidth="1"/>
    <col min="15622" max="15622" width="18.625" style="31" customWidth="1"/>
    <col min="15623" max="15623" width="7.75" style="31" customWidth="1"/>
    <col min="15624" max="15624" width="2.375" style="31" customWidth="1"/>
    <col min="15625" max="15625" width="7.75" style="31" customWidth="1"/>
    <col min="15626" max="15872" width="9" style="31"/>
    <col min="15873" max="15873" width="9.625" style="31" customWidth="1"/>
    <col min="15874" max="15874" width="7.25" style="31" customWidth="1"/>
    <col min="15875" max="15875" width="9.625" style="31" customWidth="1"/>
    <col min="15876" max="15876" width="9" style="31"/>
    <col min="15877" max="15877" width="20" style="31" bestFit="1" customWidth="1"/>
    <col min="15878" max="15878" width="18.625" style="31" customWidth="1"/>
    <col min="15879" max="15879" width="7.75" style="31" customWidth="1"/>
    <col min="15880" max="15880" width="2.375" style="31" customWidth="1"/>
    <col min="15881" max="15881" width="7.75" style="31" customWidth="1"/>
    <col min="15882" max="16128" width="9" style="31"/>
    <col min="16129" max="16129" width="9.625" style="31" customWidth="1"/>
    <col min="16130" max="16130" width="7.25" style="31" customWidth="1"/>
    <col min="16131" max="16131" width="9.625" style="31" customWidth="1"/>
    <col min="16132" max="16132" width="9" style="31"/>
    <col min="16133" max="16133" width="20" style="31" bestFit="1" customWidth="1"/>
    <col min="16134" max="16134" width="18.625" style="31" customWidth="1"/>
    <col min="16135" max="16135" width="7.75" style="31" customWidth="1"/>
    <col min="16136" max="16136" width="2.375" style="31" customWidth="1"/>
    <col min="16137" max="16137" width="7.75" style="31" customWidth="1"/>
    <col min="16138" max="16384" width="9" style="31"/>
  </cols>
  <sheetData>
    <row r="1" spans="1:8" ht="21" customHeight="1">
      <c r="A1" s="223"/>
      <c r="B1" s="224"/>
      <c r="C1" s="225"/>
      <c r="D1" s="226"/>
      <c r="E1" s="226"/>
      <c r="F1" s="226"/>
      <c r="G1" s="226"/>
      <c r="H1" s="227"/>
    </row>
    <row r="2" spans="1:8" ht="24">
      <c r="A2" s="443" t="s">
        <v>131</v>
      </c>
      <c r="B2" s="444"/>
      <c r="C2" s="444"/>
      <c r="D2" s="444"/>
      <c r="E2" s="444"/>
      <c r="F2" s="444"/>
      <c r="G2" s="444"/>
      <c r="H2" s="445"/>
    </row>
    <row r="3" spans="1:8" ht="30" customHeight="1">
      <c r="A3" s="446"/>
      <c r="B3" s="444"/>
      <c r="C3" s="444"/>
      <c r="D3" s="444"/>
      <c r="E3" s="444"/>
      <c r="F3" s="444"/>
      <c r="G3" s="444"/>
      <c r="H3" s="445"/>
    </row>
    <row r="4" spans="1:8">
      <c r="A4" s="99"/>
      <c r="H4" s="230"/>
    </row>
    <row r="5" spans="1:8">
      <c r="A5" s="231"/>
      <c r="B5"/>
      <c r="C5"/>
      <c r="D5"/>
      <c r="E5"/>
      <c r="F5"/>
      <c r="G5"/>
      <c r="H5" s="232"/>
    </row>
    <row r="6" spans="1:8" ht="23.25" customHeight="1">
      <c r="A6" s="233"/>
      <c r="B6" s="234" t="s">
        <v>132</v>
      </c>
      <c r="C6" s="235"/>
      <c r="D6" s="236" t="s">
        <v>133</v>
      </c>
      <c r="E6" s="236"/>
      <c r="F6" s="237"/>
      <c r="G6" s="237"/>
      <c r="H6" s="230"/>
    </row>
    <row r="7" spans="1:8" s="237" customFormat="1" ht="17.100000000000001" customHeight="1">
      <c r="A7" s="238"/>
      <c r="B7" s="239">
        <v>1</v>
      </c>
      <c r="C7" s="240"/>
      <c r="D7" s="237" t="s">
        <v>134</v>
      </c>
      <c r="G7" s="241"/>
      <c r="H7" s="242"/>
    </row>
    <row r="8" spans="1:8" s="237" customFormat="1" ht="17.100000000000001" customHeight="1">
      <c r="A8" s="238"/>
      <c r="B8" s="243"/>
      <c r="C8" s="240"/>
      <c r="H8" s="242"/>
    </row>
    <row r="9" spans="1:8" s="237" customFormat="1" ht="17.100000000000001" customHeight="1">
      <c r="A9" s="238"/>
      <c r="B9" s="244">
        <v>2</v>
      </c>
      <c r="C9" s="240"/>
      <c r="D9" s="237" t="s">
        <v>135</v>
      </c>
      <c r="G9" s="241"/>
      <c r="H9" s="242"/>
    </row>
    <row r="10" spans="1:8" s="237" customFormat="1" ht="17.100000000000001" customHeight="1">
      <c r="A10" s="238"/>
      <c r="B10" s="243"/>
      <c r="C10" s="240"/>
      <c r="H10" s="242"/>
    </row>
    <row r="11" spans="1:8" s="237" customFormat="1" ht="17.100000000000001" customHeight="1">
      <c r="A11" s="238"/>
      <c r="B11" s="245">
        <v>3</v>
      </c>
      <c r="C11" s="240"/>
      <c r="D11" s="237" t="s">
        <v>136</v>
      </c>
      <c r="G11" s="241"/>
      <c r="H11" s="242"/>
    </row>
    <row r="12" spans="1:8" s="237" customFormat="1" ht="17.100000000000001" customHeight="1">
      <c r="A12" s="238"/>
      <c r="B12" s="243"/>
      <c r="C12" s="240"/>
      <c r="H12" s="242"/>
    </row>
    <row r="13" spans="1:8" s="237" customFormat="1" ht="17.100000000000001" customHeight="1">
      <c r="A13" s="238"/>
      <c r="B13" s="341">
        <v>4</v>
      </c>
      <c r="C13" s="240"/>
      <c r="D13" s="237" t="s">
        <v>137</v>
      </c>
      <c r="G13" s="241"/>
      <c r="H13" s="242"/>
    </row>
    <row r="14" spans="1:8" s="237" customFormat="1" ht="17.100000000000001" customHeight="1">
      <c r="A14" s="238"/>
      <c r="B14" s="243" t="s">
        <v>138</v>
      </c>
      <c r="C14" s="240"/>
      <c r="H14" s="242"/>
    </row>
    <row r="15" spans="1:8" s="237" customFormat="1" ht="17.100000000000001" customHeight="1">
      <c r="A15" s="238"/>
      <c r="B15" s="246">
        <v>5</v>
      </c>
      <c r="C15" s="240"/>
      <c r="D15" s="237" t="s">
        <v>139</v>
      </c>
      <c r="G15" s="241"/>
      <c r="H15" s="242"/>
    </row>
    <row r="16" spans="1:8" s="237" customFormat="1" ht="17.100000000000001" customHeight="1">
      <c r="A16" s="238"/>
      <c r="B16" s="243"/>
      <c r="C16" s="240"/>
      <c r="H16" s="242"/>
    </row>
    <row r="17" spans="1:8" s="237" customFormat="1" ht="17.100000000000001" customHeight="1">
      <c r="A17" s="238"/>
      <c r="B17" s="247">
        <v>6</v>
      </c>
      <c r="C17" s="240"/>
      <c r="D17" s="237" t="s">
        <v>140</v>
      </c>
      <c r="H17" s="242"/>
    </row>
    <row r="18" spans="1:8" s="237" customFormat="1" ht="17.100000000000001" customHeight="1">
      <c r="A18" s="238"/>
      <c r="B18" s="243"/>
      <c r="C18" s="240"/>
      <c r="H18" s="242"/>
    </row>
    <row r="19" spans="1:8" s="237" customFormat="1" ht="17.100000000000001" customHeight="1">
      <c r="A19" s="238"/>
      <c r="B19" s="248">
        <v>7</v>
      </c>
      <c r="C19" s="240"/>
      <c r="D19" s="237" t="s">
        <v>141</v>
      </c>
      <c r="H19" s="242"/>
    </row>
    <row r="20" spans="1:8" s="237" customFormat="1" ht="17.100000000000001" customHeight="1">
      <c r="A20" s="238"/>
      <c r="B20" s="243"/>
      <c r="C20" s="240"/>
      <c r="H20" s="242"/>
    </row>
    <row r="21" spans="1:8" s="237" customFormat="1" ht="17.100000000000001" customHeight="1">
      <c r="A21" s="238"/>
      <c r="B21" s="249">
        <v>8</v>
      </c>
      <c r="C21" s="240"/>
      <c r="D21" s="237" t="s">
        <v>142</v>
      </c>
      <c r="H21" s="242"/>
    </row>
    <row r="22" spans="1:8" s="237" customFormat="1" ht="17.100000000000001" customHeight="1">
      <c r="A22" s="238"/>
      <c r="B22" s="243"/>
      <c r="C22" s="240"/>
      <c r="H22" s="242"/>
    </row>
    <row r="23" spans="1:8" s="237" customFormat="1" ht="17.100000000000001" customHeight="1">
      <c r="A23" s="238"/>
      <c r="B23" s="250">
        <v>9</v>
      </c>
      <c r="C23" s="240"/>
      <c r="D23" s="237" t="s">
        <v>143</v>
      </c>
      <c r="H23" s="242"/>
    </row>
    <row r="24" spans="1:8" s="237" customFormat="1" ht="17.100000000000001" customHeight="1">
      <c r="A24" s="238"/>
      <c r="B24" s="243"/>
      <c r="C24" s="240"/>
      <c r="H24" s="242"/>
    </row>
    <row r="25" spans="1:8" s="237" customFormat="1" ht="17.100000000000001" customHeight="1">
      <c r="A25" s="238"/>
      <c r="B25" s="251">
        <v>10</v>
      </c>
      <c r="C25" s="240"/>
      <c r="D25" s="237" t="s">
        <v>144</v>
      </c>
      <c r="H25" s="242"/>
    </row>
    <row r="26" spans="1:8" s="237" customFormat="1" ht="17.100000000000001" customHeight="1">
      <c r="A26" s="238"/>
      <c r="B26" s="243"/>
      <c r="C26" s="240"/>
      <c r="H26" s="242"/>
    </row>
    <row r="27" spans="1:8" s="237" customFormat="1" ht="17.100000000000001" customHeight="1">
      <c r="A27" s="238"/>
      <c r="B27" s="252">
        <v>11</v>
      </c>
      <c r="C27" s="240"/>
      <c r="D27" s="237" t="s">
        <v>145</v>
      </c>
      <c r="H27" s="242"/>
    </row>
    <row r="28" spans="1:8" s="237" customFormat="1" ht="17.100000000000001" customHeight="1">
      <c r="A28" s="238"/>
      <c r="B28" s="243"/>
      <c r="C28" s="240"/>
      <c r="H28" s="242"/>
    </row>
    <row r="29" spans="1:8" s="237" customFormat="1" ht="17.100000000000001" customHeight="1">
      <c r="A29" s="238"/>
      <c r="B29" s="268">
        <v>12</v>
      </c>
      <c r="C29" s="240"/>
      <c r="D29" s="237" t="s">
        <v>146</v>
      </c>
      <c r="H29" s="242"/>
    </row>
    <row r="30" spans="1:8" s="237" customFormat="1" ht="17.100000000000001" customHeight="1">
      <c r="A30" s="253"/>
      <c r="B30" s="254"/>
      <c r="C30" s="255"/>
      <c r="D30" s="255"/>
      <c r="E30" s="255"/>
      <c r="F30" s="255"/>
      <c r="G30" s="255"/>
      <c r="H30" s="256"/>
    </row>
    <row r="31" spans="1:8" s="237" customFormat="1" ht="17.100000000000001" customHeight="1">
      <c r="A31" s="238"/>
      <c r="B31" s="268">
        <v>13</v>
      </c>
      <c r="C31" s="257"/>
      <c r="D31" s="237" t="s">
        <v>147</v>
      </c>
      <c r="H31" s="242"/>
    </row>
    <row r="32" spans="1:8" s="237" customFormat="1" ht="17.100000000000001" customHeight="1">
      <c r="A32" s="238"/>
      <c r="B32" s="243"/>
      <c r="C32" s="240"/>
      <c r="H32" s="242"/>
    </row>
    <row r="33" spans="1:8" s="237" customFormat="1" ht="17.100000000000001" customHeight="1">
      <c r="A33" s="238"/>
      <c r="B33" s="268">
        <v>14</v>
      </c>
      <c r="C33" s="240"/>
      <c r="D33" s="237" t="s">
        <v>148</v>
      </c>
      <c r="H33" s="242"/>
    </row>
    <row r="34" spans="1:8" s="237" customFormat="1" ht="17.100000000000001" customHeight="1">
      <c r="A34" s="258"/>
      <c r="B34" s="243"/>
      <c r="C34" s="240"/>
      <c r="D34" s="259"/>
      <c r="E34" s="259"/>
      <c r="F34" s="259"/>
      <c r="G34" s="259"/>
      <c r="H34" s="260"/>
    </row>
    <row r="35" spans="1:8" s="237" customFormat="1" ht="17.100000000000001" customHeight="1">
      <c r="A35" s="238"/>
      <c r="B35" s="268">
        <v>15</v>
      </c>
      <c r="C35" s="240"/>
      <c r="D35" s="237" t="s">
        <v>91</v>
      </c>
      <c r="E35" s="237" t="s">
        <v>149</v>
      </c>
      <c r="H35" s="242"/>
    </row>
    <row r="36" spans="1:8" s="237" customFormat="1" ht="17.100000000000001" customHeight="1">
      <c r="A36" s="258"/>
      <c r="B36" s="261"/>
      <c r="C36" s="259"/>
      <c r="D36" s="259"/>
      <c r="E36" s="259"/>
      <c r="F36" s="259"/>
      <c r="G36" s="259"/>
      <c r="H36" s="260"/>
    </row>
    <row r="37" spans="1:8" s="237" customFormat="1" ht="17.100000000000001" customHeight="1">
      <c r="A37" s="238"/>
      <c r="B37" s="268">
        <v>16</v>
      </c>
      <c r="C37" s="257"/>
      <c r="D37" s="237" t="s">
        <v>150</v>
      </c>
      <c r="H37" s="242"/>
    </row>
    <row r="38" spans="1:8" s="237" customFormat="1" ht="17.100000000000001" customHeight="1">
      <c r="A38" s="238"/>
      <c r="B38" s="243"/>
      <c r="C38" s="240"/>
      <c r="H38" s="242"/>
    </row>
    <row r="39" spans="1:8" s="237" customFormat="1" ht="17.100000000000001" customHeight="1">
      <c r="A39" s="238"/>
      <c r="B39" s="268">
        <v>17</v>
      </c>
      <c r="C39" s="257"/>
      <c r="D39" s="237" t="s">
        <v>151</v>
      </c>
      <c r="H39" s="242"/>
    </row>
    <row r="40" spans="1:8" s="237" customFormat="1" ht="17.100000000000001" customHeight="1">
      <c r="A40" s="238"/>
      <c r="B40" s="269"/>
      <c r="C40" s="257"/>
      <c r="H40" s="242"/>
    </row>
    <row r="41" spans="1:8" s="237" customFormat="1" ht="17.100000000000001" customHeight="1">
      <c r="A41" s="238"/>
      <c r="B41" s="243"/>
      <c r="C41" s="240"/>
      <c r="H41" s="242"/>
    </row>
    <row r="42" spans="1:8" s="237" customFormat="1" ht="29.25" customHeight="1">
      <c r="A42" s="447" t="s">
        <v>152</v>
      </c>
      <c r="B42" s="448"/>
      <c r="C42" s="448"/>
      <c r="D42" s="448"/>
      <c r="E42" s="448"/>
      <c r="F42" s="448"/>
      <c r="G42" s="448"/>
      <c r="H42" s="449"/>
    </row>
    <row r="43" spans="1:8" s="237" customFormat="1" ht="14.25">
      <c r="A43" s="262"/>
      <c r="B43" s="263"/>
      <c r="C43" s="264"/>
      <c r="D43" s="265"/>
      <c r="E43" s="265"/>
      <c r="F43" s="265"/>
      <c r="G43" s="265"/>
      <c r="H43" s="266"/>
    </row>
    <row r="44" spans="1:8" s="267" customFormat="1">
      <c r="B44" s="228"/>
      <c r="C44" s="229"/>
    </row>
    <row r="45" spans="1:8" s="267" customFormat="1">
      <c r="B45" s="228"/>
      <c r="C45" s="229"/>
    </row>
    <row r="46" spans="1:8" s="267" customFormat="1">
      <c r="B46" s="228"/>
      <c r="C46" s="229"/>
    </row>
    <row r="47" spans="1:8" s="267" customFormat="1">
      <c r="B47" s="228"/>
      <c r="C47" s="229"/>
    </row>
    <row r="48" spans="1:8" s="267" customFormat="1">
      <c r="B48" s="228"/>
      <c r="C48" s="229"/>
    </row>
    <row r="49" spans="2:3" s="267" customFormat="1">
      <c r="B49" s="228"/>
      <c r="C49" s="229"/>
    </row>
    <row r="50" spans="2:3" s="267" customFormat="1">
      <c r="B50" s="228"/>
      <c r="C50" s="229"/>
    </row>
    <row r="51" spans="2:3" s="267" customFormat="1">
      <c r="B51" s="228"/>
      <c r="C51" s="229"/>
    </row>
    <row r="52" spans="2:3" s="267" customFormat="1">
      <c r="B52" s="228"/>
      <c r="C52" s="229"/>
    </row>
    <row r="53" spans="2:3" s="267" customFormat="1">
      <c r="B53" s="228"/>
      <c r="C53" s="229"/>
    </row>
    <row r="54" spans="2:3" s="267" customFormat="1">
      <c r="B54" s="228"/>
      <c r="C54" s="229"/>
    </row>
    <row r="55" spans="2:3" s="267" customFormat="1">
      <c r="B55" s="228"/>
      <c r="C55" s="229"/>
    </row>
    <row r="56" spans="2:3" s="267" customFormat="1">
      <c r="B56" s="228"/>
      <c r="C56" s="229"/>
    </row>
    <row r="57" spans="2:3" s="267" customFormat="1">
      <c r="B57" s="228"/>
      <c r="C57" s="229"/>
    </row>
    <row r="58" spans="2:3" s="267" customFormat="1">
      <c r="B58" s="228"/>
      <c r="C58" s="229"/>
    </row>
    <row r="59" spans="2:3" s="267" customFormat="1">
      <c r="B59" s="228"/>
      <c r="C59" s="229"/>
    </row>
    <row r="60" spans="2:3" s="267" customFormat="1">
      <c r="B60" s="228"/>
      <c r="C60" s="229"/>
    </row>
    <row r="61" spans="2:3" s="267" customFormat="1">
      <c r="B61" s="228"/>
      <c r="C61" s="229"/>
    </row>
    <row r="62" spans="2:3" s="267" customFormat="1">
      <c r="B62" s="228"/>
      <c r="C62" s="229"/>
    </row>
    <row r="63" spans="2:3" s="267" customFormat="1">
      <c r="B63" s="228"/>
      <c r="C63" s="229"/>
    </row>
    <row r="64" spans="2:3" s="267" customFormat="1">
      <c r="B64" s="228"/>
      <c r="C64" s="229"/>
    </row>
    <row r="65" spans="2:3" s="267" customFormat="1">
      <c r="B65" s="228"/>
      <c r="C65" s="229"/>
    </row>
    <row r="66" spans="2:3" s="267" customFormat="1">
      <c r="B66" s="228"/>
      <c r="C66" s="229"/>
    </row>
    <row r="67" spans="2:3" s="267" customFormat="1">
      <c r="B67" s="228"/>
      <c r="C67" s="229"/>
    </row>
    <row r="68" spans="2:3" s="267" customFormat="1">
      <c r="B68" s="228"/>
      <c r="C68" s="229"/>
    </row>
    <row r="69" spans="2:3" s="267" customFormat="1">
      <c r="B69" s="228"/>
      <c r="C69" s="229"/>
    </row>
    <row r="70" spans="2:3" s="267" customFormat="1">
      <c r="B70" s="228"/>
      <c r="C70" s="229"/>
    </row>
    <row r="71" spans="2:3" s="267" customFormat="1">
      <c r="B71" s="228"/>
      <c r="C71" s="229"/>
    </row>
    <row r="72" spans="2:3" s="267" customFormat="1">
      <c r="B72" s="228"/>
      <c r="C72" s="229"/>
    </row>
    <row r="73" spans="2:3" s="267" customFormat="1">
      <c r="B73" s="228"/>
      <c r="C73" s="229"/>
    </row>
    <row r="74" spans="2:3" s="267" customFormat="1">
      <c r="B74" s="228"/>
      <c r="C74" s="229"/>
    </row>
    <row r="75" spans="2:3" s="267" customFormat="1">
      <c r="B75" s="228"/>
      <c r="C75" s="229"/>
    </row>
    <row r="76" spans="2:3" s="267" customFormat="1">
      <c r="B76" s="228"/>
      <c r="C76" s="229"/>
    </row>
    <row r="77" spans="2:3" s="267" customFormat="1">
      <c r="B77" s="228"/>
      <c r="C77" s="229"/>
    </row>
    <row r="78" spans="2:3" s="267" customFormat="1">
      <c r="B78" s="228"/>
      <c r="C78" s="229"/>
    </row>
    <row r="79" spans="2:3" s="267" customFormat="1">
      <c r="B79" s="228"/>
      <c r="C79" s="229"/>
    </row>
    <row r="80" spans="2:3" s="267" customFormat="1">
      <c r="B80" s="228"/>
      <c r="C80" s="229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B341B-01DB-43E9-993F-30030C324A16}">
  <sheetPr>
    <tabColor rgb="FFFFFF00"/>
  </sheetPr>
  <dimension ref="A1:AD133"/>
  <sheetViews>
    <sheetView zoomScaleNormal="100" workbookViewId="0">
      <selection activeCell="H46" sqref="H46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>
      <c r="H1" s="102"/>
      <c r="R1" s="104"/>
    </row>
    <row r="2" spans="8:30">
      <c r="H2" s="183" t="s">
        <v>195</v>
      </c>
      <c r="I2" s="3"/>
      <c r="J2" s="184" t="s">
        <v>102</v>
      </c>
      <c r="K2" s="3"/>
      <c r="L2" s="293" t="s">
        <v>184</v>
      </c>
      <c r="R2" s="47"/>
      <c r="S2" s="105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176" t="s">
        <v>99</v>
      </c>
      <c r="I3" s="3"/>
      <c r="J3" s="144" t="s">
        <v>47</v>
      </c>
      <c r="K3" s="3"/>
      <c r="L3" s="293" t="s">
        <v>99</v>
      </c>
      <c r="N3" s="420"/>
      <c r="S3" s="26"/>
      <c r="T3" s="26"/>
      <c r="U3" s="26"/>
    </row>
    <row r="4" spans="8:30" ht="13.5" customHeight="1">
      <c r="H4" s="43">
        <v>16567</v>
      </c>
      <c r="I4" s="3">
        <v>33</v>
      </c>
      <c r="J4" s="160" t="s">
        <v>0</v>
      </c>
      <c r="K4" s="116">
        <f>SUM(I4)</f>
        <v>33</v>
      </c>
      <c r="L4" s="309">
        <v>8042</v>
      </c>
      <c r="M4" s="392"/>
      <c r="N4" s="420"/>
      <c r="O4" s="90"/>
      <c r="S4" s="26"/>
      <c r="T4" s="26"/>
      <c r="U4" s="26"/>
    </row>
    <row r="5" spans="8:30" ht="13.5" customHeight="1">
      <c r="H5" s="193">
        <v>13661</v>
      </c>
      <c r="I5" s="3">
        <v>37</v>
      </c>
      <c r="J5" s="160" t="s">
        <v>37</v>
      </c>
      <c r="K5" s="116">
        <f t="shared" ref="K5:K13" si="0">SUM(I5)</f>
        <v>37</v>
      </c>
      <c r="L5" s="310">
        <v>12161</v>
      </c>
      <c r="M5" s="45"/>
      <c r="N5" s="420"/>
      <c r="O5" s="90"/>
      <c r="S5" s="26"/>
      <c r="T5" s="26"/>
      <c r="U5" s="26"/>
    </row>
    <row r="6" spans="8:30" ht="13.5" customHeight="1">
      <c r="H6" s="44">
        <v>11662</v>
      </c>
      <c r="I6" s="3">
        <v>26</v>
      </c>
      <c r="J6" s="160" t="s">
        <v>30</v>
      </c>
      <c r="K6" s="116">
        <f t="shared" si="0"/>
        <v>26</v>
      </c>
      <c r="L6" s="310">
        <v>22457</v>
      </c>
      <c r="M6" s="45"/>
      <c r="N6" s="420"/>
      <c r="O6" s="90"/>
      <c r="S6" s="26"/>
      <c r="T6" s="26"/>
      <c r="U6" s="26"/>
    </row>
    <row r="7" spans="8:30" ht="13.5" customHeight="1">
      <c r="H7" s="88">
        <v>6305</v>
      </c>
      <c r="I7" s="33">
        <v>40</v>
      </c>
      <c r="J7" s="160" t="s">
        <v>2</v>
      </c>
      <c r="K7" s="116">
        <f t="shared" si="0"/>
        <v>40</v>
      </c>
      <c r="L7" s="310">
        <v>5869</v>
      </c>
      <c r="M7" s="45"/>
      <c r="N7" s="420"/>
      <c r="O7" s="90"/>
      <c r="S7" s="26"/>
      <c r="T7" s="26"/>
      <c r="U7" s="26"/>
    </row>
    <row r="8" spans="8:30">
      <c r="H8" s="44">
        <v>6240</v>
      </c>
      <c r="I8" s="3">
        <v>14</v>
      </c>
      <c r="J8" s="160" t="s">
        <v>19</v>
      </c>
      <c r="K8" s="116">
        <f t="shared" si="0"/>
        <v>14</v>
      </c>
      <c r="L8" s="310">
        <v>5217</v>
      </c>
      <c r="M8" s="45"/>
      <c r="N8" s="90"/>
      <c r="O8" s="90"/>
      <c r="S8" s="26"/>
      <c r="T8" s="26"/>
      <c r="U8" s="26"/>
    </row>
    <row r="9" spans="8:30">
      <c r="H9" s="44">
        <v>5990</v>
      </c>
      <c r="I9" s="3">
        <v>27</v>
      </c>
      <c r="J9" s="160" t="s">
        <v>31</v>
      </c>
      <c r="K9" s="116">
        <f t="shared" si="0"/>
        <v>27</v>
      </c>
      <c r="L9" s="310">
        <v>4412</v>
      </c>
      <c r="M9" s="45"/>
      <c r="N9" s="90"/>
      <c r="O9" s="90"/>
      <c r="S9" s="26"/>
      <c r="T9" s="26"/>
      <c r="U9" s="26"/>
    </row>
    <row r="10" spans="8:30">
      <c r="H10" s="88">
        <v>5161</v>
      </c>
      <c r="I10" s="14">
        <v>25</v>
      </c>
      <c r="J10" s="162" t="s">
        <v>29</v>
      </c>
      <c r="K10" s="116">
        <f t="shared" si="0"/>
        <v>25</v>
      </c>
      <c r="L10" s="310">
        <v>7088</v>
      </c>
      <c r="S10" s="26"/>
      <c r="T10" s="26"/>
      <c r="U10" s="26"/>
    </row>
    <row r="11" spans="8:30">
      <c r="H11" s="89">
        <v>4891</v>
      </c>
      <c r="I11" s="3">
        <v>36</v>
      </c>
      <c r="J11" s="160" t="s">
        <v>5</v>
      </c>
      <c r="K11" s="116">
        <f t="shared" si="0"/>
        <v>36</v>
      </c>
      <c r="L11" s="310">
        <v>4960</v>
      </c>
      <c r="M11" s="45"/>
      <c r="N11" s="90"/>
      <c r="O11" s="90"/>
      <c r="S11" s="26"/>
      <c r="T11" s="26"/>
      <c r="U11" s="26"/>
    </row>
    <row r="12" spans="8:30">
      <c r="H12" s="330">
        <v>3270</v>
      </c>
      <c r="I12" s="14">
        <v>15</v>
      </c>
      <c r="J12" s="162" t="s">
        <v>20</v>
      </c>
      <c r="K12" s="116">
        <f t="shared" si="0"/>
        <v>15</v>
      </c>
      <c r="L12" s="310">
        <v>3150</v>
      </c>
      <c r="M12" s="45"/>
      <c r="N12" s="90"/>
      <c r="O12" s="90"/>
      <c r="S12" s="26"/>
      <c r="T12" s="26"/>
      <c r="U12" s="26"/>
    </row>
    <row r="13" spans="8:30" ht="14.25" thickBot="1">
      <c r="H13" s="435">
        <v>3037</v>
      </c>
      <c r="I13" s="379">
        <v>16</v>
      </c>
      <c r="J13" s="380" t="s">
        <v>3</v>
      </c>
      <c r="K13" s="116">
        <f t="shared" si="0"/>
        <v>16</v>
      </c>
      <c r="L13" s="310">
        <v>3480</v>
      </c>
      <c r="M13" s="45"/>
      <c r="N13" s="90"/>
      <c r="O13" s="90"/>
      <c r="S13" s="26"/>
      <c r="T13" s="26"/>
      <c r="U13" s="26"/>
    </row>
    <row r="14" spans="8:30" ht="14.25" thickTop="1">
      <c r="H14" s="44">
        <v>2708</v>
      </c>
      <c r="I14" s="121">
        <v>34</v>
      </c>
      <c r="J14" s="174" t="s">
        <v>1</v>
      </c>
      <c r="K14" s="107" t="s">
        <v>8</v>
      </c>
      <c r="L14" s="311">
        <v>97528</v>
      </c>
      <c r="S14" s="26"/>
      <c r="T14" s="26"/>
      <c r="U14" s="26"/>
    </row>
    <row r="15" spans="8:30">
      <c r="H15" s="88">
        <v>2036</v>
      </c>
      <c r="I15" s="3">
        <v>17</v>
      </c>
      <c r="J15" s="160" t="s">
        <v>21</v>
      </c>
      <c r="K15" s="50"/>
      <c r="L15" t="s">
        <v>60</v>
      </c>
      <c r="M15" s="402" t="s">
        <v>187</v>
      </c>
      <c r="N15" s="42" t="s">
        <v>75</v>
      </c>
      <c r="S15" s="26"/>
      <c r="T15" s="26"/>
      <c r="U15" s="26"/>
    </row>
    <row r="16" spans="8:30">
      <c r="H16" s="88">
        <v>1468</v>
      </c>
      <c r="I16" s="3">
        <v>24</v>
      </c>
      <c r="J16" s="160" t="s">
        <v>28</v>
      </c>
      <c r="K16" s="116">
        <f>SUM(I4)</f>
        <v>33</v>
      </c>
      <c r="L16" s="160" t="s">
        <v>0</v>
      </c>
      <c r="M16" s="312">
        <v>14813</v>
      </c>
      <c r="N16" s="89">
        <f>SUM(H4)</f>
        <v>16567</v>
      </c>
      <c r="O16" s="45"/>
      <c r="P16" s="17"/>
      <c r="S16" s="26"/>
      <c r="T16" s="26"/>
      <c r="U16" s="26"/>
    </row>
    <row r="17" spans="1:21">
      <c r="H17" s="333">
        <v>1393</v>
      </c>
      <c r="I17" s="3">
        <v>38</v>
      </c>
      <c r="J17" s="160" t="s">
        <v>38</v>
      </c>
      <c r="K17" s="116">
        <f t="shared" ref="K17:K25" si="1">SUM(I5)</f>
        <v>37</v>
      </c>
      <c r="L17" s="160" t="s">
        <v>37</v>
      </c>
      <c r="M17" s="313">
        <v>14014</v>
      </c>
      <c r="N17" s="89">
        <f t="shared" ref="N17:N25" si="2">SUM(H5)</f>
        <v>13661</v>
      </c>
      <c r="O17" s="45"/>
      <c r="P17" s="17"/>
      <c r="S17" s="26"/>
      <c r="T17" s="26"/>
      <c r="U17" s="26"/>
    </row>
    <row r="18" spans="1:21">
      <c r="H18" s="122">
        <v>759</v>
      </c>
      <c r="I18" s="3">
        <v>1</v>
      </c>
      <c r="J18" s="160" t="s">
        <v>4</v>
      </c>
      <c r="K18" s="116">
        <f t="shared" si="1"/>
        <v>26</v>
      </c>
      <c r="L18" s="160" t="s">
        <v>30</v>
      </c>
      <c r="M18" s="313">
        <v>11760</v>
      </c>
      <c r="N18" s="89">
        <f t="shared" si="2"/>
        <v>11662</v>
      </c>
      <c r="O18" s="45"/>
      <c r="P18" s="17"/>
      <c r="S18" s="26"/>
      <c r="T18" s="26"/>
      <c r="U18" s="26"/>
    </row>
    <row r="19" spans="1:21">
      <c r="H19" s="43">
        <v>494</v>
      </c>
      <c r="I19" s="3">
        <v>2</v>
      </c>
      <c r="J19" s="160" t="s">
        <v>6</v>
      </c>
      <c r="K19" s="116">
        <f t="shared" si="1"/>
        <v>40</v>
      </c>
      <c r="L19" s="160" t="s">
        <v>2</v>
      </c>
      <c r="M19" s="313">
        <v>5596</v>
      </c>
      <c r="N19" s="89">
        <f t="shared" si="2"/>
        <v>6305</v>
      </c>
      <c r="O19" s="45"/>
      <c r="P19" s="17"/>
      <c r="S19" s="26"/>
      <c r="T19" s="26"/>
      <c r="U19" s="26"/>
    </row>
    <row r="20" spans="1:21" ht="14.25" thickBot="1">
      <c r="H20" s="193">
        <v>410</v>
      </c>
      <c r="I20" s="3">
        <v>12</v>
      </c>
      <c r="J20" s="160" t="s">
        <v>18</v>
      </c>
      <c r="K20" s="116">
        <f t="shared" si="1"/>
        <v>14</v>
      </c>
      <c r="L20" s="160" t="s">
        <v>19</v>
      </c>
      <c r="M20" s="313">
        <v>8240</v>
      </c>
      <c r="N20" s="89">
        <f t="shared" si="2"/>
        <v>6240</v>
      </c>
      <c r="O20" s="45"/>
      <c r="P20" s="17"/>
      <c r="S20" s="26"/>
      <c r="T20" s="26"/>
      <c r="U20" s="26"/>
    </row>
    <row r="21" spans="1:21">
      <c r="A21" s="58" t="s">
        <v>46</v>
      </c>
      <c r="B21" s="59" t="s">
        <v>47</v>
      </c>
      <c r="C21" s="59" t="s">
        <v>190</v>
      </c>
      <c r="D21" s="59" t="s">
        <v>181</v>
      </c>
      <c r="E21" s="59" t="s">
        <v>41</v>
      </c>
      <c r="F21" s="59" t="s">
        <v>50</v>
      </c>
      <c r="G21" s="8" t="s">
        <v>173</v>
      </c>
      <c r="H21" s="88">
        <v>319</v>
      </c>
      <c r="I21" s="3">
        <v>23</v>
      </c>
      <c r="J21" s="160" t="s">
        <v>27</v>
      </c>
      <c r="K21" s="116">
        <f t="shared" si="1"/>
        <v>27</v>
      </c>
      <c r="L21" s="160" t="s">
        <v>31</v>
      </c>
      <c r="M21" s="313">
        <v>5665</v>
      </c>
      <c r="N21" s="89">
        <f t="shared" si="2"/>
        <v>5990</v>
      </c>
      <c r="O21" s="45"/>
      <c r="P21" s="17"/>
      <c r="S21" s="26"/>
      <c r="T21" s="26"/>
      <c r="U21" s="26"/>
    </row>
    <row r="22" spans="1:21">
      <c r="A22" s="61">
        <v>1</v>
      </c>
      <c r="B22" s="160" t="s">
        <v>0</v>
      </c>
      <c r="C22" s="43">
        <f t="shared" ref="C22:C31" si="3">SUM(H4)</f>
        <v>16567</v>
      </c>
      <c r="D22" s="89">
        <f>SUM(L4)</f>
        <v>8042</v>
      </c>
      <c r="E22" s="52">
        <f t="shared" ref="E22:E32" si="4">SUM(N16/M16*100)</f>
        <v>111.84095051643826</v>
      </c>
      <c r="F22" s="55">
        <f>SUM(C22/D22*100)</f>
        <v>206.0059686645113</v>
      </c>
      <c r="G22" s="3"/>
      <c r="H22" s="125">
        <v>236</v>
      </c>
      <c r="I22" s="3">
        <v>31</v>
      </c>
      <c r="J22" s="160" t="s">
        <v>64</v>
      </c>
      <c r="K22" s="116">
        <f t="shared" si="1"/>
        <v>25</v>
      </c>
      <c r="L22" s="162" t="s">
        <v>29</v>
      </c>
      <c r="M22" s="313">
        <v>6029</v>
      </c>
      <c r="N22" s="89">
        <f t="shared" si="2"/>
        <v>5161</v>
      </c>
      <c r="O22" s="45"/>
      <c r="P22" s="17"/>
      <c r="S22" s="26"/>
      <c r="T22" s="26"/>
      <c r="U22" s="26"/>
    </row>
    <row r="23" spans="1:21">
      <c r="A23" s="61">
        <v>2</v>
      </c>
      <c r="B23" s="160" t="s">
        <v>37</v>
      </c>
      <c r="C23" s="43">
        <f t="shared" si="3"/>
        <v>13661</v>
      </c>
      <c r="D23" s="89">
        <f>SUM(L5)</f>
        <v>12161</v>
      </c>
      <c r="E23" s="52">
        <f t="shared" si="4"/>
        <v>97.481090338233201</v>
      </c>
      <c r="F23" s="55">
        <f t="shared" ref="F23:F32" si="5">SUM(C23/D23*100)</f>
        <v>112.33451196447662</v>
      </c>
      <c r="G23" s="3"/>
      <c r="H23" s="91">
        <v>229</v>
      </c>
      <c r="I23" s="3">
        <v>21</v>
      </c>
      <c r="J23" s="160" t="s">
        <v>25</v>
      </c>
      <c r="K23" s="116">
        <f t="shared" si="1"/>
        <v>36</v>
      </c>
      <c r="L23" s="160" t="s">
        <v>5</v>
      </c>
      <c r="M23" s="313">
        <v>4953</v>
      </c>
      <c r="N23" s="89">
        <f t="shared" si="2"/>
        <v>4891</v>
      </c>
      <c r="O23" s="45"/>
      <c r="P23" s="17"/>
      <c r="S23" s="26"/>
      <c r="T23" s="26"/>
      <c r="U23" s="26"/>
    </row>
    <row r="24" spans="1:21">
      <c r="A24" s="61">
        <v>3</v>
      </c>
      <c r="B24" s="160" t="s">
        <v>30</v>
      </c>
      <c r="C24" s="43">
        <f t="shared" si="3"/>
        <v>11662</v>
      </c>
      <c r="D24" s="89">
        <f t="shared" ref="D24:D31" si="6">SUM(L6)</f>
        <v>22457</v>
      </c>
      <c r="E24" s="52">
        <f t="shared" si="4"/>
        <v>99.166666666666671</v>
      </c>
      <c r="F24" s="55">
        <f t="shared" si="5"/>
        <v>51.93035579106737</v>
      </c>
      <c r="G24" s="3"/>
      <c r="H24" s="419">
        <v>115</v>
      </c>
      <c r="I24" s="3">
        <v>19</v>
      </c>
      <c r="J24" s="160" t="s">
        <v>23</v>
      </c>
      <c r="K24" s="116">
        <f t="shared" si="1"/>
        <v>15</v>
      </c>
      <c r="L24" s="162" t="s">
        <v>20</v>
      </c>
      <c r="M24" s="313">
        <v>3317</v>
      </c>
      <c r="N24" s="89">
        <f t="shared" si="2"/>
        <v>3270</v>
      </c>
      <c r="O24" s="45"/>
      <c r="P24" s="17"/>
      <c r="S24" s="26"/>
      <c r="T24" s="26"/>
      <c r="U24" s="26"/>
    </row>
    <row r="25" spans="1:21" ht="14.25" thickBot="1">
      <c r="A25" s="61">
        <v>4</v>
      </c>
      <c r="B25" s="160" t="s">
        <v>2</v>
      </c>
      <c r="C25" s="43">
        <f t="shared" si="3"/>
        <v>6305</v>
      </c>
      <c r="D25" s="89">
        <f t="shared" si="6"/>
        <v>5869</v>
      </c>
      <c r="E25" s="52">
        <f t="shared" si="4"/>
        <v>112.66976411722661</v>
      </c>
      <c r="F25" s="55">
        <f t="shared" si="5"/>
        <v>107.42886352019083</v>
      </c>
      <c r="G25" s="3"/>
      <c r="H25" s="91">
        <v>92</v>
      </c>
      <c r="I25" s="3">
        <v>9</v>
      </c>
      <c r="J25" s="3" t="s">
        <v>162</v>
      </c>
      <c r="K25" s="180">
        <f t="shared" si="1"/>
        <v>16</v>
      </c>
      <c r="L25" s="380" t="s">
        <v>3</v>
      </c>
      <c r="M25" s="314">
        <v>3012</v>
      </c>
      <c r="N25" s="166">
        <f t="shared" si="2"/>
        <v>3037</v>
      </c>
      <c r="O25" s="45"/>
      <c r="P25" s="17"/>
      <c r="S25" s="26"/>
      <c r="T25" s="26"/>
      <c r="U25" s="26"/>
    </row>
    <row r="26" spans="1:21" ht="14.25" thickTop="1">
      <c r="A26" s="61">
        <v>5</v>
      </c>
      <c r="B26" s="160" t="s">
        <v>19</v>
      </c>
      <c r="C26" s="89">
        <f t="shared" si="3"/>
        <v>6240</v>
      </c>
      <c r="D26" s="89">
        <f t="shared" si="6"/>
        <v>5217</v>
      </c>
      <c r="E26" s="52">
        <f t="shared" si="4"/>
        <v>75.728155339805824</v>
      </c>
      <c r="F26" s="55">
        <f t="shared" si="5"/>
        <v>119.60897067280045</v>
      </c>
      <c r="G26" s="12"/>
      <c r="H26" s="440">
        <v>89</v>
      </c>
      <c r="I26" s="3">
        <v>32</v>
      </c>
      <c r="J26" s="160" t="s">
        <v>35</v>
      </c>
      <c r="K26" s="3"/>
      <c r="L26" s="362" t="s">
        <v>8</v>
      </c>
      <c r="M26" s="315">
        <v>86507</v>
      </c>
      <c r="N26" s="191">
        <f>SUM(H44)</f>
        <v>87274</v>
      </c>
      <c r="S26" s="26"/>
      <c r="T26" s="26"/>
      <c r="U26" s="26"/>
    </row>
    <row r="27" spans="1:21">
      <c r="A27" s="61">
        <v>6</v>
      </c>
      <c r="B27" s="160" t="s">
        <v>31</v>
      </c>
      <c r="C27" s="43">
        <f t="shared" si="3"/>
        <v>5990</v>
      </c>
      <c r="D27" s="89">
        <f t="shared" si="6"/>
        <v>4412</v>
      </c>
      <c r="E27" s="52">
        <f t="shared" si="4"/>
        <v>105.73698146513681</v>
      </c>
      <c r="F27" s="55">
        <f t="shared" si="5"/>
        <v>135.76609247506798</v>
      </c>
      <c r="G27" s="3"/>
      <c r="H27" s="91">
        <v>67</v>
      </c>
      <c r="I27" s="3">
        <v>22</v>
      </c>
      <c r="J27" s="160" t="s">
        <v>26</v>
      </c>
      <c r="L27" s="29"/>
      <c r="M27" s="26"/>
      <c r="S27" s="26"/>
      <c r="T27" s="26"/>
      <c r="U27" s="26"/>
    </row>
    <row r="28" spans="1:21">
      <c r="A28" s="61">
        <v>7</v>
      </c>
      <c r="B28" s="162" t="s">
        <v>29</v>
      </c>
      <c r="C28" s="43">
        <f t="shared" si="3"/>
        <v>5161</v>
      </c>
      <c r="D28" s="89">
        <f t="shared" si="6"/>
        <v>7088</v>
      </c>
      <c r="E28" s="52">
        <f t="shared" si="4"/>
        <v>85.602919223751854</v>
      </c>
      <c r="F28" s="55">
        <f t="shared" si="5"/>
        <v>72.813205417607222</v>
      </c>
      <c r="G28" s="3"/>
      <c r="H28" s="91">
        <v>56</v>
      </c>
      <c r="I28" s="3">
        <v>4</v>
      </c>
      <c r="J28" s="160" t="s">
        <v>11</v>
      </c>
      <c r="L28" s="29"/>
      <c r="S28" s="26"/>
      <c r="T28" s="26"/>
      <c r="U28" s="26"/>
    </row>
    <row r="29" spans="1:21">
      <c r="A29" s="61">
        <v>8</v>
      </c>
      <c r="B29" s="160" t="s">
        <v>5</v>
      </c>
      <c r="C29" s="43">
        <f t="shared" si="3"/>
        <v>4891</v>
      </c>
      <c r="D29" s="89">
        <f t="shared" si="6"/>
        <v>4960</v>
      </c>
      <c r="E29" s="52">
        <f t="shared" si="4"/>
        <v>98.74823339390268</v>
      </c>
      <c r="F29" s="55">
        <f t="shared" si="5"/>
        <v>98.608870967741936</v>
      </c>
      <c r="G29" s="11"/>
      <c r="H29" s="91">
        <v>17</v>
      </c>
      <c r="I29" s="3">
        <v>35</v>
      </c>
      <c r="J29" s="160" t="s">
        <v>36</v>
      </c>
      <c r="L29" s="29"/>
      <c r="M29" s="26"/>
      <c r="S29" s="26"/>
      <c r="T29" s="26"/>
      <c r="U29" s="26"/>
    </row>
    <row r="30" spans="1:21">
      <c r="A30" s="61">
        <v>9</v>
      </c>
      <c r="B30" s="162" t="s">
        <v>20</v>
      </c>
      <c r="C30" s="43">
        <f t="shared" si="3"/>
        <v>3270</v>
      </c>
      <c r="D30" s="89">
        <f t="shared" si="6"/>
        <v>3150</v>
      </c>
      <c r="E30" s="52">
        <f t="shared" si="4"/>
        <v>98.583056979198062</v>
      </c>
      <c r="F30" s="55">
        <f t="shared" si="5"/>
        <v>103.80952380952382</v>
      </c>
      <c r="G30" s="12"/>
      <c r="H30" s="91">
        <v>2</v>
      </c>
      <c r="I30" s="3">
        <v>3</v>
      </c>
      <c r="J30" s="160" t="s">
        <v>10</v>
      </c>
      <c r="L30" s="42"/>
      <c r="M30" s="26"/>
      <c r="S30" s="26"/>
      <c r="T30" s="26"/>
      <c r="U30" s="26"/>
    </row>
    <row r="31" spans="1:21" ht="14.25" thickBot="1">
      <c r="A31" s="64">
        <v>10</v>
      </c>
      <c r="B31" s="380" t="s">
        <v>3</v>
      </c>
      <c r="C31" s="43">
        <f t="shared" si="3"/>
        <v>3037</v>
      </c>
      <c r="D31" s="89">
        <f t="shared" si="6"/>
        <v>3480</v>
      </c>
      <c r="E31" s="52">
        <f t="shared" si="4"/>
        <v>100.83001328021248</v>
      </c>
      <c r="F31" s="55">
        <f t="shared" si="5"/>
        <v>87.270114942528735</v>
      </c>
      <c r="G31" s="92"/>
      <c r="H31" s="373">
        <v>0</v>
      </c>
      <c r="I31" s="3">
        <v>5</v>
      </c>
      <c r="J31" s="160" t="s">
        <v>12</v>
      </c>
      <c r="L31" s="42"/>
      <c r="M31" s="26"/>
      <c r="S31" s="26"/>
      <c r="T31" s="26"/>
      <c r="U31" s="26"/>
    </row>
    <row r="32" spans="1:21" ht="14.25" thickBot="1">
      <c r="A32" s="65"/>
      <c r="B32" s="66" t="s">
        <v>56</v>
      </c>
      <c r="C32" s="67">
        <f>SUM(H44)</f>
        <v>87274</v>
      </c>
      <c r="D32" s="67">
        <f>SUM(L14)</f>
        <v>97528</v>
      </c>
      <c r="E32" s="70">
        <f t="shared" si="4"/>
        <v>100.88663345162819</v>
      </c>
      <c r="F32" s="68">
        <f t="shared" si="5"/>
        <v>89.48609630054959</v>
      </c>
      <c r="G32" s="386">
        <v>65.900000000000006</v>
      </c>
      <c r="H32" s="433">
        <v>0</v>
      </c>
      <c r="I32" s="3">
        <v>6</v>
      </c>
      <c r="J32" s="160" t="s">
        <v>13</v>
      </c>
      <c r="L32" s="42"/>
      <c r="M32" s="26"/>
      <c r="S32" s="26"/>
      <c r="T32" s="26"/>
      <c r="U32" s="26"/>
    </row>
    <row r="33" spans="2:30">
      <c r="H33" s="97">
        <v>0</v>
      </c>
      <c r="I33" s="3">
        <v>7</v>
      </c>
      <c r="J33" s="160" t="s">
        <v>14</v>
      </c>
      <c r="L33" s="42"/>
      <c r="M33" s="26"/>
      <c r="S33" s="26"/>
      <c r="T33" s="26"/>
      <c r="U33" s="26"/>
    </row>
    <row r="34" spans="2:30">
      <c r="H34" s="3">
        <v>0</v>
      </c>
      <c r="I34" s="3">
        <v>8</v>
      </c>
      <c r="J34" s="160" t="s">
        <v>15</v>
      </c>
      <c r="S34" s="26"/>
      <c r="T34" s="26"/>
      <c r="U34" s="26"/>
    </row>
    <row r="35" spans="2:30">
      <c r="H35" s="346">
        <v>0</v>
      </c>
      <c r="I35" s="3">
        <v>10</v>
      </c>
      <c r="J35" s="160" t="s">
        <v>16</v>
      </c>
      <c r="L35" s="47"/>
      <c r="M35" s="385"/>
      <c r="O35" t="s">
        <v>189</v>
      </c>
      <c r="S35" s="26"/>
      <c r="T35" s="26"/>
      <c r="U35" s="26"/>
    </row>
    <row r="36" spans="2:30">
      <c r="B36" s="48"/>
      <c r="C36" s="26"/>
      <c r="E36" s="17"/>
      <c r="H36" s="97">
        <v>0</v>
      </c>
      <c r="I36" s="3">
        <v>11</v>
      </c>
      <c r="J36" s="160" t="s">
        <v>17</v>
      </c>
      <c r="S36" s="26"/>
      <c r="T36" s="26"/>
      <c r="U36" s="26"/>
    </row>
    <row r="37" spans="2:30">
      <c r="B37" s="18"/>
      <c r="C37" s="26"/>
      <c r="F37" s="26"/>
      <c r="G37" s="48"/>
      <c r="H37" s="88">
        <v>0</v>
      </c>
      <c r="I37" s="3">
        <v>13</v>
      </c>
      <c r="J37" s="160" t="s">
        <v>7</v>
      </c>
      <c r="L37" s="48"/>
      <c r="M37" s="26"/>
      <c r="S37" s="26"/>
      <c r="T37" s="26"/>
      <c r="U37" s="26"/>
    </row>
    <row r="38" spans="2:30">
      <c r="C38" s="26"/>
      <c r="F38" s="26"/>
      <c r="H38" s="193">
        <v>0</v>
      </c>
      <c r="I38" s="3">
        <v>18</v>
      </c>
      <c r="J38" s="160" t="s">
        <v>22</v>
      </c>
      <c r="L38" s="48"/>
      <c r="M38" s="26"/>
      <c r="S38" s="26"/>
      <c r="T38" s="26"/>
      <c r="U38" s="26"/>
    </row>
    <row r="39" spans="2:30">
      <c r="B39" s="48"/>
      <c r="C39" s="26"/>
      <c r="F39" s="26"/>
      <c r="G39" s="18"/>
      <c r="H39" s="193">
        <v>0</v>
      </c>
      <c r="I39" s="3">
        <v>20</v>
      </c>
      <c r="J39" s="160" t="s">
        <v>24</v>
      </c>
      <c r="L39" s="48"/>
      <c r="M39" s="26"/>
      <c r="S39" s="26"/>
      <c r="T39" s="26"/>
      <c r="U39" s="26"/>
    </row>
    <row r="40" spans="2:30">
      <c r="C40" s="26"/>
      <c r="H40" s="193">
        <v>0</v>
      </c>
      <c r="I40" s="3">
        <v>28</v>
      </c>
      <c r="J40" s="160" t="s">
        <v>32</v>
      </c>
      <c r="L40" s="48"/>
      <c r="M40" s="26"/>
      <c r="S40" s="26"/>
      <c r="T40" s="26"/>
      <c r="U40" s="26"/>
    </row>
    <row r="41" spans="2:30">
      <c r="H41" s="193">
        <v>0</v>
      </c>
      <c r="I41" s="3">
        <v>29</v>
      </c>
      <c r="J41" s="160" t="s">
        <v>54</v>
      </c>
      <c r="L41" s="48"/>
      <c r="M41" s="26"/>
      <c r="S41" s="26"/>
      <c r="T41" s="26"/>
      <c r="U41" s="26"/>
    </row>
    <row r="42" spans="2:30">
      <c r="H42" s="88">
        <v>0</v>
      </c>
      <c r="I42" s="3">
        <v>30</v>
      </c>
      <c r="J42" s="160" t="s">
        <v>33</v>
      </c>
      <c r="L42" s="48"/>
      <c r="M42" s="26"/>
      <c r="S42" s="26"/>
      <c r="T42" s="26"/>
      <c r="U42" s="26"/>
    </row>
    <row r="43" spans="2:30">
      <c r="H43" s="88">
        <v>0</v>
      </c>
      <c r="I43" s="3">
        <v>39</v>
      </c>
      <c r="J43" s="160" t="s">
        <v>39</v>
      </c>
      <c r="L43" s="48"/>
      <c r="M43" s="26"/>
      <c r="S43" s="30"/>
      <c r="T43" s="30"/>
      <c r="U43" s="30"/>
    </row>
    <row r="44" spans="2:30">
      <c r="H44" s="117">
        <f>SUM(H4:H43)</f>
        <v>87274</v>
      </c>
      <c r="I44" s="3"/>
      <c r="J44" s="165" t="s">
        <v>97</v>
      </c>
      <c r="L44" s="48"/>
      <c r="M44" s="26"/>
    </row>
    <row r="45" spans="2:30">
      <c r="R45" s="104"/>
    </row>
    <row r="46" spans="2:30" ht="13.5" customHeight="1">
      <c r="H46" s="388"/>
      <c r="L46" s="403"/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>
      <c r="H47" s="187" t="s">
        <v>195</v>
      </c>
      <c r="I47" s="3"/>
      <c r="J47" s="178" t="s">
        <v>71</v>
      </c>
      <c r="K47" s="3"/>
      <c r="L47" s="298" t="s">
        <v>184</v>
      </c>
      <c r="S47" s="26"/>
      <c r="T47" s="26"/>
      <c r="U47" s="26"/>
      <c r="V47" s="26"/>
    </row>
    <row r="48" spans="2:30">
      <c r="H48" s="177" t="s">
        <v>99</v>
      </c>
      <c r="I48" s="121"/>
      <c r="J48" s="177" t="s">
        <v>47</v>
      </c>
      <c r="K48" s="121"/>
      <c r="L48" s="302" t="s">
        <v>99</v>
      </c>
      <c r="S48" s="26"/>
      <c r="T48" s="26"/>
      <c r="U48" s="26"/>
      <c r="V48" s="26"/>
    </row>
    <row r="49" spans="1:22">
      <c r="H49" s="89">
        <v>77354</v>
      </c>
      <c r="I49" s="3">
        <v>26</v>
      </c>
      <c r="J49" s="160" t="s">
        <v>30</v>
      </c>
      <c r="K49" s="3">
        <f>SUM(I49)</f>
        <v>26</v>
      </c>
      <c r="L49" s="303">
        <v>85126</v>
      </c>
      <c r="S49" s="26"/>
      <c r="T49" s="26"/>
      <c r="U49" s="26"/>
      <c r="V49" s="26"/>
    </row>
    <row r="50" spans="1:22">
      <c r="H50" s="43">
        <v>14344</v>
      </c>
      <c r="I50" s="3">
        <v>25</v>
      </c>
      <c r="J50" s="160" t="s">
        <v>29</v>
      </c>
      <c r="K50" s="3">
        <f t="shared" ref="K50:K58" si="7">SUM(I50)</f>
        <v>25</v>
      </c>
      <c r="L50" s="303">
        <v>10199</v>
      </c>
      <c r="M50" s="26"/>
      <c r="N50" s="90"/>
      <c r="O50" s="90"/>
      <c r="S50" s="26"/>
      <c r="T50" s="26"/>
      <c r="U50" s="26"/>
      <c r="V50" s="26"/>
    </row>
    <row r="51" spans="1:22">
      <c r="H51" s="88">
        <v>12139</v>
      </c>
      <c r="I51" s="3">
        <v>13</v>
      </c>
      <c r="J51" s="160" t="s">
        <v>7</v>
      </c>
      <c r="K51" s="3">
        <f t="shared" si="7"/>
        <v>13</v>
      </c>
      <c r="L51" s="303">
        <v>15066</v>
      </c>
      <c r="M51" s="26"/>
      <c r="N51" s="90"/>
      <c r="O51" s="90"/>
      <c r="S51" s="26"/>
      <c r="T51" s="26"/>
      <c r="U51" s="26"/>
      <c r="V51" s="26"/>
    </row>
    <row r="52" spans="1:22" ht="14.25" thickBot="1">
      <c r="H52" s="88">
        <v>11859</v>
      </c>
      <c r="I52" s="3">
        <v>33</v>
      </c>
      <c r="J52" s="160" t="s">
        <v>0</v>
      </c>
      <c r="K52" s="3">
        <f t="shared" si="7"/>
        <v>33</v>
      </c>
      <c r="L52" s="303">
        <v>13023</v>
      </c>
      <c r="M52" s="26"/>
      <c r="N52" s="90"/>
      <c r="O52" s="90"/>
      <c r="S52" s="26"/>
      <c r="T52" s="26"/>
      <c r="U52" s="26"/>
      <c r="V52" s="26"/>
    </row>
    <row r="53" spans="1:22">
      <c r="A53" s="58" t="s">
        <v>46</v>
      </c>
      <c r="B53" s="59" t="s">
        <v>47</v>
      </c>
      <c r="C53" s="59" t="s">
        <v>190</v>
      </c>
      <c r="D53" s="59" t="s">
        <v>181</v>
      </c>
      <c r="E53" s="59" t="s">
        <v>41</v>
      </c>
      <c r="F53" s="59" t="s">
        <v>50</v>
      </c>
      <c r="G53" s="8" t="s">
        <v>173</v>
      </c>
      <c r="H53" s="44">
        <v>10785</v>
      </c>
      <c r="I53" s="3">
        <v>34</v>
      </c>
      <c r="J53" s="160" t="s">
        <v>1</v>
      </c>
      <c r="K53" s="3">
        <f t="shared" si="7"/>
        <v>34</v>
      </c>
      <c r="L53" s="303">
        <v>11090</v>
      </c>
      <c r="M53" s="26"/>
      <c r="N53" s="90"/>
      <c r="O53" s="90"/>
      <c r="S53" s="26"/>
      <c r="T53" s="26"/>
      <c r="U53" s="26"/>
      <c r="V53" s="26"/>
    </row>
    <row r="54" spans="1:22">
      <c r="A54" s="61">
        <v>1</v>
      </c>
      <c r="B54" s="160" t="s">
        <v>30</v>
      </c>
      <c r="C54" s="43">
        <f t="shared" ref="C54:C63" si="8">SUM(H49)</f>
        <v>77354</v>
      </c>
      <c r="D54" s="97">
        <f>SUM(L49)</f>
        <v>85126</v>
      </c>
      <c r="E54" s="52">
        <f t="shared" ref="E54:E64" si="9">SUM(N63/M63*100)</f>
        <v>100.03621033028993</v>
      </c>
      <c r="F54" s="52">
        <f>SUM(C54/D54*100)</f>
        <v>90.870004463971057</v>
      </c>
      <c r="G54" s="3"/>
      <c r="H54" s="88">
        <v>8676</v>
      </c>
      <c r="I54" s="3">
        <v>22</v>
      </c>
      <c r="J54" s="160" t="s">
        <v>26</v>
      </c>
      <c r="K54" s="3">
        <f t="shared" si="7"/>
        <v>22</v>
      </c>
      <c r="L54" s="303">
        <v>12618</v>
      </c>
      <c r="M54" s="26"/>
      <c r="N54" s="358"/>
      <c r="O54" s="90"/>
      <c r="S54" s="26"/>
      <c r="T54" s="26"/>
      <c r="U54" s="26"/>
      <c r="V54" s="26"/>
    </row>
    <row r="55" spans="1:22">
      <c r="A55" s="61">
        <v>2</v>
      </c>
      <c r="B55" s="160" t="s">
        <v>29</v>
      </c>
      <c r="C55" s="43">
        <f t="shared" si="8"/>
        <v>14344</v>
      </c>
      <c r="D55" s="97">
        <f t="shared" ref="D55:D64" si="10">SUM(L50)</f>
        <v>10199</v>
      </c>
      <c r="E55" s="52">
        <f t="shared" si="9"/>
        <v>93.385416666666671</v>
      </c>
      <c r="F55" s="52">
        <f t="shared" ref="F55:F64" si="11">SUM(C55/D55*100)</f>
        <v>140.64123933718992</v>
      </c>
      <c r="G55" s="3"/>
      <c r="H55" s="88">
        <v>7429</v>
      </c>
      <c r="I55" s="3">
        <v>16</v>
      </c>
      <c r="J55" s="160" t="s">
        <v>3</v>
      </c>
      <c r="K55" s="3">
        <f t="shared" si="7"/>
        <v>16</v>
      </c>
      <c r="L55" s="303">
        <v>6999</v>
      </c>
      <c r="M55" s="26"/>
      <c r="N55" s="90"/>
      <c r="O55" s="90"/>
      <c r="S55" s="26"/>
      <c r="T55" s="26"/>
      <c r="U55" s="26"/>
      <c r="V55" s="26"/>
    </row>
    <row r="56" spans="1:22">
      <c r="A56" s="61">
        <v>3</v>
      </c>
      <c r="B56" s="160" t="s">
        <v>7</v>
      </c>
      <c r="C56" s="43">
        <f t="shared" si="8"/>
        <v>12139</v>
      </c>
      <c r="D56" s="97">
        <f t="shared" si="10"/>
        <v>15066</v>
      </c>
      <c r="E56" s="52">
        <f t="shared" si="9"/>
        <v>74.825864513345252</v>
      </c>
      <c r="F56" s="52">
        <f t="shared" si="11"/>
        <v>80.572149210142044</v>
      </c>
      <c r="G56" s="3"/>
      <c r="H56" s="44">
        <v>6367</v>
      </c>
      <c r="I56" s="3">
        <v>40</v>
      </c>
      <c r="J56" s="160" t="s">
        <v>2</v>
      </c>
      <c r="K56" s="3">
        <f t="shared" si="7"/>
        <v>40</v>
      </c>
      <c r="L56" s="303">
        <v>5829</v>
      </c>
      <c r="M56" s="26"/>
      <c r="N56" s="90"/>
      <c r="O56" s="90"/>
      <c r="S56" s="26"/>
      <c r="T56" s="26"/>
      <c r="U56" s="26"/>
      <c r="V56" s="26"/>
    </row>
    <row r="57" spans="1:22">
      <c r="A57" s="61">
        <v>4</v>
      </c>
      <c r="B57" s="160" t="s">
        <v>0</v>
      </c>
      <c r="C57" s="43">
        <f t="shared" si="8"/>
        <v>11859</v>
      </c>
      <c r="D57" s="97">
        <f t="shared" si="10"/>
        <v>13023</v>
      </c>
      <c r="E57" s="52">
        <f t="shared" si="9"/>
        <v>89.73893303064699</v>
      </c>
      <c r="F57" s="52">
        <f t="shared" si="11"/>
        <v>91.061967288643174</v>
      </c>
      <c r="G57" s="3"/>
      <c r="H57" s="91">
        <v>6044</v>
      </c>
      <c r="I57" s="3">
        <v>24</v>
      </c>
      <c r="J57" s="160" t="s">
        <v>28</v>
      </c>
      <c r="K57" s="3">
        <f t="shared" si="7"/>
        <v>24</v>
      </c>
      <c r="L57" s="303">
        <v>5882</v>
      </c>
      <c r="M57" s="26"/>
      <c r="N57" s="90"/>
      <c r="O57" s="90"/>
      <c r="S57" s="26"/>
      <c r="T57" s="26"/>
      <c r="U57" s="26"/>
      <c r="V57" s="26"/>
    </row>
    <row r="58" spans="1:22" ht="14.25" thickBot="1">
      <c r="A58" s="61">
        <v>5</v>
      </c>
      <c r="B58" s="160" t="s">
        <v>1</v>
      </c>
      <c r="C58" s="43">
        <f t="shared" si="8"/>
        <v>10785</v>
      </c>
      <c r="D58" s="97">
        <f t="shared" si="10"/>
        <v>11090</v>
      </c>
      <c r="E58" s="52">
        <f t="shared" si="9"/>
        <v>117.16458446496469</v>
      </c>
      <c r="F58" s="52">
        <f t="shared" si="11"/>
        <v>97.249774571686203</v>
      </c>
      <c r="G58" s="12"/>
      <c r="H58" s="166">
        <v>5931</v>
      </c>
      <c r="I58" s="14">
        <v>36</v>
      </c>
      <c r="J58" s="162" t="s">
        <v>5</v>
      </c>
      <c r="K58" s="14">
        <f t="shared" si="7"/>
        <v>36</v>
      </c>
      <c r="L58" s="304">
        <v>6660</v>
      </c>
      <c r="M58" s="26"/>
      <c r="N58" s="90"/>
      <c r="O58" s="90"/>
      <c r="S58" s="26"/>
      <c r="T58" s="26"/>
      <c r="U58" s="26"/>
      <c r="V58" s="26"/>
    </row>
    <row r="59" spans="1:22" ht="14.25" thickTop="1">
      <c r="A59" s="61">
        <v>6</v>
      </c>
      <c r="B59" s="160" t="s">
        <v>26</v>
      </c>
      <c r="C59" s="43">
        <f t="shared" si="8"/>
        <v>8676</v>
      </c>
      <c r="D59" s="97">
        <f t="shared" si="10"/>
        <v>12618</v>
      </c>
      <c r="E59" s="52">
        <f t="shared" si="9"/>
        <v>99.041095890410958</v>
      </c>
      <c r="F59" s="52">
        <f t="shared" si="11"/>
        <v>68.758915834522114</v>
      </c>
      <c r="G59" s="3"/>
      <c r="H59" s="374">
        <v>3277</v>
      </c>
      <c r="I59" s="335">
        <v>38</v>
      </c>
      <c r="J59" s="220" t="s">
        <v>38</v>
      </c>
      <c r="K59" s="8" t="s">
        <v>67</v>
      </c>
      <c r="L59" s="305">
        <v>181665</v>
      </c>
      <c r="M59" s="26"/>
      <c r="N59" s="90"/>
      <c r="O59" s="90"/>
      <c r="S59" s="26"/>
      <c r="T59" s="26"/>
      <c r="U59" s="26"/>
      <c r="V59" s="26"/>
    </row>
    <row r="60" spans="1:22">
      <c r="A60" s="61">
        <v>7</v>
      </c>
      <c r="B60" s="160" t="s">
        <v>3</v>
      </c>
      <c r="C60" s="43">
        <f t="shared" si="8"/>
        <v>7429</v>
      </c>
      <c r="D60" s="97">
        <f t="shared" si="10"/>
        <v>6999</v>
      </c>
      <c r="E60" s="52">
        <f t="shared" si="9"/>
        <v>99.54441913439635</v>
      </c>
      <c r="F60" s="52">
        <f t="shared" si="11"/>
        <v>106.14373481925989</v>
      </c>
      <c r="G60" s="3"/>
      <c r="H60" s="91">
        <v>1312</v>
      </c>
      <c r="I60" s="139">
        <v>21</v>
      </c>
      <c r="J60" s="3" t="s">
        <v>156</v>
      </c>
      <c r="L60" s="106"/>
      <c r="M60" s="26"/>
      <c r="S60" s="26"/>
      <c r="T60" s="26"/>
      <c r="U60" s="26"/>
      <c r="V60" s="26"/>
    </row>
    <row r="61" spans="1:22">
      <c r="A61" s="61">
        <v>8</v>
      </c>
      <c r="B61" s="160" t="s">
        <v>2</v>
      </c>
      <c r="C61" s="43">
        <f t="shared" si="8"/>
        <v>6367</v>
      </c>
      <c r="D61" s="97">
        <f t="shared" si="10"/>
        <v>5829</v>
      </c>
      <c r="E61" s="52">
        <f t="shared" si="9"/>
        <v>125.53233438485805</v>
      </c>
      <c r="F61" s="52">
        <f t="shared" si="11"/>
        <v>109.22971350145822</v>
      </c>
      <c r="G61" s="11"/>
      <c r="H61" s="91">
        <v>818</v>
      </c>
      <c r="I61" s="139">
        <v>12</v>
      </c>
      <c r="J61" s="160" t="s">
        <v>18</v>
      </c>
      <c r="K61" s="50"/>
      <c r="S61" s="26"/>
      <c r="T61" s="26"/>
      <c r="U61" s="26"/>
      <c r="V61" s="26"/>
    </row>
    <row r="62" spans="1:22">
      <c r="A62" s="61">
        <v>9</v>
      </c>
      <c r="B62" s="160" t="s">
        <v>28</v>
      </c>
      <c r="C62" s="43">
        <f t="shared" si="8"/>
        <v>6044</v>
      </c>
      <c r="D62" s="97">
        <f t="shared" si="10"/>
        <v>5882</v>
      </c>
      <c r="E62" s="52">
        <f t="shared" si="9"/>
        <v>107.37253508616095</v>
      </c>
      <c r="F62" s="52">
        <f t="shared" si="11"/>
        <v>102.75416524991499</v>
      </c>
      <c r="G62" s="12"/>
      <c r="H62" s="91">
        <v>795</v>
      </c>
      <c r="I62" s="173">
        <v>23</v>
      </c>
      <c r="J62" s="160" t="s">
        <v>27</v>
      </c>
      <c r="K62" s="50"/>
      <c r="L62" t="s">
        <v>61</v>
      </c>
      <c r="M62" s="402" t="s">
        <v>63</v>
      </c>
      <c r="N62" s="42" t="s">
        <v>75</v>
      </c>
      <c r="S62" s="26"/>
      <c r="T62" s="26"/>
      <c r="U62" s="26"/>
      <c r="V62" s="26"/>
    </row>
    <row r="63" spans="1:22" ht="14.25" thickBot="1">
      <c r="A63" s="64">
        <v>10</v>
      </c>
      <c r="B63" s="162" t="s">
        <v>5</v>
      </c>
      <c r="C63" s="330">
        <f t="shared" si="8"/>
        <v>5931</v>
      </c>
      <c r="D63" s="137">
        <f t="shared" si="10"/>
        <v>6660</v>
      </c>
      <c r="E63" s="57">
        <f t="shared" si="9"/>
        <v>113.0791229742612</v>
      </c>
      <c r="F63" s="57">
        <f t="shared" si="11"/>
        <v>89.054054054054049</v>
      </c>
      <c r="G63" s="92"/>
      <c r="H63" s="91">
        <v>540</v>
      </c>
      <c r="I63" s="3">
        <v>17</v>
      </c>
      <c r="J63" s="160" t="s">
        <v>21</v>
      </c>
      <c r="K63" s="3">
        <f>SUM(K49)</f>
        <v>26</v>
      </c>
      <c r="L63" s="160" t="s">
        <v>30</v>
      </c>
      <c r="M63" s="169">
        <v>77326</v>
      </c>
      <c r="N63" s="89">
        <f>SUM(H49)</f>
        <v>77354</v>
      </c>
      <c r="O63" s="45"/>
      <c r="S63" s="26"/>
      <c r="T63" s="26"/>
      <c r="U63" s="26"/>
      <c r="V63" s="26"/>
    </row>
    <row r="64" spans="1:22" ht="14.25" thickBot="1">
      <c r="A64" s="65"/>
      <c r="B64" s="66" t="s">
        <v>56</v>
      </c>
      <c r="C64" s="100">
        <f>SUM(H89)</f>
        <v>168627</v>
      </c>
      <c r="D64" s="138">
        <f t="shared" si="10"/>
        <v>181665</v>
      </c>
      <c r="E64" s="70">
        <f t="shared" si="9"/>
        <v>98.117104903324162</v>
      </c>
      <c r="F64" s="70">
        <f t="shared" si="11"/>
        <v>92.823053422508465</v>
      </c>
      <c r="G64" s="386">
        <v>67.8</v>
      </c>
      <c r="H64" s="91">
        <v>343</v>
      </c>
      <c r="I64" s="3">
        <v>1</v>
      </c>
      <c r="J64" s="160" t="s">
        <v>4</v>
      </c>
      <c r="K64" s="3">
        <f t="shared" ref="K64:K72" si="12">SUM(K50)</f>
        <v>25</v>
      </c>
      <c r="L64" s="160" t="s">
        <v>29</v>
      </c>
      <c r="M64" s="169">
        <v>15360</v>
      </c>
      <c r="N64" s="89">
        <f t="shared" ref="N64:N72" si="13">SUM(H50)</f>
        <v>14344</v>
      </c>
      <c r="O64" s="45"/>
      <c r="S64" s="26"/>
      <c r="T64" s="26"/>
      <c r="U64" s="26"/>
      <c r="V64" s="26"/>
    </row>
    <row r="65" spans="2:22">
      <c r="H65" s="415">
        <v>322</v>
      </c>
      <c r="I65" s="3">
        <v>9</v>
      </c>
      <c r="J65" s="3" t="s">
        <v>162</v>
      </c>
      <c r="K65" s="3">
        <f t="shared" si="12"/>
        <v>13</v>
      </c>
      <c r="L65" s="160" t="s">
        <v>7</v>
      </c>
      <c r="M65" s="169">
        <v>16223</v>
      </c>
      <c r="N65" s="89">
        <f t="shared" si="13"/>
        <v>12139</v>
      </c>
      <c r="O65" s="45"/>
      <c r="S65" s="26"/>
      <c r="T65" s="26"/>
      <c r="U65" s="26"/>
      <c r="V65" s="26"/>
    </row>
    <row r="66" spans="2:22">
      <c r="H66" s="43">
        <v>100</v>
      </c>
      <c r="I66" s="3">
        <v>11</v>
      </c>
      <c r="J66" s="160" t="s">
        <v>17</v>
      </c>
      <c r="K66" s="3">
        <f t="shared" si="12"/>
        <v>33</v>
      </c>
      <c r="L66" s="160" t="s">
        <v>0</v>
      </c>
      <c r="M66" s="169">
        <v>13215</v>
      </c>
      <c r="N66" s="89">
        <f t="shared" si="13"/>
        <v>11859</v>
      </c>
      <c r="O66" s="45"/>
      <c r="S66" s="26"/>
      <c r="T66" s="26"/>
      <c r="U66" s="26"/>
      <c r="V66" s="26"/>
    </row>
    <row r="67" spans="2:22">
      <c r="H67" s="43">
        <v>73</v>
      </c>
      <c r="I67" s="3">
        <v>15</v>
      </c>
      <c r="J67" s="160" t="s">
        <v>20</v>
      </c>
      <c r="K67" s="3">
        <f t="shared" si="12"/>
        <v>34</v>
      </c>
      <c r="L67" s="160" t="s">
        <v>1</v>
      </c>
      <c r="M67" s="169">
        <v>9205</v>
      </c>
      <c r="N67" s="89">
        <f t="shared" si="13"/>
        <v>10785</v>
      </c>
      <c r="O67" s="45"/>
      <c r="S67" s="26"/>
      <c r="T67" s="26"/>
      <c r="U67" s="26"/>
      <c r="V67" s="26"/>
    </row>
    <row r="68" spans="2:22">
      <c r="B68" s="51"/>
      <c r="C68" s="26"/>
      <c r="H68" s="44">
        <v>69</v>
      </c>
      <c r="I68" s="3">
        <v>4</v>
      </c>
      <c r="J68" s="160" t="s">
        <v>11</v>
      </c>
      <c r="K68" s="3">
        <f t="shared" si="12"/>
        <v>22</v>
      </c>
      <c r="L68" s="160" t="s">
        <v>26</v>
      </c>
      <c r="M68" s="169">
        <v>8760</v>
      </c>
      <c r="N68" s="89">
        <f t="shared" si="13"/>
        <v>8676</v>
      </c>
      <c r="O68" s="45"/>
      <c r="S68" s="26"/>
      <c r="T68" s="26"/>
      <c r="U68" s="26"/>
      <c r="V68" s="26"/>
    </row>
    <row r="69" spans="2:22">
      <c r="B69" s="51"/>
      <c r="C69" s="26"/>
      <c r="H69" s="44">
        <v>28</v>
      </c>
      <c r="I69" s="3">
        <v>35</v>
      </c>
      <c r="J69" s="160" t="s">
        <v>36</v>
      </c>
      <c r="K69" s="3">
        <f t="shared" si="12"/>
        <v>16</v>
      </c>
      <c r="L69" s="160" t="s">
        <v>3</v>
      </c>
      <c r="M69" s="169">
        <v>7463</v>
      </c>
      <c r="N69" s="89">
        <f t="shared" si="13"/>
        <v>7429</v>
      </c>
      <c r="O69" s="45"/>
      <c r="S69" s="26"/>
      <c r="T69" s="26"/>
      <c r="U69" s="26"/>
      <c r="V69" s="26"/>
    </row>
    <row r="70" spans="2:22">
      <c r="B70" s="50"/>
      <c r="H70" s="289">
        <v>21</v>
      </c>
      <c r="I70" s="3">
        <v>29</v>
      </c>
      <c r="J70" s="160" t="s">
        <v>54</v>
      </c>
      <c r="K70" s="3">
        <f t="shared" si="12"/>
        <v>40</v>
      </c>
      <c r="L70" s="160" t="s">
        <v>2</v>
      </c>
      <c r="M70" s="169">
        <v>5072</v>
      </c>
      <c r="N70" s="89">
        <f t="shared" si="13"/>
        <v>6367</v>
      </c>
      <c r="O70" s="45"/>
      <c r="S70" s="26"/>
      <c r="T70" s="26"/>
      <c r="U70" s="26"/>
      <c r="V70" s="26"/>
    </row>
    <row r="71" spans="2:22">
      <c r="B71" s="50"/>
      <c r="H71" s="88">
        <v>1</v>
      </c>
      <c r="I71" s="3">
        <v>27</v>
      </c>
      <c r="J71" s="160" t="s">
        <v>31</v>
      </c>
      <c r="K71" s="3">
        <f t="shared" si="12"/>
        <v>24</v>
      </c>
      <c r="L71" s="160" t="s">
        <v>28</v>
      </c>
      <c r="M71" s="169">
        <v>5629</v>
      </c>
      <c r="N71" s="89">
        <f t="shared" si="13"/>
        <v>6044</v>
      </c>
      <c r="O71" s="45"/>
      <c r="S71" s="26"/>
      <c r="T71" s="26"/>
      <c r="U71" s="26"/>
      <c r="V71" s="26"/>
    </row>
    <row r="72" spans="2:22" ht="14.25" thickBot="1">
      <c r="B72" s="50"/>
      <c r="H72" s="333">
        <v>0</v>
      </c>
      <c r="I72" s="3">
        <v>2</v>
      </c>
      <c r="J72" s="160" t="s">
        <v>6</v>
      </c>
      <c r="K72" s="3">
        <f t="shared" si="12"/>
        <v>36</v>
      </c>
      <c r="L72" s="162" t="s">
        <v>5</v>
      </c>
      <c r="M72" s="170">
        <v>5245</v>
      </c>
      <c r="N72" s="89">
        <f t="shared" si="13"/>
        <v>5931</v>
      </c>
      <c r="O72" s="45"/>
      <c r="S72" s="26"/>
      <c r="T72" s="26"/>
      <c r="U72" s="26"/>
      <c r="V72" s="26"/>
    </row>
    <row r="73" spans="2:22" ht="14.25" thickTop="1">
      <c r="B73" s="50"/>
      <c r="H73" s="44">
        <v>0</v>
      </c>
      <c r="I73" s="3">
        <v>3</v>
      </c>
      <c r="J73" s="160" t="s">
        <v>10</v>
      </c>
      <c r="K73" s="43"/>
      <c r="L73" s="114" t="s">
        <v>92</v>
      </c>
      <c r="M73" s="168">
        <v>171863</v>
      </c>
      <c r="N73" s="167">
        <f>SUM(H89)</f>
        <v>168627</v>
      </c>
      <c r="O73" s="45"/>
      <c r="S73" s="26"/>
      <c r="T73" s="26"/>
      <c r="U73" s="26"/>
      <c r="V73" s="26"/>
    </row>
    <row r="74" spans="2:22">
      <c r="B74" s="50"/>
      <c r="H74" s="44">
        <v>0</v>
      </c>
      <c r="I74" s="3">
        <v>5</v>
      </c>
      <c r="J74" s="160" t="s">
        <v>12</v>
      </c>
      <c r="K74" s="26"/>
      <c r="L74" s="26"/>
      <c r="N74" s="26"/>
      <c r="O74" s="26"/>
      <c r="S74" s="26"/>
      <c r="T74" s="26"/>
      <c r="U74" s="26"/>
      <c r="V74" s="26"/>
    </row>
    <row r="75" spans="2:22">
      <c r="B75" s="50"/>
      <c r="H75" s="88">
        <v>0</v>
      </c>
      <c r="I75" s="3">
        <v>6</v>
      </c>
      <c r="J75" s="160" t="s">
        <v>13</v>
      </c>
      <c r="L75" s="48"/>
      <c r="M75" s="26"/>
      <c r="N75" s="26"/>
      <c r="O75" s="26"/>
      <c r="S75" s="26"/>
      <c r="T75" s="26"/>
      <c r="U75" s="26"/>
      <c r="V75" s="26"/>
    </row>
    <row r="76" spans="2:22">
      <c r="B76" s="50"/>
      <c r="H76" s="88">
        <v>0</v>
      </c>
      <c r="I76" s="3">
        <v>7</v>
      </c>
      <c r="J76" s="160" t="s">
        <v>14</v>
      </c>
      <c r="L76" s="42"/>
      <c r="M76" s="26"/>
      <c r="S76" s="26"/>
      <c r="T76" s="26"/>
      <c r="U76" s="26"/>
      <c r="V76" s="26"/>
    </row>
    <row r="77" spans="2:22">
      <c r="B77" s="50"/>
      <c r="H77" s="88">
        <v>0</v>
      </c>
      <c r="I77" s="3">
        <v>8</v>
      </c>
      <c r="J77" s="160" t="s">
        <v>15</v>
      </c>
      <c r="L77" s="42"/>
      <c r="M77" s="26"/>
      <c r="N77" s="26"/>
      <c r="O77" s="26"/>
      <c r="S77" s="26"/>
      <c r="T77" s="26"/>
      <c r="U77" s="26"/>
      <c r="V77" s="26"/>
    </row>
    <row r="78" spans="2:22">
      <c r="H78" s="44">
        <v>0</v>
      </c>
      <c r="I78" s="3">
        <v>10</v>
      </c>
      <c r="J78" s="160" t="s">
        <v>16</v>
      </c>
      <c r="L78" s="42"/>
      <c r="M78" s="26"/>
      <c r="N78" s="26"/>
      <c r="O78" s="26"/>
      <c r="S78" s="26"/>
      <c r="T78" s="26"/>
      <c r="U78" s="26"/>
      <c r="V78" s="26"/>
    </row>
    <row r="79" spans="2:22">
      <c r="H79" s="89">
        <v>0</v>
      </c>
      <c r="I79" s="3">
        <v>14</v>
      </c>
      <c r="J79" s="160" t="s">
        <v>19</v>
      </c>
      <c r="L79" s="42"/>
      <c r="M79" s="26"/>
      <c r="N79" s="26"/>
      <c r="O79" s="26"/>
      <c r="S79" s="26"/>
      <c r="T79" s="26"/>
      <c r="U79" s="26"/>
      <c r="V79" s="26"/>
    </row>
    <row r="80" spans="2:22">
      <c r="H80" s="44">
        <v>0</v>
      </c>
      <c r="I80" s="3">
        <v>18</v>
      </c>
      <c r="J80" s="160" t="s">
        <v>22</v>
      </c>
      <c r="N80" s="26"/>
      <c r="O80" s="26"/>
      <c r="S80" s="26"/>
      <c r="T80" s="26"/>
      <c r="U80" s="26"/>
      <c r="V80" s="26"/>
    </row>
    <row r="81" spans="8:22">
      <c r="H81" s="418">
        <v>0</v>
      </c>
      <c r="I81" s="3">
        <v>19</v>
      </c>
      <c r="J81" s="160" t="s">
        <v>23</v>
      </c>
      <c r="L81" s="29"/>
      <c r="M81" s="26"/>
      <c r="N81" s="26"/>
      <c r="O81" s="26"/>
      <c r="S81" s="26"/>
      <c r="T81" s="26"/>
      <c r="U81" s="26"/>
      <c r="V81" s="26"/>
    </row>
    <row r="82" spans="8:22">
      <c r="H82" s="89">
        <v>0</v>
      </c>
      <c r="I82" s="3">
        <v>20</v>
      </c>
      <c r="J82" s="160" t="s">
        <v>24</v>
      </c>
      <c r="L82" s="47"/>
      <c r="M82" s="385"/>
      <c r="N82" s="26"/>
      <c r="O82" s="26"/>
      <c r="S82" s="26"/>
      <c r="T82" s="26"/>
      <c r="U82" s="26"/>
      <c r="V82" s="26"/>
    </row>
    <row r="83" spans="8:22">
      <c r="H83" s="88">
        <v>0</v>
      </c>
      <c r="I83" s="3">
        <v>28</v>
      </c>
      <c r="J83" s="160" t="s">
        <v>32</v>
      </c>
      <c r="L83" s="48"/>
      <c r="M83" s="26"/>
      <c r="N83" s="26"/>
      <c r="O83" s="26"/>
      <c r="S83" s="26"/>
      <c r="T83" s="26"/>
      <c r="U83" s="26"/>
      <c r="V83" s="26"/>
    </row>
    <row r="84" spans="8:22">
      <c r="H84" s="88">
        <v>0</v>
      </c>
      <c r="I84" s="3">
        <v>30</v>
      </c>
      <c r="J84" s="160" t="s">
        <v>33</v>
      </c>
      <c r="L84" s="48"/>
      <c r="M84" s="26"/>
      <c r="N84" s="26"/>
      <c r="O84" s="26"/>
      <c r="S84" s="26"/>
      <c r="T84" s="26"/>
      <c r="U84" s="26"/>
      <c r="V84" s="26"/>
    </row>
    <row r="85" spans="8:22">
      <c r="H85" s="44">
        <v>0</v>
      </c>
      <c r="I85" s="3">
        <v>31</v>
      </c>
      <c r="J85" s="160" t="s">
        <v>64</v>
      </c>
      <c r="L85" s="27"/>
      <c r="M85" s="26"/>
      <c r="N85" s="26"/>
      <c r="O85" s="26"/>
      <c r="S85" s="26"/>
      <c r="T85" s="26"/>
      <c r="U85" s="26"/>
      <c r="V85" s="26"/>
    </row>
    <row r="86" spans="8:22">
      <c r="H86" s="333">
        <v>0</v>
      </c>
      <c r="I86" s="3">
        <v>32</v>
      </c>
      <c r="J86" s="160" t="s">
        <v>35</v>
      </c>
      <c r="L86" s="48"/>
      <c r="M86" s="26"/>
      <c r="N86" s="26"/>
      <c r="O86" s="26"/>
      <c r="S86" s="26"/>
      <c r="T86" s="26"/>
      <c r="U86" s="26"/>
      <c r="V86" s="26"/>
    </row>
    <row r="87" spans="8:22">
      <c r="H87" s="333">
        <v>0</v>
      </c>
      <c r="I87" s="3">
        <v>37</v>
      </c>
      <c r="J87" s="160" t="s">
        <v>37</v>
      </c>
      <c r="L87" s="48"/>
      <c r="M87" s="26"/>
      <c r="N87" s="26"/>
      <c r="O87" s="26"/>
      <c r="S87" s="30"/>
      <c r="T87" s="30"/>
    </row>
    <row r="88" spans="8:22">
      <c r="H88" s="44">
        <v>0</v>
      </c>
      <c r="I88" s="3">
        <v>39</v>
      </c>
      <c r="J88" s="160" t="s">
        <v>39</v>
      </c>
      <c r="L88" s="48"/>
      <c r="M88" s="26"/>
      <c r="N88" s="26"/>
      <c r="O88" s="26"/>
      <c r="Q88" s="26"/>
    </row>
    <row r="89" spans="8:22">
      <c r="H89" s="118">
        <f>SUM(H49:H88)</f>
        <v>168627</v>
      </c>
      <c r="I89" s="3"/>
      <c r="J89" s="3" t="s">
        <v>8</v>
      </c>
      <c r="L89" s="48"/>
      <c r="M89" s="26"/>
      <c r="N89" s="26"/>
      <c r="O89" s="26"/>
    </row>
    <row r="90" spans="8:22">
      <c r="I90" s="78"/>
      <c r="J90" s="78"/>
      <c r="L90" s="48"/>
      <c r="M90" s="26"/>
      <c r="N90" s="26"/>
      <c r="O90" s="26"/>
    </row>
    <row r="91" spans="8:22" ht="18.75">
      <c r="J91" s="30"/>
      <c r="L91" s="48"/>
      <c r="M91" s="26"/>
      <c r="N91" s="26"/>
      <c r="O91" s="26"/>
      <c r="P91" s="46"/>
    </row>
    <row r="92" spans="8:22">
      <c r="L92" s="48"/>
      <c r="M92" s="26"/>
      <c r="N92" s="26"/>
      <c r="O92" s="26"/>
    </row>
    <row r="93" spans="8:22">
      <c r="L93" s="48"/>
      <c r="M93" s="26"/>
      <c r="P93" s="47"/>
    </row>
    <row r="94" spans="8:22">
      <c r="L94" s="48"/>
      <c r="M94" s="26"/>
      <c r="N94" s="26"/>
      <c r="O94" s="26"/>
      <c r="P94" s="26"/>
    </row>
    <row r="95" spans="8:22">
      <c r="L95" s="48"/>
      <c r="M95" s="26"/>
      <c r="N95" s="26"/>
      <c r="O95" s="26"/>
      <c r="P95" s="26"/>
    </row>
    <row r="96" spans="8:22">
      <c r="L96" s="48"/>
      <c r="M96" s="26"/>
      <c r="N96" s="26"/>
      <c r="O96" s="26"/>
      <c r="P96" s="26"/>
    </row>
    <row r="97" spans="11:17">
      <c r="L97" s="48"/>
      <c r="M97" s="26"/>
      <c r="N97" s="26"/>
      <c r="O97" s="26"/>
      <c r="P97" s="26"/>
    </row>
    <row r="98" spans="11:17">
      <c r="L98" s="48"/>
      <c r="M98" s="26"/>
      <c r="N98" s="26"/>
      <c r="O98" s="26"/>
      <c r="P98" s="26"/>
    </row>
    <row r="99" spans="11:17">
      <c r="L99" s="48"/>
      <c r="M99" s="26"/>
      <c r="N99" s="26"/>
      <c r="O99" s="26"/>
      <c r="P99" s="26"/>
    </row>
    <row r="100" spans="11:17">
      <c r="L100" s="48"/>
      <c r="M100" s="26"/>
      <c r="N100" s="26"/>
      <c r="O100" s="26"/>
      <c r="P100" s="26"/>
    </row>
    <row r="101" spans="11:17">
      <c r="L101" s="48"/>
      <c r="M101" s="26"/>
      <c r="N101" s="26"/>
      <c r="O101" s="26"/>
      <c r="P101" s="26"/>
    </row>
    <row r="102" spans="11:17">
      <c r="L102" s="48"/>
      <c r="M102" s="26"/>
      <c r="N102" s="26"/>
      <c r="O102" s="26"/>
      <c r="P102" s="26"/>
    </row>
    <row r="103" spans="11:17">
      <c r="L103" s="48"/>
      <c r="M103" s="26"/>
      <c r="N103" s="26"/>
      <c r="O103" s="26"/>
      <c r="P103" s="26"/>
    </row>
    <row r="104" spans="11:17">
      <c r="L104" s="48"/>
      <c r="M104" s="26"/>
      <c r="N104" s="26"/>
      <c r="O104" s="26"/>
      <c r="P104" s="26"/>
    </row>
    <row r="105" spans="11:17">
      <c r="L105" s="48"/>
      <c r="M105" s="26"/>
      <c r="N105" s="26"/>
      <c r="O105" s="26"/>
      <c r="P105" s="26"/>
    </row>
    <row r="106" spans="11:17">
      <c r="L106" s="48"/>
      <c r="M106" s="26"/>
      <c r="N106" s="26"/>
      <c r="O106" s="26"/>
      <c r="P106" s="26"/>
      <c r="Q106" s="26"/>
    </row>
    <row r="107" spans="11:17">
      <c r="L107" s="48"/>
      <c r="M107" s="26"/>
      <c r="N107" s="26"/>
      <c r="O107" s="26"/>
      <c r="P107" s="26"/>
      <c r="Q107" s="26"/>
    </row>
    <row r="108" spans="11:17">
      <c r="L108" s="48"/>
      <c r="M108" s="26"/>
      <c r="N108" s="26"/>
      <c r="O108" s="26"/>
      <c r="P108" s="26"/>
      <c r="Q108" s="26"/>
    </row>
    <row r="109" spans="11:17">
      <c r="L109" s="48"/>
      <c r="M109" s="26"/>
      <c r="N109" s="26"/>
      <c r="O109" s="26"/>
      <c r="P109" s="26"/>
      <c r="Q109" s="26"/>
    </row>
    <row r="110" spans="11:17">
      <c r="L110" s="48"/>
      <c r="M110" s="26"/>
      <c r="N110" s="26"/>
      <c r="O110" s="26"/>
      <c r="P110" s="26"/>
      <c r="Q110" s="26"/>
    </row>
    <row r="111" spans="11:17">
      <c r="K111" s="26"/>
      <c r="L111" s="26"/>
      <c r="N111" s="26"/>
      <c r="O111" s="26"/>
      <c r="P111" s="26"/>
      <c r="Q111" s="26"/>
    </row>
    <row r="112" spans="11:17">
      <c r="K112" s="26"/>
      <c r="L112" s="26"/>
      <c r="N112" s="26"/>
      <c r="O112" s="26"/>
      <c r="P112" s="26"/>
      <c r="Q112" s="26"/>
    </row>
    <row r="113" spans="11:17">
      <c r="K113" s="26"/>
      <c r="L113" s="26"/>
      <c r="N113" s="26"/>
      <c r="O113" s="26"/>
      <c r="P113" s="26"/>
      <c r="Q113" s="26"/>
    </row>
    <row r="114" spans="11:17">
      <c r="K114" s="26"/>
      <c r="L114" s="26"/>
      <c r="N114" s="26"/>
      <c r="O114" s="26"/>
      <c r="P114" s="26"/>
      <c r="Q114" s="26"/>
    </row>
    <row r="115" spans="11:17">
      <c r="K115" s="26"/>
      <c r="L115" s="26"/>
      <c r="N115" s="26"/>
      <c r="O115" s="26"/>
      <c r="P115" s="26"/>
      <c r="Q115" s="26"/>
    </row>
    <row r="116" spans="11:17">
      <c r="K116" s="26"/>
      <c r="L116" s="26"/>
      <c r="N116" s="26"/>
      <c r="O116" s="26"/>
      <c r="P116" s="26"/>
      <c r="Q116" s="26"/>
    </row>
    <row r="117" spans="11:17">
      <c r="K117" s="26"/>
      <c r="L117" s="26"/>
      <c r="N117" s="26"/>
      <c r="O117" s="26"/>
      <c r="P117" s="26"/>
      <c r="Q117" s="26"/>
    </row>
    <row r="118" spans="11:17">
      <c r="K118" s="26"/>
      <c r="L118" s="26"/>
      <c r="N118" s="26"/>
      <c r="O118" s="26"/>
      <c r="P118" s="26"/>
      <c r="Q118" s="26"/>
    </row>
    <row r="119" spans="11:17">
      <c r="K119" s="26"/>
      <c r="L119" s="26"/>
      <c r="N119" s="26"/>
      <c r="O119" s="26"/>
      <c r="P119" s="26"/>
      <c r="Q119" s="26"/>
    </row>
    <row r="120" spans="11:17">
      <c r="K120" s="26"/>
      <c r="L120" s="26"/>
      <c r="N120" s="26"/>
      <c r="O120" s="26"/>
      <c r="P120" s="26"/>
      <c r="Q120" s="26"/>
    </row>
    <row r="121" spans="11:17">
      <c r="K121" s="26"/>
      <c r="L121" s="26"/>
      <c r="N121" s="26"/>
      <c r="O121" s="26"/>
      <c r="P121" s="26"/>
      <c r="Q121" s="26"/>
    </row>
    <row r="122" spans="11:17">
      <c r="K122" s="26"/>
      <c r="L122" s="26"/>
      <c r="N122" s="26"/>
      <c r="O122" s="26"/>
      <c r="P122" s="26"/>
    </row>
    <row r="123" spans="11:17">
      <c r="K123" s="26"/>
      <c r="L123" s="26"/>
      <c r="N123" s="26"/>
      <c r="O123" s="26"/>
      <c r="P123" s="26"/>
    </row>
    <row r="124" spans="11:17">
      <c r="K124" s="26"/>
      <c r="L124" s="26"/>
      <c r="N124" s="26"/>
      <c r="O124" s="26"/>
      <c r="P124" s="26"/>
    </row>
    <row r="125" spans="11:17">
      <c r="K125" s="26"/>
      <c r="L125" s="26"/>
      <c r="N125" s="26"/>
      <c r="O125" s="26"/>
      <c r="P125" s="26"/>
    </row>
    <row r="126" spans="11:17">
      <c r="K126" s="26"/>
      <c r="L126" s="26"/>
      <c r="N126" s="26"/>
      <c r="O126" s="26"/>
      <c r="P126" s="26"/>
    </row>
    <row r="127" spans="11:17">
      <c r="K127" s="26"/>
      <c r="L127" s="26"/>
      <c r="N127" s="26"/>
      <c r="O127" s="26"/>
      <c r="P127" s="26"/>
    </row>
    <row r="128" spans="11:17">
      <c r="K128" s="26"/>
      <c r="L128" s="26"/>
      <c r="N128" s="26"/>
      <c r="O128" s="26"/>
      <c r="P128" s="26"/>
    </row>
    <row r="129" spans="11:16">
      <c r="K129" s="26"/>
      <c r="L129" s="26"/>
      <c r="N129" s="26"/>
      <c r="O129" s="26"/>
      <c r="P129" s="26"/>
    </row>
    <row r="130" spans="11:16">
      <c r="K130" s="26"/>
      <c r="L130" s="26"/>
      <c r="N130" s="26"/>
      <c r="O130" s="26"/>
      <c r="P130" s="26"/>
    </row>
    <row r="131" spans="11:16">
      <c r="K131" s="26"/>
      <c r="L131" s="26"/>
      <c r="N131" s="26"/>
      <c r="O131" s="26"/>
      <c r="P131" s="26"/>
    </row>
    <row r="132" spans="11:16">
      <c r="K132" s="26"/>
      <c r="L132" s="26"/>
      <c r="N132" s="26"/>
      <c r="O132" s="26"/>
      <c r="P132" s="26"/>
    </row>
    <row r="133" spans="11:16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7E548-F18B-433D-AFFF-21C04CB905B4}">
  <sheetPr>
    <tabColor theme="9" tint="0.39997558519241921"/>
  </sheetPr>
  <dimension ref="A1:AD90"/>
  <sheetViews>
    <sheetView zoomScaleNormal="100" workbookViewId="0">
      <selection activeCell="O35" sqref="O35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>
      <c r="H1" s="381"/>
      <c r="J1" s="101"/>
      <c r="Q1" s="26"/>
      <c r="R1" s="108"/>
    </row>
    <row r="2" spans="5:30">
      <c r="H2" s="411" t="s">
        <v>197</v>
      </c>
      <c r="I2" s="3"/>
      <c r="J2" s="185" t="s">
        <v>103</v>
      </c>
      <c r="K2" s="3"/>
      <c r="L2" s="179" t="s">
        <v>198</v>
      </c>
      <c r="R2" s="109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ht="13.5" customHeight="1">
      <c r="H3" s="23" t="s">
        <v>99</v>
      </c>
      <c r="I3" s="3"/>
      <c r="J3" s="144" t="s">
        <v>47</v>
      </c>
      <c r="K3" s="3"/>
      <c r="L3" s="42" t="s">
        <v>99</v>
      </c>
      <c r="M3" s="82"/>
      <c r="N3" s="420"/>
      <c r="R3" s="48"/>
      <c r="S3" s="26"/>
      <c r="T3" s="26"/>
      <c r="U3" s="26"/>
      <c r="V3" s="26"/>
    </row>
    <row r="4" spans="5:30" ht="13.5" customHeight="1">
      <c r="H4" s="89">
        <v>66659</v>
      </c>
      <c r="I4" s="3">
        <v>31</v>
      </c>
      <c r="J4" s="33" t="s">
        <v>64</v>
      </c>
      <c r="K4" s="200">
        <f>SUM(I4)</f>
        <v>31</v>
      </c>
      <c r="L4" s="272">
        <v>89908</v>
      </c>
      <c r="M4" s="392"/>
      <c r="N4" s="420"/>
      <c r="R4" s="48"/>
      <c r="S4" s="26"/>
      <c r="T4" s="26"/>
      <c r="U4" s="26"/>
      <c r="V4" s="26"/>
    </row>
    <row r="5" spans="5:30" ht="13.5" customHeight="1">
      <c r="H5" s="88">
        <v>46333</v>
      </c>
      <c r="I5" s="3">
        <v>2</v>
      </c>
      <c r="J5" s="33" t="s">
        <v>6</v>
      </c>
      <c r="K5" s="200">
        <f t="shared" ref="K5:K13" si="0">SUM(I5)</f>
        <v>2</v>
      </c>
      <c r="L5" s="272">
        <v>52087</v>
      </c>
      <c r="M5" s="45"/>
      <c r="N5" s="420"/>
      <c r="R5" s="48"/>
      <c r="S5" s="26"/>
      <c r="T5" s="26"/>
      <c r="U5" s="26"/>
      <c r="V5" s="26"/>
    </row>
    <row r="6" spans="5:30" ht="13.5" customHeight="1">
      <c r="H6" s="88">
        <v>39570</v>
      </c>
      <c r="I6" s="3">
        <v>3</v>
      </c>
      <c r="J6" s="33" t="s">
        <v>10</v>
      </c>
      <c r="K6" s="200">
        <f t="shared" si="0"/>
        <v>3</v>
      </c>
      <c r="L6" s="272">
        <v>19522</v>
      </c>
      <c r="M6" s="45"/>
      <c r="N6" s="420"/>
      <c r="R6" s="48"/>
      <c r="S6" s="26"/>
      <c r="T6" s="26"/>
      <c r="U6" s="26"/>
      <c r="V6" s="26"/>
    </row>
    <row r="7" spans="5:30" ht="13.5" customHeight="1">
      <c r="H7" s="88">
        <v>31391</v>
      </c>
      <c r="I7" s="3">
        <v>34</v>
      </c>
      <c r="J7" s="33" t="s">
        <v>1</v>
      </c>
      <c r="K7" s="200">
        <f t="shared" si="0"/>
        <v>34</v>
      </c>
      <c r="L7" s="272">
        <v>30773</v>
      </c>
      <c r="M7" s="45"/>
      <c r="N7" s="420"/>
      <c r="R7" s="48"/>
      <c r="S7" s="26"/>
      <c r="T7" s="26"/>
      <c r="U7" s="26"/>
      <c r="V7" s="26"/>
    </row>
    <row r="8" spans="5:30">
      <c r="H8" s="88">
        <v>27197</v>
      </c>
      <c r="I8" s="3">
        <v>17</v>
      </c>
      <c r="J8" s="33" t="s">
        <v>21</v>
      </c>
      <c r="K8" s="200">
        <f t="shared" si="0"/>
        <v>17</v>
      </c>
      <c r="L8" s="272">
        <v>30837</v>
      </c>
      <c r="M8" s="45"/>
      <c r="R8" s="48"/>
      <c r="S8" s="26"/>
      <c r="T8" s="26"/>
      <c r="U8" s="26"/>
      <c r="V8" s="26"/>
    </row>
    <row r="9" spans="5:30">
      <c r="H9" s="88">
        <v>16487</v>
      </c>
      <c r="I9" s="3">
        <v>40</v>
      </c>
      <c r="J9" s="33" t="s">
        <v>2</v>
      </c>
      <c r="K9" s="200">
        <f t="shared" si="0"/>
        <v>40</v>
      </c>
      <c r="L9" s="272">
        <v>15607</v>
      </c>
      <c r="M9" s="45"/>
      <c r="R9" s="48"/>
      <c r="S9" s="26"/>
      <c r="T9" s="26"/>
      <c r="U9" s="26"/>
      <c r="V9" s="26"/>
    </row>
    <row r="10" spans="5:30">
      <c r="H10" s="88">
        <v>14655</v>
      </c>
      <c r="I10" s="3">
        <v>13</v>
      </c>
      <c r="J10" s="33" t="s">
        <v>7</v>
      </c>
      <c r="K10" s="200">
        <f t="shared" si="0"/>
        <v>13</v>
      </c>
      <c r="L10" s="272">
        <v>17964</v>
      </c>
      <c r="M10" s="45"/>
      <c r="R10" s="48"/>
      <c r="S10" s="26"/>
      <c r="T10" s="26"/>
      <c r="U10" s="26"/>
      <c r="V10" s="26"/>
    </row>
    <row r="11" spans="5:30">
      <c r="H11" s="88">
        <v>12421</v>
      </c>
      <c r="I11" s="3">
        <v>33</v>
      </c>
      <c r="J11" s="33" t="s">
        <v>0</v>
      </c>
      <c r="K11" s="200">
        <f t="shared" si="0"/>
        <v>33</v>
      </c>
      <c r="L11" s="272">
        <v>10317</v>
      </c>
      <c r="M11" s="45"/>
      <c r="N11" s="29"/>
      <c r="R11" s="48"/>
      <c r="S11" s="26"/>
      <c r="T11" s="26"/>
      <c r="U11" s="26"/>
      <c r="V11" s="26"/>
    </row>
    <row r="12" spans="5:30">
      <c r="H12" s="416">
        <v>12384</v>
      </c>
      <c r="I12" s="3">
        <v>26</v>
      </c>
      <c r="J12" s="33" t="s">
        <v>30</v>
      </c>
      <c r="K12" s="200">
        <f t="shared" si="0"/>
        <v>26</v>
      </c>
      <c r="L12" s="273">
        <v>12175</v>
      </c>
      <c r="M12" s="45"/>
      <c r="R12" s="48"/>
      <c r="S12" s="26"/>
      <c r="T12" s="26"/>
      <c r="U12" s="26"/>
      <c r="V12" s="26"/>
    </row>
    <row r="13" spans="5:30" ht="14.25" thickBot="1">
      <c r="E13" s="17"/>
      <c r="H13" s="438">
        <v>12374</v>
      </c>
      <c r="I13" s="14">
        <v>11</v>
      </c>
      <c r="J13" s="77" t="s">
        <v>17</v>
      </c>
      <c r="K13" s="200">
        <f t="shared" si="0"/>
        <v>11</v>
      </c>
      <c r="L13" s="273">
        <v>10582</v>
      </c>
      <c r="M13" s="45"/>
      <c r="R13" s="48"/>
      <c r="S13" s="26"/>
      <c r="T13" s="26"/>
      <c r="U13" s="26"/>
      <c r="V13" s="26"/>
    </row>
    <row r="14" spans="5:30" ht="14.25" thickTop="1">
      <c r="E14" s="17"/>
      <c r="H14" s="430">
        <v>9942</v>
      </c>
      <c r="I14" s="219">
        <v>38</v>
      </c>
      <c r="J14" s="378" t="s">
        <v>38</v>
      </c>
      <c r="K14" s="107" t="s">
        <v>8</v>
      </c>
      <c r="L14" s="274">
        <v>373618</v>
      </c>
      <c r="N14" s="32"/>
      <c r="R14" s="48"/>
      <c r="S14" s="26"/>
      <c r="T14" s="26"/>
      <c r="U14" s="26"/>
      <c r="V14" s="26"/>
    </row>
    <row r="15" spans="5:30">
      <c r="H15" s="88">
        <v>9157</v>
      </c>
      <c r="I15" s="3">
        <v>16</v>
      </c>
      <c r="J15" s="33" t="s">
        <v>3</v>
      </c>
      <c r="K15" s="50"/>
      <c r="L15" s="27"/>
      <c r="N15" s="32"/>
      <c r="R15" s="48"/>
      <c r="S15" s="26"/>
      <c r="T15" s="26"/>
      <c r="U15" s="26"/>
      <c r="V15" s="26"/>
    </row>
    <row r="16" spans="5:30">
      <c r="H16" s="88">
        <v>7233</v>
      </c>
      <c r="I16" s="3">
        <v>25</v>
      </c>
      <c r="J16" s="33" t="s">
        <v>29</v>
      </c>
      <c r="K16" s="50"/>
      <c r="L16" s="32"/>
      <c r="R16" s="48"/>
      <c r="S16" s="26"/>
      <c r="T16" s="26"/>
      <c r="U16" s="26"/>
      <c r="V16" s="26"/>
    </row>
    <row r="17" spans="1:22">
      <c r="H17" s="88">
        <v>6907</v>
      </c>
      <c r="I17" s="3">
        <v>36</v>
      </c>
      <c r="J17" s="33" t="s">
        <v>5</v>
      </c>
      <c r="L17" s="32"/>
      <c r="M17" s="396"/>
      <c r="R17" s="48"/>
      <c r="S17" s="26"/>
      <c r="T17" s="26"/>
      <c r="U17" s="26"/>
      <c r="V17" s="26"/>
    </row>
    <row r="18" spans="1:22">
      <c r="H18" s="122">
        <v>5899</v>
      </c>
      <c r="I18" s="3">
        <v>21</v>
      </c>
      <c r="J18" s="3" t="s">
        <v>156</v>
      </c>
      <c r="L18" s="186" t="s">
        <v>103</v>
      </c>
      <c r="M18" t="s">
        <v>63</v>
      </c>
      <c r="N18" s="42" t="s">
        <v>75</v>
      </c>
      <c r="R18" s="48"/>
      <c r="S18" s="26"/>
      <c r="T18" s="26"/>
      <c r="U18" s="26"/>
      <c r="V18" s="26"/>
    </row>
    <row r="19" spans="1:22" ht="14.25" thickBot="1">
      <c r="H19" s="427">
        <v>5809</v>
      </c>
      <c r="I19" s="3">
        <v>1</v>
      </c>
      <c r="J19" s="33" t="s">
        <v>4</v>
      </c>
      <c r="K19" s="116">
        <f>SUM(I4)</f>
        <v>31</v>
      </c>
      <c r="L19" s="33" t="s">
        <v>64</v>
      </c>
      <c r="M19" s="366">
        <v>63441</v>
      </c>
      <c r="N19" s="89">
        <f>SUM(H4)</f>
        <v>66659</v>
      </c>
      <c r="R19" s="48"/>
      <c r="S19" s="26"/>
      <c r="T19" s="26"/>
      <c r="U19" s="26"/>
      <c r="V19" s="26"/>
    </row>
    <row r="20" spans="1:22">
      <c r="A20" s="58" t="s">
        <v>46</v>
      </c>
      <c r="B20" s="59" t="s">
        <v>47</v>
      </c>
      <c r="C20" s="59" t="s">
        <v>190</v>
      </c>
      <c r="D20" s="59" t="s">
        <v>181</v>
      </c>
      <c r="E20" s="59" t="s">
        <v>41</v>
      </c>
      <c r="F20" s="59" t="s">
        <v>50</v>
      </c>
      <c r="G20" s="8" t="s">
        <v>173</v>
      </c>
      <c r="H20" s="289">
        <v>5377</v>
      </c>
      <c r="I20" s="3">
        <v>24</v>
      </c>
      <c r="J20" s="33" t="s">
        <v>28</v>
      </c>
      <c r="K20" s="116">
        <f t="shared" ref="K20:K28" si="1">SUM(I5)</f>
        <v>2</v>
      </c>
      <c r="L20" s="33" t="s">
        <v>6</v>
      </c>
      <c r="M20" s="367">
        <v>51014</v>
      </c>
      <c r="N20" s="89">
        <f t="shared" ref="N20:N28" si="2">SUM(H5)</f>
        <v>46333</v>
      </c>
      <c r="R20" s="48"/>
      <c r="S20" s="26"/>
      <c r="T20" s="26"/>
      <c r="U20" s="26"/>
      <c r="V20" s="26"/>
    </row>
    <row r="21" spans="1:22">
      <c r="A21" s="61">
        <v>1</v>
      </c>
      <c r="B21" s="33" t="s">
        <v>64</v>
      </c>
      <c r="C21" s="199">
        <f>SUM(H4)</f>
        <v>66659</v>
      </c>
      <c r="D21" s="5">
        <f>SUM(L4)</f>
        <v>89908</v>
      </c>
      <c r="E21" s="52">
        <f t="shared" ref="E21:E30" si="3">SUM(N19/M19*100)</f>
        <v>105.07242950142653</v>
      </c>
      <c r="F21" s="52">
        <f t="shared" ref="F21:F31" si="4">SUM(C21/D21*100)</f>
        <v>74.141344485474036</v>
      </c>
      <c r="G21" s="62"/>
      <c r="H21" s="88">
        <v>3547</v>
      </c>
      <c r="I21" s="3">
        <v>9</v>
      </c>
      <c r="J21" s="3" t="s">
        <v>162</v>
      </c>
      <c r="K21" s="116">
        <f t="shared" si="1"/>
        <v>3</v>
      </c>
      <c r="L21" s="33" t="s">
        <v>10</v>
      </c>
      <c r="M21" s="367">
        <v>40397</v>
      </c>
      <c r="N21" s="89">
        <f t="shared" si="2"/>
        <v>39570</v>
      </c>
      <c r="R21" s="48"/>
      <c r="S21" s="26"/>
      <c r="T21" s="26"/>
      <c r="U21" s="26"/>
      <c r="V21" s="26"/>
    </row>
    <row r="22" spans="1:22">
      <c r="A22" s="61">
        <v>2</v>
      </c>
      <c r="B22" s="33" t="s">
        <v>6</v>
      </c>
      <c r="C22" s="199">
        <f t="shared" ref="C22:C30" si="5">SUM(H5)</f>
        <v>46333</v>
      </c>
      <c r="D22" s="5">
        <f t="shared" ref="D22:D30" si="6">SUM(L5)</f>
        <v>52087</v>
      </c>
      <c r="E22" s="52">
        <f t="shared" si="3"/>
        <v>90.824087505390665</v>
      </c>
      <c r="F22" s="52">
        <f t="shared" si="4"/>
        <v>88.953097701921777</v>
      </c>
      <c r="G22" s="62"/>
      <c r="H22" s="88">
        <v>3365</v>
      </c>
      <c r="I22" s="3">
        <v>14</v>
      </c>
      <c r="J22" s="33" t="s">
        <v>19</v>
      </c>
      <c r="K22" s="116">
        <f t="shared" si="1"/>
        <v>34</v>
      </c>
      <c r="L22" s="33" t="s">
        <v>1</v>
      </c>
      <c r="M22" s="367">
        <v>27942</v>
      </c>
      <c r="N22" s="89">
        <f t="shared" si="2"/>
        <v>31391</v>
      </c>
      <c r="R22" s="48"/>
      <c r="S22" s="26"/>
      <c r="T22" s="26"/>
      <c r="U22" s="26"/>
      <c r="V22" s="26"/>
    </row>
    <row r="23" spans="1:22">
      <c r="A23" s="61">
        <v>3</v>
      </c>
      <c r="B23" s="33" t="s">
        <v>10</v>
      </c>
      <c r="C23" s="199">
        <f t="shared" si="5"/>
        <v>39570</v>
      </c>
      <c r="D23" s="97">
        <f t="shared" si="6"/>
        <v>19522</v>
      </c>
      <c r="E23" s="52">
        <f t="shared" si="3"/>
        <v>97.952818278585042</v>
      </c>
      <c r="F23" s="52">
        <f t="shared" si="4"/>
        <v>202.69439606597683</v>
      </c>
      <c r="G23" s="62"/>
      <c r="H23" s="44">
        <v>2500</v>
      </c>
      <c r="I23" s="3">
        <v>10</v>
      </c>
      <c r="J23" s="33" t="s">
        <v>16</v>
      </c>
      <c r="K23" s="116">
        <f t="shared" si="1"/>
        <v>17</v>
      </c>
      <c r="L23" s="33" t="s">
        <v>21</v>
      </c>
      <c r="M23" s="367">
        <v>29190</v>
      </c>
      <c r="N23" s="89">
        <f t="shared" si="2"/>
        <v>27197</v>
      </c>
      <c r="R23" s="48"/>
      <c r="S23" s="26"/>
      <c r="T23" s="26"/>
      <c r="U23" s="26"/>
      <c r="V23" s="26"/>
    </row>
    <row r="24" spans="1:22">
      <c r="A24" s="61">
        <v>4</v>
      </c>
      <c r="B24" s="33" t="s">
        <v>1</v>
      </c>
      <c r="C24" s="199">
        <f t="shared" si="5"/>
        <v>31391</v>
      </c>
      <c r="D24" s="5">
        <f t="shared" si="6"/>
        <v>30773</v>
      </c>
      <c r="E24" s="52">
        <f t="shared" si="3"/>
        <v>112.34342566745401</v>
      </c>
      <c r="F24" s="52">
        <f t="shared" si="4"/>
        <v>102.00825398888635</v>
      </c>
      <c r="G24" s="62"/>
      <c r="H24" s="88">
        <v>1792</v>
      </c>
      <c r="I24" s="3">
        <v>37</v>
      </c>
      <c r="J24" s="33" t="s">
        <v>37</v>
      </c>
      <c r="K24" s="116">
        <f t="shared" si="1"/>
        <v>40</v>
      </c>
      <c r="L24" s="33" t="s">
        <v>2</v>
      </c>
      <c r="M24" s="367">
        <v>17442</v>
      </c>
      <c r="N24" s="89">
        <f t="shared" si="2"/>
        <v>16487</v>
      </c>
      <c r="R24" s="48"/>
      <c r="S24" s="26"/>
      <c r="T24" s="26"/>
      <c r="U24" s="26"/>
      <c r="V24" s="26"/>
    </row>
    <row r="25" spans="1:22">
      <c r="A25" s="61">
        <v>5</v>
      </c>
      <c r="B25" s="33" t="s">
        <v>21</v>
      </c>
      <c r="C25" s="199">
        <f t="shared" si="5"/>
        <v>27197</v>
      </c>
      <c r="D25" s="5">
        <f t="shared" si="6"/>
        <v>30837</v>
      </c>
      <c r="E25" s="52">
        <f t="shared" si="3"/>
        <v>93.1723192874272</v>
      </c>
      <c r="F25" s="52">
        <f t="shared" si="4"/>
        <v>88.195998313714043</v>
      </c>
      <c r="G25" s="72"/>
      <c r="H25" s="88">
        <v>1576</v>
      </c>
      <c r="I25" s="3">
        <v>12</v>
      </c>
      <c r="J25" s="33" t="s">
        <v>18</v>
      </c>
      <c r="K25" s="116">
        <f t="shared" si="1"/>
        <v>13</v>
      </c>
      <c r="L25" s="33" t="s">
        <v>7</v>
      </c>
      <c r="M25" s="367">
        <v>14094</v>
      </c>
      <c r="N25" s="89">
        <f t="shared" si="2"/>
        <v>14655</v>
      </c>
      <c r="R25" s="48"/>
      <c r="S25" s="26"/>
      <c r="T25" s="26"/>
      <c r="U25" s="26"/>
      <c r="V25" s="26"/>
    </row>
    <row r="26" spans="1:22">
      <c r="A26" s="61">
        <v>6</v>
      </c>
      <c r="B26" s="33" t="s">
        <v>2</v>
      </c>
      <c r="C26" s="199">
        <f t="shared" si="5"/>
        <v>16487</v>
      </c>
      <c r="D26" s="5">
        <f t="shared" si="6"/>
        <v>15607</v>
      </c>
      <c r="E26" s="52">
        <f t="shared" si="3"/>
        <v>94.524710468982917</v>
      </c>
      <c r="F26" s="52">
        <f t="shared" si="4"/>
        <v>105.63849554686999</v>
      </c>
      <c r="G26" s="62"/>
      <c r="H26" s="44">
        <v>654</v>
      </c>
      <c r="I26" s="3">
        <v>32</v>
      </c>
      <c r="J26" s="33" t="s">
        <v>35</v>
      </c>
      <c r="K26" s="116">
        <f t="shared" si="1"/>
        <v>33</v>
      </c>
      <c r="L26" s="33" t="s">
        <v>0</v>
      </c>
      <c r="M26" s="367">
        <v>13256</v>
      </c>
      <c r="N26" s="89">
        <f t="shared" si="2"/>
        <v>12421</v>
      </c>
      <c r="R26" s="48"/>
      <c r="S26" s="26"/>
      <c r="T26" s="26"/>
      <c r="U26" s="26"/>
      <c r="V26" s="26"/>
    </row>
    <row r="27" spans="1:22">
      <c r="A27" s="61">
        <v>7</v>
      </c>
      <c r="B27" s="33" t="s">
        <v>7</v>
      </c>
      <c r="C27" s="199">
        <f t="shared" si="5"/>
        <v>14655</v>
      </c>
      <c r="D27" s="5">
        <f t="shared" si="6"/>
        <v>17964</v>
      </c>
      <c r="E27" s="52">
        <f t="shared" si="3"/>
        <v>103.980417198808</v>
      </c>
      <c r="F27" s="52">
        <f t="shared" si="4"/>
        <v>81.579826319305283</v>
      </c>
      <c r="G27" s="62"/>
      <c r="H27" s="289">
        <v>596</v>
      </c>
      <c r="I27" s="3">
        <v>4</v>
      </c>
      <c r="J27" s="33" t="s">
        <v>11</v>
      </c>
      <c r="K27" s="116">
        <f t="shared" si="1"/>
        <v>26</v>
      </c>
      <c r="L27" s="33" t="s">
        <v>30</v>
      </c>
      <c r="M27" s="368">
        <v>11956</v>
      </c>
      <c r="N27" s="89">
        <f t="shared" si="2"/>
        <v>12384</v>
      </c>
      <c r="R27" s="48"/>
      <c r="S27" s="26"/>
      <c r="T27" s="26"/>
      <c r="U27" s="26"/>
      <c r="V27" s="26"/>
    </row>
    <row r="28" spans="1:22" ht="14.25" thickBot="1">
      <c r="A28" s="61">
        <v>8</v>
      </c>
      <c r="B28" s="33" t="s">
        <v>0</v>
      </c>
      <c r="C28" s="199">
        <f t="shared" si="5"/>
        <v>12421</v>
      </c>
      <c r="D28" s="5">
        <f t="shared" si="6"/>
        <v>10317</v>
      </c>
      <c r="E28" s="52">
        <f t="shared" si="3"/>
        <v>93.700965600482803</v>
      </c>
      <c r="F28" s="52">
        <f t="shared" si="4"/>
        <v>120.39352524958807</v>
      </c>
      <c r="G28" s="73"/>
      <c r="H28" s="289">
        <v>474</v>
      </c>
      <c r="I28" s="3">
        <v>20</v>
      </c>
      <c r="J28" s="33" t="s">
        <v>24</v>
      </c>
      <c r="K28" s="180">
        <f t="shared" si="1"/>
        <v>11</v>
      </c>
      <c r="L28" s="77" t="s">
        <v>17</v>
      </c>
      <c r="M28" s="369">
        <v>12833</v>
      </c>
      <c r="N28" s="166">
        <f t="shared" si="2"/>
        <v>12374</v>
      </c>
      <c r="R28" s="48"/>
      <c r="S28" s="26"/>
      <c r="T28" s="26"/>
      <c r="U28" s="26"/>
      <c r="V28" s="26"/>
    </row>
    <row r="29" spans="1:22" ht="14.25" thickTop="1">
      <c r="A29" s="61">
        <v>9</v>
      </c>
      <c r="B29" s="33" t="s">
        <v>30</v>
      </c>
      <c r="C29" s="199">
        <f t="shared" si="5"/>
        <v>12384</v>
      </c>
      <c r="D29" s="5">
        <f t="shared" si="6"/>
        <v>12175</v>
      </c>
      <c r="E29" s="52">
        <f t="shared" si="3"/>
        <v>103.57979257276682</v>
      </c>
      <c r="F29" s="52">
        <f t="shared" si="4"/>
        <v>101.71663244353182</v>
      </c>
      <c r="G29" s="72"/>
      <c r="H29" s="88">
        <v>450</v>
      </c>
      <c r="I29" s="3">
        <v>15</v>
      </c>
      <c r="J29" s="33" t="s">
        <v>20</v>
      </c>
      <c r="K29" s="114"/>
      <c r="L29" s="114" t="s">
        <v>55</v>
      </c>
      <c r="M29" s="370">
        <v>350492</v>
      </c>
      <c r="N29" s="171">
        <f>SUM(H44)</f>
        <v>346152</v>
      </c>
      <c r="R29" s="48"/>
      <c r="S29" s="26"/>
      <c r="T29" s="26"/>
      <c r="U29" s="26"/>
      <c r="V29" s="26"/>
    </row>
    <row r="30" spans="1:22" ht="14.25" thickBot="1">
      <c r="A30" s="74">
        <v>10</v>
      </c>
      <c r="B30" s="77" t="s">
        <v>17</v>
      </c>
      <c r="C30" s="199">
        <f t="shared" si="5"/>
        <v>12374</v>
      </c>
      <c r="D30" s="5">
        <f t="shared" si="6"/>
        <v>10582</v>
      </c>
      <c r="E30" s="57">
        <f t="shared" si="3"/>
        <v>96.42328372165511</v>
      </c>
      <c r="F30" s="63">
        <f t="shared" si="4"/>
        <v>116.93441693441693</v>
      </c>
      <c r="G30" s="75"/>
      <c r="H30" s="88">
        <v>449</v>
      </c>
      <c r="I30" s="3">
        <v>39</v>
      </c>
      <c r="J30" s="33" t="s">
        <v>39</v>
      </c>
      <c r="R30" s="48"/>
      <c r="S30" s="26"/>
      <c r="T30" s="26"/>
      <c r="U30" s="26"/>
      <c r="V30" s="26"/>
    </row>
    <row r="31" spans="1:22" ht="14.25" thickBot="1">
      <c r="A31" s="65"/>
      <c r="B31" s="66" t="s">
        <v>57</v>
      </c>
      <c r="C31" s="67">
        <f>SUM(H44)</f>
        <v>346152</v>
      </c>
      <c r="D31" s="67">
        <f>SUM(L14)</f>
        <v>373618</v>
      </c>
      <c r="E31" s="70">
        <f>SUM(N29/M29*100)</f>
        <v>98.761740638873349</v>
      </c>
      <c r="F31" s="63">
        <f t="shared" si="4"/>
        <v>92.648641125427574</v>
      </c>
      <c r="G31" s="83">
        <v>43</v>
      </c>
      <c r="H31" s="88">
        <v>365</v>
      </c>
      <c r="I31" s="3">
        <v>27</v>
      </c>
      <c r="J31" s="33" t="s">
        <v>31</v>
      </c>
      <c r="L31" s="32"/>
      <c r="M31" s="26"/>
      <c r="N31" s="26"/>
      <c r="R31" s="48"/>
      <c r="S31" s="26"/>
      <c r="T31" s="26"/>
      <c r="U31" s="26"/>
      <c r="V31" s="26"/>
    </row>
    <row r="32" spans="1:22">
      <c r="H32" s="89">
        <v>287</v>
      </c>
      <c r="I32" s="3">
        <v>5</v>
      </c>
      <c r="J32" s="33" t="s">
        <v>12</v>
      </c>
      <c r="L32" s="42"/>
      <c r="M32" s="90"/>
      <c r="N32" s="26"/>
      <c r="R32" s="48"/>
      <c r="S32" s="26"/>
      <c r="T32" s="26"/>
      <c r="U32" s="26"/>
      <c r="V32" s="26"/>
    </row>
    <row r="33" spans="3:30">
      <c r="C33" s="26"/>
      <c r="E33" s="17"/>
      <c r="H33" s="88">
        <v>280</v>
      </c>
      <c r="I33" s="3">
        <v>7</v>
      </c>
      <c r="J33" s="33" t="s">
        <v>14</v>
      </c>
      <c r="L33" s="42"/>
      <c r="M33" s="90"/>
      <c r="N33" s="26"/>
      <c r="R33" s="48"/>
      <c r="S33" s="26"/>
      <c r="T33" s="26"/>
      <c r="U33" s="26"/>
      <c r="V33" s="26"/>
    </row>
    <row r="34" spans="3:30">
      <c r="H34" s="88">
        <v>10</v>
      </c>
      <c r="I34" s="3">
        <v>18</v>
      </c>
      <c r="J34" s="33" t="s">
        <v>22</v>
      </c>
      <c r="L34" s="42"/>
      <c r="M34" s="90"/>
      <c r="N34" s="26"/>
      <c r="R34" s="48"/>
      <c r="S34" s="26"/>
      <c r="T34" s="26"/>
      <c r="U34" s="26"/>
      <c r="V34" s="26"/>
    </row>
    <row r="35" spans="3:30">
      <c r="C35" s="26"/>
      <c r="E35" s="17"/>
      <c r="H35" s="122">
        <v>7</v>
      </c>
      <c r="I35" s="3">
        <v>23</v>
      </c>
      <c r="J35" s="33" t="s">
        <v>27</v>
      </c>
      <c r="L35" s="42"/>
      <c r="M35" s="90"/>
      <c r="N35" s="26"/>
      <c r="R35" s="48"/>
      <c r="S35" s="26"/>
      <c r="T35" s="26"/>
      <c r="U35" s="26"/>
      <c r="V35" s="26"/>
    </row>
    <row r="36" spans="3:30">
      <c r="H36" s="89">
        <v>3</v>
      </c>
      <c r="I36" s="3">
        <v>19</v>
      </c>
      <c r="J36" s="33" t="s">
        <v>23</v>
      </c>
      <c r="N36" s="26"/>
      <c r="R36" s="48"/>
      <c r="S36" s="26"/>
      <c r="T36" s="26"/>
      <c r="U36" s="26"/>
      <c r="V36" s="26"/>
    </row>
    <row r="37" spans="3:30">
      <c r="H37" s="88">
        <v>1</v>
      </c>
      <c r="I37" s="3">
        <v>29</v>
      </c>
      <c r="J37" s="33" t="s">
        <v>54</v>
      </c>
      <c r="L37" s="47"/>
      <c r="M37" s="425"/>
      <c r="N37" s="26"/>
      <c r="R37" s="48"/>
      <c r="S37" s="26"/>
      <c r="T37" s="26"/>
      <c r="U37" s="26"/>
      <c r="V37" s="26"/>
    </row>
    <row r="38" spans="3:30">
      <c r="H38" s="88">
        <v>1</v>
      </c>
      <c r="I38" s="3">
        <v>35</v>
      </c>
      <c r="J38" s="33" t="s">
        <v>36</v>
      </c>
      <c r="N38" s="26"/>
      <c r="R38" s="48"/>
      <c r="S38" s="26"/>
      <c r="T38" s="26"/>
      <c r="U38" s="26"/>
      <c r="V38" s="26"/>
    </row>
    <row r="39" spans="3:30">
      <c r="H39" s="88">
        <v>0</v>
      </c>
      <c r="I39" s="3">
        <v>6</v>
      </c>
      <c r="J39" s="33" t="s">
        <v>13</v>
      </c>
      <c r="L39" s="32"/>
      <c r="M39" s="26"/>
      <c r="N39" s="26"/>
      <c r="R39" s="48"/>
      <c r="S39" s="26"/>
      <c r="T39" s="26"/>
      <c r="U39" s="26"/>
      <c r="V39" s="26"/>
    </row>
    <row r="40" spans="3:30">
      <c r="H40" s="333">
        <v>0</v>
      </c>
      <c r="I40" s="3">
        <v>8</v>
      </c>
      <c r="J40" s="33" t="s">
        <v>15</v>
      </c>
      <c r="L40" s="32"/>
      <c r="M40" s="26"/>
      <c r="N40" s="26"/>
      <c r="R40" s="48"/>
      <c r="S40" s="26"/>
      <c r="T40" s="26"/>
      <c r="U40" s="26"/>
      <c r="V40" s="26"/>
    </row>
    <row r="41" spans="3:30">
      <c r="H41" s="88">
        <v>0</v>
      </c>
      <c r="I41" s="3">
        <v>22</v>
      </c>
      <c r="J41" s="33" t="s">
        <v>26</v>
      </c>
      <c r="N41" s="26"/>
      <c r="R41" s="48"/>
      <c r="S41" s="26"/>
      <c r="T41" s="26"/>
      <c r="U41" s="26"/>
      <c r="V41" s="26"/>
    </row>
    <row r="42" spans="3:30">
      <c r="H42" s="88">
        <v>0</v>
      </c>
      <c r="I42" s="3">
        <v>28</v>
      </c>
      <c r="J42" s="33" t="s">
        <v>32</v>
      </c>
      <c r="M42" s="48"/>
      <c r="N42" s="26"/>
      <c r="R42" s="48"/>
      <c r="S42" s="26"/>
      <c r="T42" s="26"/>
      <c r="U42" s="26"/>
      <c r="V42" s="26"/>
    </row>
    <row r="43" spans="3:30">
      <c r="H43" s="88">
        <v>0</v>
      </c>
      <c r="I43" s="3">
        <v>30</v>
      </c>
      <c r="J43" s="33" t="s">
        <v>33</v>
      </c>
      <c r="M43" s="48"/>
      <c r="N43" s="26"/>
      <c r="R43" s="48"/>
      <c r="S43" s="30"/>
      <c r="T43" s="30"/>
      <c r="U43" s="30"/>
    </row>
    <row r="44" spans="3:30">
      <c r="H44" s="119">
        <f>SUM(H4:H43)</f>
        <v>346152</v>
      </c>
      <c r="I44" s="3"/>
      <c r="J44" s="3" t="s">
        <v>48</v>
      </c>
      <c r="M44" s="48"/>
      <c r="N44" s="26"/>
      <c r="R44" s="48"/>
    </row>
    <row r="45" spans="3:30">
      <c r="M45" s="48"/>
      <c r="N45" s="26"/>
    </row>
    <row r="46" spans="3:30">
      <c r="M46" s="48"/>
      <c r="N46" s="26"/>
      <c r="R46" s="108"/>
    </row>
    <row r="47" spans="3:30">
      <c r="H47" s="382"/>
      <c r="L47" s="396"/>
      <c r="M47" s="48"/>
      <c r="N47" s="26"/>
      <c r="R47" s="109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>
      <c r="H48" s="187" t="s">
        <v>197</v>
      </c>
      <c r="I48" s="3"/>
      <c r="J48" s="188" t="s">
        <v>91</v>
      </c>
      <c r="K48" s="3"/>
      <c r="L48" s="326" t="s">
        <v>198</v>
      </c>
      <c r="M48" s="48"/>
      <c r="N48" s="26"/>
      <c r="R48" s="48"/>
      <c r="S48" s="26"/>
      <c r="T48" s="26"/>
      <c r="U48" s="26"/>
      <c r="V48" s="26"/>
    </row>
    <row r="49" spans="1:22" ht="13.5" customHeight="1">
      <c r="H49" s="94" t="s">
        <v>99</v>
      </c>
      <c r="I49" s="3"/>
      <c r="J49" s="144" t="s">
        <v>9</v>
      </c>
      <c r="K49" s="3"/>
      <c r="L49" s="326" t="s">
        <v>99</v>
      </c>
      <c r="M49" s="397"/>
      <c r="R49" s="48"/>
      <c r="S49" s="26"/>
      <c r="T49" s="26"/>
      <c r="U49" s="26"/>
      <c r="V49" s="26"/>
    </row>
    <row r="50" spans="1:22" ht="13.5" customHeight="1">
      <c r="H50" s="43">
        <v>13833</v>
      </c>
      <c r="I50" s="3">
        <v>16</v>
      </c>
      <c r="J50" s="33" t="s">
        <v>3</v>
      </c>
      <c r="K50" s="324">
        <f>SUM(I50)</f>
        <v>16</v>
      </c>
      <c r="L50" s="327">
        <v>11519</v>
      </c>
      <c r="M50" s="397"/>
      <c r="R50" s="48"/>
      <c r="S50" s="26"/>
      <c r="T50" s="26"/>
      <c r="U50" s="26"/>
      <c r="V50" s="26"/>
    </row>
    <row r="51" spans="1:22" ht="13.5" customHeight="1">
      <c r="H51" s="44">
        <v>12451</v>
      </c>
      <c r="I51" s="3">
        <v>26</v>
      </c>
      <c r="J51" s="33" t="s">
        <v>30</v>
      </c>
      <c r="K51" s="324">
        <f t="shared" ref="K51:K59" si="7">SUM(I51)</f>
        <v>26</v>
      </c>
      <c r="L51" s="328">
        <v>6375</v>
      </c>
      <c r="M51" s="397"/>
      <c r="R51" s="48"/>
      <c r="S51" s="26"/>
      <c r="T51" s="26"/>
      <c r="U51" s="26"/>
      <c r="V51" s="26"/>
    </row>
    <row r="52" spans="1:22" ht="14.25" thickBot="1">
      <c r="H52" s="44">
        <v>9184</v>
      </c>
      <c r="I52" s="3">
        <v>34</v>
      </c>
      <c r="J52" s="33" t="s">
        <v>1</v>
      </c>
      <c r="K52" s="324">
        <f t="shared" si="7"/>
        <v>34</v>
      </c>
      <c r="L52" s="328">
        <v>2111</v>
      </c>
      <c r="M52" s="45"/>
      <c r="R52" s="48"/>
      <c r="S52" s="26"/>
      <c r="T52" s="26"/>
      <c r="U52" s="26"/>
      <c r="V52" s="26"/>
    </row>
    <row r="53" spans="1:22">
      <c r="A53" s="58" t="s">
        <v>46</v>
      </c>
      <c r="B53" s="59" t="s">
        <v>47</v>
      </c>
      <c r="C53" s="59" t="s">
        <v>190</v>
      </c>
      <c r="D53" s="59" t="s">
        <v>181</v>
      </c>
      <c r="E53" s="59" t="s">
        <v>41</v>
      </c>
      <c r="F53" s="59" t="s">
        <v>50</v>
      </c>
      <c r="G53" s="8" t="s">
        <v>173</v>
      </c>
      <c r="H53" s="44">
        <v>8895</v>
      </c>
      <c r="I53" s="3">
        <v>33</v>
      </c>
      <c r="J53" s="33" t="s">
        <v>0</v>
      </c>
      <c r="K53" s="324">
        <f t="shared" si="7"/>
        <v>33</v>
      </c>
      <c r="L53" s="328">
        <v>6896</v>
      </c>
      <c r="M53" s="45"/>
      <c r="R53" s="48"/>
      <c r="S53" s="26"/>
      <c r="T53" s="26"/>
      <c r="U53" s="26"/>
      <c r="V53" s="26"/>
    </row>
    <row r="54" spans="1:22">
      <c r="A54" s="61">
        <v>1</v>
      </c>
      <c r="B54" s="33" t="s">
        <v>3</v>
      </c>
      <c r="C54" s="43">
        <f>SUM(H50)</f>
        <v>13833</v>
      </c>
      <c r="D54" s="97">
        <f>SUM(L50)</f>
        <v>11519</v>
      </c>
      <c r="E54" s="52">
        <f t="shared" ref="E54:E63" si="8">SUM(N67/M67*100)</f>
        <v>93.630702585623396</v>
      </c>
      <c r="F54" s="52">
        <f t="shared" ref="F54:F62" si="9">SUM(C54/D54*100)</f>
        <v>120.08854935324247</v>
      </c>
      <c r="G54" s="62"/>
      <c r="H54" s="44">
        <v>2475</v>
      </c>
      <c r="I54" s="3">
        <v>40</v>
      </c>
      <c r="J54" s="33" t="s">
        <v>2</v>
      </c>
      <c r="K54" s="324">
        <f t="shared" si="7"/>
        <v>40</v>
      </c>
      <c r="L54" s="328">
        <v>1913</v>
      </c>
      <c r="M54" s="45"/>
      <c r="R54" s="48"/>
      <c r="S54" s="26"/>
      <c r="T54" s="26"/>
      <c r="U54" s="26"/>
      <c r="V54" s="26"/>
    </row>
    <row r="55" spans="1:22">
      <c r="A55" s="61">
        <v>2</v>
      </c>
      <c r="B55" s="33" t="s">
        <v>30</v>
      </c>
      <c r="C55" s="43">
        <f t="shared" ref="C55:C63" si="10">SUM(H51)</f>
        <v>12451</v>
      </c>
      <c r="D55" s="97">
        <f t="shared" ref="D55:D63" si="11">SUM(L51)</f>
        <v>6375</v>
      </c>
      <c r="E55" s="52">
        <f t="shared" si="8"/>
        <v>92.517461732798338</v>
      </c>
      <c r="F55" s="52">
        <f t="shared" si="9"/>
        <v>195.30980392156863</v>
      </c>
      <c r="G55" s="62"/>
      <c r="H55" s="44">
        <v>2395</v>
      </c>
      <c r="I55" s="3">
        <v>25</v>
      </c>
      <c r="J55" s="33" t="s">
        <v>29</v>
      </c>
      <c r="K55" s="324">
        <f t="shared" si="7"/>
        <v>25</v>
      </c>
      <c r="L55" s="328">
        <v>2879</v>
      </c>
      <c r="M55" s="45"/>
      <c r="R55" s="48"/>
      <c r="S55" s="26"/>
      <c r="T55" s="26"/>
      <c r="U55" s="26"/>
      <c r="V55" s="26"/>
    </row>
    <row r="56" spans="1:22">
      <c r="A56" s="61">
        <v>3</v>
      </c>
      <c r="B56" s="33" t="s">
        <v>1</v>
      </c>
      <c r="C56" s="43">
        <f t="shared" si="10"/>
        <v>9184</v>
      </c>
      <c r="D56" s="97">
        <f t="shared" si="11"/>
        <v>2111</v>
      </c>
      <c r="E56" s="52">
        <f t="shared" si="8"/>
        <v>98.47737508042033</v>
      </c>
      <c r="F56" s="52">
        <f t="shared" si="9"/>
        <v>435.05447655139744</v>
      </c>
      <c r="G56" s="62"/>
      <c r="H56" s="44">
        <v>1667</v>
      </c>
      <c r="I56" s="3">
        <v>39</v>
      </c>
      <c r="J56" s="33" t="s">
        <v>39</v>
      </c>
      <c r="K56" s="324">
        <f t="shared" si="7"/>
        <v>39</v>
      </c>
      <c r="L56" s="328">
        <v>0</v>
      </c>
      <c r="M56" s="45"/>
      <c r="R56" s="48"/>
      <c r="S56" s="26"/>
      <c r="T56" s="26"/>
      <c r="U56" s="26"/>
      <c r="V56" s="26"/>
    </row>
    <row r="57" spans="1:22">
      <c r="A57" s="61">
        <v>4</v>
      </c>
      <c r="B57" s="33" t="s">
        <v>0</v>
      </c>
      <c r="C57" s="43">
        <f t="shared" si="10"/>
        <v>8895</v>
      </c>
      <c r="D57" s="97">
        <f t="shared" si="11"/>
        <v>6896</v>
      </c>
      <c r="E57" s="52">
        <f t="shared" si="8"/>
        <v>83.938850618099465</v>
      </c>
      <c r="F57" s="52">
        <f t="shared" si="9"/>
        <v>128.98781902552204</v>
      </c>
      <c r="G57" s="62"/>
      <c r="H57" s="44">
        <v>1566</v>
      </c>
      <c r="I57" s="3">
        <v>31</v>
      </c>
      <c r="J57" s="33" t="s">
        <v>64</v>
      </c>
      <c r="K57" s="324">
        <f t="shared" si="7"/>
        <v>31</v>
      </c>
      <c r="L57" s="328">
        <v>1900</v>
      </c>
      <c r="M57" s="45"/>
      <c r="R57" s="48"/>
      <c r="S57" s="26"/>
      <c r="T57" s="26"/>
      <c r="U57" s="26"/>
      <c r="V57" s="26"/>
    </row>
    <row r="58" spans="1:22">
      <c r="A58" s="61">
        <v>5</v>
      </c>
      <c r="B58" s="33" t="s">
        <v>2</v>
      </c>
      <c r="C58" s="43">
        <f t="shared" si="10"/>
        <v>2475</v>
      </c>
      <c r="D58" s="97">
        <f t="shared" si="11"/>
        <v>1913</v>
      </c>
      <c r="E58" s="52">
        <f t="shared" si="8"/>
        <v>131.36942675159236</v>
      </c>
      <c r="F58" s="52">
        <f t="shared" si="9"/>
        <v>129.37794040773653</v>
      </c>
      <c r="G58" s="72"/>
      <c r="H58" s="88">
        <v>1182</v>
      </c>
      <c r="I58" s="3">
        <v>38</v>
      </c>
      <c r="J58" s="33" t="s">
        <v>38</v>
      </c>
      <c r="K58" s="324">
        <f t="shared" si="7"/>
        <v>38</v>
      </c>
      <c r="L58" s="328">
        <v>1277</v>
      </c>
      <c r="M58" s="45"/>
      <c r="R58" s="48"/>
      <c r="S58" s="26"/>
      <c r="T58" s="26"/>
      <c r="U58" s="26"/>
      <c r="V58" s="26"/>
    </row>
    <row r="59" spans="1:22" ht="14.25" thickBot="1">
      <c r="A59" s="61">
        <v>6</v>
      </c>
      <c r="B59" s="33" t="s">
        <v>29</v>
      </c>
      <c r="C59" s="43">
        <f t="shared" si="10"/>
        <v>2395</v>
      </c>
      <c r="D59" s="97">
        <f t="shared" si="11"/>
        <v>2879</v>
      </c>
      <c r="E59" s="52">
        <f t="shared" si="8"/>
        <v>115.58880308880308</v>
      </c>
      <c r="F59" s="52">
        <f t="shared" si="9"/>
        <v>83.188607155262247</v>
      </c>
      <c r="G59" s="62"/>
      <c r="H59" s="429">
        <v>991</v>
      </c>
      <c r="I59" s="14">
        <v>14</v>
      </c>
      <c r="J59" s="77" t="s">
        <v>19</v>
      </c>
      <c r="K59" s="325">
        <f t="shared" si="7"/>
        <v>14</v>
      </c>
      <c r="L59" s="329">
        <v>1215</v>
      </c>
      <c r="M59" s="45"/>
      <c r="R59" s="48"/>
      <c r="S59" s="26"/>
      <c r="T59" s="26"/>
      <c r="U59" s="26"/>
      <c r="V59" s="26"/>
    </row>
    <row r="60" spans="1:22" ht="14.25" thickTop="1">
      <c r="A60" s="61">
        <v>7</v>
      </c>
      <c r="B60" s="33" t="s">
        <v>39</v>
      </c>
      <c r="C60" s="89">
        <f t="shared" si="10"/>
        <v>1667</v>
      </c>
      <c r="D60" s="97">
        <f t="shared" si="11"/>
        <v>0</v>
      </c>
      <c r="E60" s="52">
        <f t="shared" si="8"/>
        <v>113.94395078605606</v>
      </c>
      <c r="F60" s="422" t="s">
        <v>211</v>
      </c>
      <c r="G60" s="62"/>
      <c r="H60" s="423">
        <v>977</v>
      </c>
      <c r="I60" s="219">
        <v>36</v>
      </c>
      <c r="J60" s="378" t="s">
        <v>5</v>
      </c>
      <c r="K60" s="363" t="s">
        <v>8</v>
      </c>
      <c r="L60" s="372">
        <v>40220</v>
      </c>
      <c r="M60" s="48"/>
      <c r="N60" s="90"/>
      <c r="R60" s="48"/>
      <c r="S60" s="90"/>
      <c r="T60" s="90"/>
      <c r="U60" s="90"/>
      <c r="V60" s="90"/>
    </row>
    <row r="61" spans="1:22">
      <c r="A61" s="61">
        <v>8</v>
      </c>
      <c r="B61" s="33" t="s">
        <v>64</v>
      </c>
      <c r="C61" s="43">
        <f t="shared" si="10"/>
        <v>1566</v>
      </c>
      <c r="D61" s="97">
        <f t="shared" si="11"/>
        <v>1900</v>
      </c>
      <c r="E61" s="52">
        <f t="shared" si="8"/>
        <v>86.328555678059544</v>
      </c>
      <c r="F61" s="52">
        <f t="shared" si="9"/>
        <v>82.421052631578945</v>
      </c>
      <c r="G61" s="73"/>
      <c r="H61" s="289">
        <v>934</v>
      </c>
      <c r="I61" s="3">
        <v>17</v>
      </c>
      <c r="J61" s="33" t="s">
        <v>21</v>
      </c>
      <c r="K61" s="50"/>
      <c r="M61" s="48"/>
      <c r="N61" s="26"/>
      <c r="R61" s="48"/>
      <c r="S61" s="26"/>
      <c r="T61" s="26"/>
      <c r="U61" s="26"/>
      <c r="V61" s="26"/>
    </row>
    <row r="62" spans="1:22">
      <c r="A62" s="61">
        <v>9</v>
      </c>
      <c r="B62" s="33" t="s">
        <v>38</v>
      </c>
      <c r="C62" s="43">
        <f t="shared" si="10"/>
        <v>1182</v>
      </c>
      <c r="D62" s="97">
        <f t="shared" si="11"/>
        <v>1277</v>
      </c>
      <c r="E62" s="57">
        <f t="shared" si="8"/>
        <v>106.00896860986546</v>
      </c>
      <c r="F62" s="52">
        <f t="shared" si="9"/>
        <v>92.560689115113547</v>
      </c>
      <c r="G62" s="72"/>
      <c r="H62" s="44">
        <v>783</v>
      </c>
      <c r="I62" s="3">
        <v>24</v>
      </c>
      <c r="J62" s="33" t="s">
        <v>28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>
      <c r="A63" s="74">
        <v>10</v>
      </c>
      <c r="B63" s="77" t="s">
        <v>19</v>
      </c>
      <c r="C63" s="43">
        <f t="shared" si="10"/>
        <v>991</v>
      </c>
      <c r="D63" s="97">
        <f t="shared" si="11"/>
        <v>1215</v>
      </c>
      <c r="E63" s="57">
        <f t="shared" si="8"/>
        <v>123.875</v>
      </c>
      <c r="F63" s="52">
        <f>SUM(C63/D63*100)</f>
        <v>81.563786008230451</v>
      </c>
      <c r="G63" s="75"/>
      <c r="H63" s="44">
        <v>510</v>
      </c>
      <c r="I63" s="3">
        <v>1</v>
      </c>
      <c r="J63" s="33" t="s">
        <v>4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>
      <c r="A64" s="65"/>
      <c r="B64" s="66" t="s">
        <v>57</v>
      </c>
      <c r="C64" s="67">
        <f>SUM(H90)</f>
        <v>59059</v>
      </c>
      <c r="D64" s="67">
        <f>SUM(L60)</f>
        <v>40220</v>
      </c>
      <c r="E64" s="70">
        <f>SUM(N77/M77*100)</f>
        <v>95.629715988212055</v>
      </c>
      <c r="F64" s="70">
        <f>SUM(C64/D64*100)</f>
        <v>146.83988065638985</v>
      </c>
      <c r="G64" s="387">
        <v>117.8</v>
      </c>
      <c r="H64" s="122">
        <v>340</v>
      </c>
      <c r="I64" s="3">
        <v>19</v>
      </c>
      <c r="J64" s="33" t="s">
        <v>23</v>
      </c>
      <c r="K64" s="50"/>
      <c r="M64" s="48"/>
      <c r="N64" s="26"/>
      <c r="R64" s="48"/>
      <c r="S64" s="26"/>
      <c r="T64" s="26"/>
      <c r="U64" s="26"/>
      <c r="V64" s="26"/>
    </row>
    <row r="65" spans="3:22">
      <c r="H65" s="89">
        <v>311</v>
      </c>
      <c r="I65" s="3">
        <v>15</v>
      </c>
      <c r="J65" s="33" t="s">
        <v>20</v>
      </c>
      <c r="M65" s="396"/>
      <c r="N65" s="26"/>
      <c r="R65" s="48"/>
      <c r="S65" s="26"/>
      <c r="T65" s="26"/>
      <c r="U65" s="26"/>
      <c r="V65" s="26"/>
    </row>
    <row r="66" spans="3:22">
      <c r="H66" s="44">
        <v>251</v>
      </c>
      <c r="I66" s="3">
        <v>11</v>
      </c>
      <c r="J66" s="33" t="s">
        <v>17</v>
      </c>
      <c r="L66" s="189" t="s">
        <v>91</v>
      </c>
      <c r="M66" s="340" t="s">
        <v>63</v>
      </c>
      <c r="N66" s="42" t="s">
        <v>75</v>
      </c>
      <c r="R66" s="48"/>
      <c r="S66" s="26"/>
      <c r="T66" s="26"/>
      <c r="U66" s="26"/>
      <c r="V66" s="26"/>
    </row>
    <row r="67" spans="3:22">
      <c r="C67" s="26"/>
      <c r="H67" s="44">
        <v>150</v>
      </c>
      <c r="I67" s="3">
        <v>9</v>
      </c>
      <c r="J67" s="3" t="s">
        <v>162</v>
      </c>
      <c r="K67" s="3">
        <f>SUM(I50)</f>
        <v>16</v>
      </c>
      <c r="L67" s="33" t="s">
        <v>3</v>
      </c>
      <c r="M67" s="389">
        <v>14774</v>
      </c>
      <c r="N67" s="89">
        <f>SUM(H50)</f>
        <v>13833</v>
      </c>
      <c r="R67" s="48"/>
      <c r="S67" s="26"/>
      <c r="T67" s="26"/>
      <c r="U67" s="26"/>
      <c r="V67" s="26"/>
    </row>
    <row r="68" spans="3:22">
      <c r="C68" s="26"/>
      <c r="H68" s="44">
        <v>134</v>
      </c>
      <c r="I68" s="3">
        <v>37</v>
      </c>
      <c r="J68" s="33" t="s">
        <v>37</v>
      </c>
      <c r="K68" s="3">
        <f t="shared" ref="K68:K76" si="12">SUM(I51)</f>
        <v>26</v>
      </c>
      <c r="L68" s="33" t="s">
        <v>30</v>
      </c>
      <c r="M68" s="390">
        <v>13458</v>
      </c>
      <c r="N68" s="89">
        <f t="shared" ref="N68:N76" si="13">SUM(H51)</f>
        <v>12451</v>
      </c>
      <c r="R68" s="48"/>
      <c r="S68" s="26"/>
      <c r="T68" s="26"/>
      <c r="U68" s="26"/>
      <c r="V68" s="26"/>
    </row>
    <row r="69" spans="3:22">
      <c r="H69" s="44">
        <v>29</v>
      </c>
      <c r="I69" s="3">
        <v>13</v>
      </c>
      <c r="J69" s="33" t="s">
        <v>7</v>
      </c>
      <c r="K69" s="3">
        <f t="shared" si="12"/>
        <v>34</v>
      </c>
      <c r="L69" s="33" t="s">
        <v>1</v>
      </c>
      <c r="M69" s="390">
        <v>9326</v>
      </c>
      <c r="N69" s="89">
        <f t="shared" si="13"/>
        <v>9184</v>
      </c>
      <c r="R69" s="48"/>
      <c r="S69" s="26"/>
      <c r="T69" s="26"/>
      <c r="U69" s="26"/>
      <c r="V69" s="26"/>
    </row>
    <row r="70" spans="3:22">
      <c r="H70" s="44">
        <v>1</v>
      </c>
      <c r="I70" s="3">
        <v>28</v>
      </c>
      <c r="J70" s="33" t="s">
        <v>32</v>
      </c>
      <c r="K70" s="3">
        <f t="shared" si="12"/>
        <v>33</v>
      </c>
      <c r="L70" s="33" t="s">
        <v>0</v>
      </c>
      <c r="M70" s="390">
        <v>10597</v>
      </c>
      <c r="N70" s="89">
        <f t="shared" si="13"/>
        <v>8895</v>
      </c>
      <c r="R70" s="48"/>
      <c r="S70" s="26"/>
      <c r="T70" s="26"/>
      <c r="U70" s="26"/>
      <c r="V70" s="26"/>
    </row>
    <row r="71" spans="3:22">
      <c r="H71" s="88">
        <v>0</v>
      </c>
      <c r="I71" s="3">
        <v>2</v>
      </c>
      <c r="J71" s="33" t="s">
        <v>6</v>
      </c>
      <c r="K71" s="3">
        <f t="shared" si="12"/>
        <v>40</v>
      </c>
      <c r="L71" s="33" t="s">
        <v>2</v>
      </c>
      <c r="M71" s="390">
        <v>1884</v>
      </c>
      <c r="N71" s="89">
        <f t="shared" si="13"/>
        <v>2475</v>
      </c>
      <c r="R71" s="48"/>
      <c r="S71" s="26"/>
      <c r="T71" s="26"/>
      <c r="U71" s="26"/>
      <c r="V71" s="26"/>
    </row>
    <row r="72" spans="3:22">
      <c r="H72" s="289">
        <v>0</v>
      </c>
      <c r="I72" s="3">
        <v>3</v>
      </c>
      <c r="J72" s="33" t="s">
        <v>10</v>
      </c>
      <c r="K72" s="3">
        <f t="shared" si="12"/>
        <v>25</v>
      </c>
      <c r="L72" s="33" t="s">
        <v>29</v>
      </c>
      <c r="M72" s="390">
        <v>2072</v>
      </c>
      <c r="N72" s="89">
        <f t="shared" si="13"/>
        <v>2395</v>
      </c>
      <c r="R72" s="48"/>
      <c r="S72" s="26"/>
      <c r="T72" s="26"/>
      <c r="U72" s="26"/>
      <c r="V72" s="26"/>
    </row>
    <row r="73" spans="3:22">
      <c r="H73" s="44">
        <v>0</v>
      </c>
      <c r="I73" s="3">
        <v>4</v>
      </c>
      <c r="J73" s="33" t="s">
        <v>11</v>
      </c>
      <c r="K73" s="3">
        <f t="shared" si="12"/>
        <v>39</v>
      </c>
      <c r="L73" s="33" t="s">
        <v>39</v>
      </c>
      <c r="M73" s="390">
        <v>1463</v>
      </c>
      <c r="N73" s="89">
        <f t="shared" si="13"/>
        <v>1667</v>
      </c>
      <c r="R73" s="48"/>
      <c r="S73" s="26"/>
      <c r="T73" s="26"/>
      <c r="U73" s="26"/>
      <c r="V73" s="26"/>
    </row>
    <row r="74" spans="3:22">
      <c r="H74" s="44">
        <v>0</v>
      </c>
      <c r="I74" s="3">
        <v>5</v>
      </c>
      <c r="J74" s="33" t="s">
        <v>12</v>
      </c>
      <c r="K74" s="3">
        <f t="shared" si="12"/>
        <v>31</v>
      </c>
      <c r="L74" s="33" t="s">
        <v>64</v>
      </c>
      <c r="M74" s="390">
        <v>1814</v>
      </c>
      <c r="N74" s="89">
        <f t="shared" si="13"/>
        <v>1566</v>
      </c>
      <c r="R74" s="48"/>
      <c r="S74" s="26"/>
      <c r="T74" s="26"/>
      <c r="U74" s="26"/>
      <c r="V74" s="26"/>
    </row>
    <row r="75" spans="3:22">
      <c r="H75" s="44">
        <v>0</v>
      </c>
      <c r="I75" s="3">
        <v>6</v>
      </c>
      <c r="J75" s="33" t="s">
        <v>13</v>
      </c>
      <c r="K75" s="3">
        <f t="shared" si="12"/>
        <v>38</v>
      </c>
      <c r="L75" s="33" t="s">
        <v>38</v>
      </c>
      <c r="M75" s="390">
        <v>1115</v>
      </c>
      <c r="N75" s="89">
        <f t="shared" si="13"/>
        <v>1182</v>
      </c>
      <c r="R75" s="48"/>
      <c r="S75" s="26"/>
      <c r="T75" s="26"/>
      <c r="U75" s="26"/>
      <c r="V75" s="26"/>
    </row>
    <row r="76" spans="3:22" ht="14.25" thickBot="1">
      <c r="H76" s="44">
        <v>0</v>
      </c>
      <c r="I76" s="3">
        <v>7</v>
      </c>
      <c r="J76" s="33" t="s">
        <v>14</v>
      </c>
      <c r="K76" s="14">
        <f t="shared" si="12"/>
        <v>14</v>
      </c>
      <c r="L76" s="77" t="s">
        <v>19</v>
      </c>
      <c r="M76" s="391">
        <v>800</v>
      </c>
      <c r="N76" s="166">
        <f t="shared" si="13"/>
        <v>991</v>
      </c>
      <c r="R76" s="48"/>
      <c r="S76" s="26"/>
      <c r="T76" s="26"/>
      <c r="U76" s="26"/>
      <c r="V76" s="26"/>
    </row>
    <row r="77" spans="3:22" ht="14.25" thickTop="1">
      <c r="H77" s="44">
        <v>0</v>
      </c>
      <c r="I77" s="3">
        <v>8</v>
      </c>
      <c r="J77" s="33" t="s">
        <v>15</v>
      </c>
      <c r="K77" s="3"/>
      <c r="L77" s="114" t="s">
        <v>56</v>
      </c>
      <c r="M77" s="294">
        <v>61758</v>
      </c>
      <c r="N77" s="171">
        <f>SUM(H90)</f>
        <v>59059</v>
      </c>
      <c r="R77" s="48"/>
      <c r="S77" s="26"/>
      <c r="T77" s="26"/>
      <c r="U77" s="26"/>
      <c r="V77" s="26"/>
    </row>
    <row r="78" spans="3:22">
      <c r="H78" s="415">
        <v>0</v>
      </c>
      <c r="I78" s="3">
        <v>10</v>
      </c>
      <c r="J78" s="33" t="s">
        <v>16</v>
      </c>
      <c r="R78" s="48"/>
      <c r="S78" s="26"/>
      <c r="T78" s="26"/>
      <c r="U78" s="26"/>
      <c r="V78" s="26"/>
    </row>
    <row r="79" spans="3:22">
      <c r="H79" s="44">
        <v>0</v>
      </c>
      <c r="I79" s="3">
        <v>12</v>
      </c>
      <c r="J79" s="33" t="s">
        <v>18</v>
      </c>
      <c r="R79" s="48"/>
      <c r="S79" s="26"/>
      <c r="T79" s="26"/>
      <c r="U79" s="26"/>
      <c r="V79" s="26"/>
    </row>
    <row r="80" spans="3:22">
      <c r="H80" s="122">
        <v>0</v>
      </c>
      <c r="I80" s="3">
        <v>18</v>
      </c>
      <c r="J80" s="33" t="s">
        <v>22</v>
      </c>
      <c r="R80" s="48"/>
      <c r="S80" s="26"/>
      <c r="T80" s="26"/>
      <c r="U80" s="26"/>
      <c r="V80" s="26"/>
    </row>
    <row r="81" spans="8:22">
      <c r="H81" s="43">
        <v>0</v>
      </c>
      <c r="I81" s="3">
        <v>20</v>
      </c>
      <c r="J81" s="33" t="s">
        <v>24</v>
      </c>
      <c r="R81" s="48"/>
      <c r="S81" s="26"/>
      <c r="T81" s="26"/>
      <c r="U81" s="26"/>
      <c r="V81" s="26"/>
    </row>
    <row r="82" spans="8:22">
      <c r="H82" s="44">
        <v>0</v>
      </c>
      <c r="I82" s="3">
        <v>21</v>
      </c>
      <c r="J82" s="33" t="s">
        <v>72</v>
      </c>
      <c r="L82" s="42"/>
      <c r="M82" s="26"/>
      <c r="R82" s="48"/>
      <c r="S82" s="26"/>
      <c r="T82" s="26"/>
      <c r="U82" s="26"/>
      <c r="V82" s="26"/>
    </row>
    <row r="83" spans="8:22">
      <c r="H83" s="44">
        <v>0</v>
      </c>
      <c r="I83" s="3">
        <v>22</v>
      </c>
      <c r="J83" s="33" t="s">
        <v>26</v>
      </c>
      <c r="L83" s="42"/>
      <c r="M83" s="26"/>
      <c r="R83" s="48"/>
      <c r="S83" s="26"/>
      <c r="T83" s="26"/>
      <c r="U83" s="26"/>
      <c r="V83" s="26"/>
    </row>
    <row r="84" spans="8:22">
      <c r="H84" s="44">
        <v>0</v>
      </c>
      <c r="I84" s="3">
        <v>23</v>
      </c>
      <c r="J84" s="33" t="s">
        <v>27</v>
      </c>
      <c r="L84" s="42"/>
      <c r="M84" s="26"/>
      <c r="R84" s="48"/>
      <c r="S84" s="26"/>
      <c r="T84" s="26"/>
      <c r="U84" s="26"/>
      <c r="V84" s="26"/>
    </row>
    <row r="85" spans="8:22">
      <c r="H85" s="44">
        <v>0</v>
      </c>
      <c r="I85" s="3">
        <v>27</v>
      </c>
      <c r="J85" s="33" t="s">
        <v>31</v>
      </c>
      <c r="L85" s="42"/>
      <c r="M85" s="26"/>
      <c r="R85" s="48"/>
      <c r="S85" s="26"/>
      <c r="T85" s="26"/>
      <c r="U85" s="26"/>
      <c r="V85" s="26"/>
    </row>
    <row r="86" spans="8:22">
      <c r="H86" s="88">
        <v>0</v>
      </c>
      <c r="I86" s="3">
        <v>29</v>
      </c>
      <c r="J86" s="33" t="s">
        <v>54</v>
      </c>
      <c r="R86" s="48"/>
      <c r="S86" s="26"/>
      <c r="T86" s="26"/>
      <c r="U86" s="26"/>
      <c r="V86" s="26"/>
    </row>
    <row r="87" spans="8:22">
      <c r="H87" s="88">
        <v>0</v>
      </c>
      <c r="I87" s="3">
        <v>30</v>
      </c>
      <c r="J87" s="33" t="s">
        <v>33</v>
      </c>
      <c r="L87" s="47"/>
      <c r="M87" s="385"/>
      <c r="R87" s="48"/>
      <c r="S87" s="26"/>
      <c r="T87" s="26"/>
      <c r="U87" s="26"/>
      <c r="V87" s="26"/>
    </row>
    <row r="88" spans="8:22">
      <c r="H88" s="44">
        <v>0</v>
      </c>
      <c r="I88" s="3">
        <v>32</v>
      </c>
      <c r="J88" s="33" t="s">
        <v>35</v>
      </c>
      <c r="R88" s="48"/>
      <c r="S88" s="30"/>
      <c r="T88" s="30"/>
    </row>
    <row r="89" spans="8:22">
      <c r="H89" s="88">
        <v>0</v>
      </c>
      <c r="I89" s="3">
        <v>35</v>
      </c>
      <c r="J89" s="33" t="s">
        <v>36</v>
      </c>
      <c r="R89" s="48"/>
    </row>
    <row r="90" spans="8:22">
      <c r="H90" s="117">
        <f>SUM(H50:H89)</f>
        <v>59059</v>
      </c>
      <c r="I90" s="3"/>
      <c r="J90" s="3" t="s">
        <v>48</v>
      </c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63F28-A131-4699-A891-B716E28C1559}">
  <sheetPr>
    <tabColor rgb="FFFF0000"/>
  </sheetPr>
  <dimension ref="A1:AD90"/>
  <sheetViews>
    <sheetView zoomScaleNormal="100" workbookViewId="0">
      <selection activeCell="P84" sqref="P84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160"/>
      <c r="I1" s="382"/>
      <c r="J1" s="46"/>
      <c r="L1" s="47"/>
      <c r="M1" s="394"/>
      <c r="N1" s="47"/>
      <c r="O1" s="48"/>
      <c r="R1" s="108"/>
    </row>
    <row r="2" spans="8:30" ht="13.5" customHeight="1">
      <c r="H2" s="290" t="s">
        <v>199</v>
      </c>
      <c r="I2" s="3"/>
      <c r="J2" s="182" t="s">
        <v>70</v>
      </c>
      <c r="K2" s="81"/>
      <c r="L2" s="316" t="s">
        <v>200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23" t="s">
        <v>99</v>
      </c>
      <c r="I3" s="3"/>
      <c r="J3" s="144" t="s">
        <v>9</v>
      </c>
      <c r="K3" s="81"/>
      <c r="L3" s="317" t="s">
        <v>99</v>
      </c>
      <c r="M3" s="398"/>
      <c r="N3" s="399"/>
      <c r="O3" s="1"/>
      <c r="R3" s="48"/>
      <c r="S3" s="26"/>
      <c r="T3" s="26"/>
      <c r="U3" s="26"/>
      <c r="V3" s="26"/>
    </row>
    <row r="4" spans="8:30" ht="13.5" customHeight="1">
      <c r="H4" s="89">
        <v>26185</v>
      </c>
      <c r="I4" s="3">
        <v>33</v>
      </c>
      <c r="J4" s="160" t="s">
        <v>0</v>
      </c>
      <c r="K4" s="120">
        <f>SUM(I4)</f>
        <v>33</v>
      </c>
      <c r="L4" s="309">
        <v>23821</v>
      </c>
      <c r="M4" s="404"/>
      <c r="N4" s="421"/>
      <c r="O4" s="1"/>
      <c r="R4" s="48"/>
      <c r="S4" s="26"/>
      <c r="T4" s="26"/>
      <c r="U4" s="26"/>
      <c r="V4" s="26"/>
    </row>
    <row r="5" spans="8:30" ht="13.5" customHeight="1">
      <c r="H5" s="88">
        <v>19045</v>
      </c>
      <c r="I5" s="3">
        <v>13</v>
      </c>
      <c r="J5" s="160" t="s">
        <v>7</v>
      </c>
      <c r="K5" s="120">
        <f t="shared" ref="K5:K13" si="0">SUM(I5)</f>
        <v>13</v>
      </c>
      <c r="L5" s="310">
        <v>16214</v>
      </c>
      <c r="M5" s="398"/>
      <c r="N5" s="421"/>
      <c r="O5" s="1"/>
      <c r="R5" s="48"/>
      <c r="S5" s="26"/>
      <c r="T5" s="26"/>
      <c r="U5" s="26"/>
      <c r="V5" s="26"/>
    </row>
    <row r="6" spans="8:30" ht="13.5" customHeight="1">
      <c r="H6" s="88">
        <v>13778</v>
      </c>
      <c r="I6" s="3">
        <v>9</v>
      </c>
      <c r="J6" s="3" t="s">
        <v>162</v>
      </c>
      <c r="K6" s="120">
        <f t="shared" si="0"/>
        <v>9</v>
      </c>
      <c r="L6" s="310">
        <v>16378</v>
      </c>
      <c r="M6" s="95"/>
      <c r="N6" s="421"/>
      <c r="O6" s="1"/>
      <c r="R6" s="48"/>
      <c r="S6" s="26"/>
      <c r="T6" s="26"/>
      <c r="U6" s="26"/>
      <c r="V6" s="26"/>
    </row>
    <row r="7" spans="8:30" ht="13.5" customHeight="1">
      <c r="H7" s="88">
        <v>9420</v>
      </c>
      <c r="I7" s="3">
        <v>34</v>
      </c>
      <c r="J7" s="160" t="s">
        <v>1</v>
      </c>
      <c r="K7" s="120">
        <f t="shared" si="0"/>
        <v>34</v>
      </c>
      <c r="L7" s="310">
        <v>10800</v>
      </c>
      <c r="M7" s="95"/>
      <c r="N7" s="421"/>
      <c r="O7" s="1"/>
      <c r="R7" s="48"/>
      <c r="S7" s="26"/>
      <c r="T7" s="26"/>
      <c r="U7" s="26"/>
      <c r="V7" s="26"/>
    </row>
    <row r="8" spans="8:30" ht="13.5" customHeight="1">
      <c r="H8" s="88">
        <v>8530</v>
      </c>
      <c r="I8" s="3">
        <v>24</v>
      </c>
      <c r="J8" s="160" t="s">
        <v>28</v>
      </c>
      <c r="K8" s="120">
        <f t="shared" si="0"/>
        <v>24</v>
      </c>
      <c r="L8" s="310">
        <v>6822</v>
      </c>
      <c r="M8" s="95"/>
      <c r="N8" s="421"/>
      <c r="O8" s="1"/>
      <c r="R8" s="48"/>
      <c r="S8" s="26"/>
      <c r="T8" s="26"/>
      <c r="U8" s="26"/>
      <c r="V8" s="26"/>
    </row>
    <row r="9" spans="8:30" ht="13.5" customHeight="1">
      <c r="H9" s="88">
        <v>6566</v>
      </c>
      <c r="I9" s="3">
        <v>25</v>
      </c>
      <c r="J9" s="160" t="s">
        <v>29</v>
      </c>
      <c r="K9" s="120">
        <f t="shared" si="0"/>
        <v>25</v>
      </c>
      <c r="L9" s="310">
        <v>4915</v>
      </c>
      <c r="M9" s="95"/>
      <c r="O9" s="1"/>
      <c r="R9" s="48"/>
      <c r="S9" s="26"/>
      <c r="T9" s="26"/>
      <c r="U9" s="26"/>
      <c r="V9" s="26"/>
    </row>
    <row r="10" spans="8:30" ht="13.5" customHeight="1">
      <c r="H10" s="88">
        <v>3225</v>
      </c>
      <c r="I10" s="3">
        <v>17</v>
      </c>
      <c r="J10" s="160" t="s">
        <v>21</v>
      </c>
      <c r="K10" s="120">
        <f t="shared" si="0"/>
        <v>17</v>
      </c>
      <c r="L10" s="310">
        <v>3194</v>
      </c>
      <c r="M10" s="95"/>
      <c r="O10" s="1"/>
      <c r="R10" s="48"/>
      <c r="S10" s="26"/>
      <c r="T10" s="26"/>
      <c r="U10" s="26"/>
      <c r="V10" s="26"/>
    </row>
    <row r="11" spans="8:30" ht="13.5" customHeight="1">
      <c r="H11" s="88">
        <v>3140</v>
      </c>
      <c r="I11" s="3">
        <v>22</v>
      </c>
      <c r="J11" s="160" t="s">
        <v>26</v>
      </c>
      <c r="K11" s="120">
        <f t="shared" si="0"/>
        <v>22</v>
      </c>
      <c r="L11" s="310">
        <v>2954</v>
      </c>
      <c r="M11" s="95"/>
      <c r="O11" s="1"/>
      <c r="R11" s="48"/>
      <c r="S11" s="26"/>
      <c r="T11" s="26"/>
      <c r="U11" s="26"/>
      <c r="V11" s="26"/>
    </row>
    <row r="12" spans="8:30" ht="13.5" customHeight="1">
      <c r="H12" s="88">
        <v>2421</v>
      </c>
      <c r="I12" s="3">
        <v>36</v>
      </c>
      <c r="J12" s="160" t="s">
        <v>5</v>
      </c>
      <c r="K12" s="120">
        <f t="shared" si="0"/>
        <v>36</v>
      </c>
      <c r="L12" s="310">
        <v>1854</v>
      </c>
      <c r="M12" s="95"/>
      <c r="R12" s="48"/>
      <c r="S12" s="26"/>
      <c r="T12" s="26"/>
      <c r="U12" s="90"/>
      <c r="V12" s="26"/>
    </row>
    <row r="13" spans="8:30" ht="13.5" customHeight="1" thickBot="1">
      <c r="H13" s="166">
        <v>2181</v>
      </c>
      <c r="I13" s="14">
        <v>20</v>
      </c>
      <c r="J13" s="162" t="s">
        <v>24</v>
      </c>
      <c r="K13" s="181">
        <f t="shared" si="0"/>
        <v>20</v>
      </c>
      <c r="L13" s="318">
        <v>2566</v>
      </c>
      <c r="M13" s="95"/>
      <c r="N13" s="96"/>
      <c r="R13" s="48"/>
      <c r="S13" s="26"/>
      <c r="T13" s="26"/>
      <c r="U13" s="26"/>
      <c r="V13" s="26"/>
    </row>
    <row r="14" spans="8:30" ht="13.5" customHeight="1" thickTop="1">
      <c r="H14" s="374">
        <v>2157</v>
      </c>
      <c r="I14" s="219">
        <v>26</v>
      </c>
      <c r="J14" s="220" t="s">
        <v>30</v>
      </c>
      <c r="K14" s="81" t="s">
        <v>8</v>
      </c>
      <c r="L14" s="319">
        <v>106007</v>
      </c>
      <c r="N14" s="48"/>
      <c r="R14" s="48"/>
      <c r="S14" s="26"/>
      <c r="T14" s="26"/>
      <c r="U14" s="26"/>
      <c r="V14" s="26"/>
    </row>
    <row r="15" spans="8:30" ht="13.5" customHeight="1">
      <c r="H15" s="88">
        <v>1535</v>
      </c>
      <c r="I15" s="3">
        <v>1</v>
      </c>
      <c r="J15" s="160" t="s">
        <v>4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>
      <c r="H16" s="289">
        <v>1219</v>
      </c>
      <c r="I16" s="3">
        <v>6</v>
      </c>
      <c r="J16" s="160" t="s">
        <v>13</v>
      </c>
      <c r="K16" s="50"/>
      <c r="R16" s="48"/>
      <c r="S16" s="26"/>
      <c r="T16" s="26"/>
      <c r="U16" s="26"/>
      <c r="V16" s="26"/>
    </row>
    <row r="17" spans="1:22" ht="13.5" customHeight="1">
      <c r="H17" s="88">
        <v>1196</v>
      </c>
      <c r="I17" s="3">
        <v>21</v>
      </c>
      <c r="J17" s="160" t="s">
        <v>25</v>
      </c>
      <c r="K17" s="45"/>
      <c r="L17" s="26"/>
      <c r="R17" s="48"/>
      <c r="S17" s="26"/>
      <c r="T17" s="26"/>
      <c r="U17" s="26"/>
      <c r="V17" s="26"/>
    </row>
    <row r="18" spans="1:22" ht="13.5" customHeight="1">
      <c r="H18" s="122">
        <v>959</v>
      </c>
      <c r="I18" s="3">
        <v>16</v>
      </c>
      <c r="J18" s="160" t="s">
        <v>3</v>
      </c>
      <c r="K18" s="45"/>
      <c r="L18" s="26"/>
      <c r="R18" s="48"/>
      <c r="S18" s="26"/>
      <c r="T18" s="26"/>
      <c r="U18" s="26"/>
      <c r="V18" s="26"/>
    </row>
    <row r="19" spans="1:22" ht="13.5" customHeight="1">
      <c r="H19" s="89">
        <v>951</v>
      </c>
      <c r="I19" s="3">
        <v>18</v>
      </c>
      <c r="J19" s="160" t="s">
        <v>22</v>
      </c>
      <c r="L19" s="16"/>
      <c r="M19" s="441" t="s">
        <v>180</v>
      </c>
      <c r="N19" s="42" t="s">
        <v>75</v>
      </c>
      <c r="R19" s="48"/>
      <c r="S19" s="26"/>
      <c r="T19" s="26"/>
      <c r="U19" s="26"/>
      <c r="V19" s="26"/>
    </row>
    <row r="20" spans="1:22" ht="13.5" customHeight="1" thickBot="1">
      <c r="H20" s="289">
        <v>914</v>
      </c>
      <c r="I20" s="3">
        <v>15</v>
      </c>
      <c r="J20" s="160" t="s">
        <v>20</v>
      </c>
      <c r="K20" s="120">
        <f>SUM(I4)</f>
        <v>33</v>
      </c>
      <c r="L20" s="160" t="s">
        <v>0</v>
      </c>
      <c r="M20" s="320">
        <v>27709</v>
      </c>
      <c r="N20" s="89">
        <f>SUM(H4)</f>
        <v>26185</v>
      </c>
      <c r="R20" s="48"/>
      <c r="S20" s="26"/>
      <c r="T20" s="26"/>
      <c r="U20" s="26"/>
      <c r="V20" s="26"/>
    </row>
    <row r="21" spans="1:22" ht="13.5" customHeight="1">
      <c r="A21" s="58" t="s">
        <v>46</v>
      </c>
      <c r="B21" s="59" t="s">
        <v>47</v>
      </c>
      <c r="C21" s="59" t="s">
        <v>190</v>
      </c>
      <c r="D21" s="59" t="s">
        <v>181</v>
      </c>
      <c r="E21" s="59" t="s">
        <v>41</v>
      </c>
      <c r="F21" s="59" t="s">
        <v>50</v>
      </c>
      <c r="G21" s="8" t="s">
        <v>173</v>
      </c>
      <c r="H21" s="88">
        <v>822</v>
      </c>
      <c r="I21" s="3">
        <v>12</v>
      </c>
      <c r="J21" s="160" t="s">
        <v>18</v>
      </c>
      <c r="K21" s="120">
        <f t="shared" ref="K21:K29" si="1">SUM(I5)</f>
        <v>13</v>
      </c>
      <c r="L21" s="160" t="s">
        <v>7</v>
      </c>
      <c r="M21" s="321">
        <v>16643</v>
      </c>
      <c r="N21" s="89">
        <f t="shared" ref="N21:N29" si="2">SUM(H5)</f>
        <v>19045</v>
      </c>
      <c r="R21" s="48"/>
      <c r="S21" s="26"/>
      <c r="T21" s="26"/>
      <c r="U21" s="26"/>
      <c r="V21" s="26"/>
    </row>
    <row r="22" spans="1:22" ht="13.5" customHeight="1">
      <c r="A22" s="61">
        <v>1</v>
      </c>
      <c r="B22" s="160" t="s">
        <v>0</v>
      </c>
      <c r="C22" s="43">
        <f>SUM(H4)</f>
        <v>26185</v>
      </c>
      <c r="D22" s="97">
        <f>SUM(L4)</f>
        <v>23821</v>
      </c>
      <c r="E22" s="55">
        <f t="shared" ref="E22:E31" si="3">SUM(N20/M20*100)</f>
        <v>94.499981955321374</v>
      </c>
      <c r="F22" s="52">
        <f t="shared" ref="F22:F32" si="4">SUM(C22/D22*100)</f>
        <v>109.92401662398723</v>
      </c>
      <c r="G22" s="62"/>
      <c r="H22" s="88">
        <v>801</v>
      </c>
      <c r="I22" s="3">
        <v>39</v>
      </c>
      <c r="J22" s="160" t="s">
        <v>39</v>
      </c>
      <c r="K22" s="120">
        <f t="shared" si="1"/>
        <v>9</v>
      </c>
      <c r="L22" s="3" t="s">
        <v>162</v>
      </c>
      <c r="M22" s="321">
        <v>12776</v>
      </c>
      <c r="N22" s="89">
        <f t="shared" si="2"/>
        <v>13778</v>
      </c>
      <c r="R22" s="48"/>
      <c r="S22" s="26"/>
      <c r="T22" s="26"/>
      <c r="U22" s="26"/>
      <c r="V22" s="26"/>
    </row>
    <row r="23" spans="1:22" ht="13.5" customHeight="1">
      <c r="A23" s="61">
        <v>2</v>
      </c>
      <c r="B23" s="160" t="s">
        <v>7</v>
      </c>
      <c r="C23" s="43">
        <f t="shared" ref="C23:C31" si="5">SUM(H5)</f>
        <v>19045</v>
      </c>
      <c r="D23" s="97">
        <f t="shared" ref="D23:D31" si="6">SUM(L5)</f>
        <v>16214</v>
      </c>
      <c r="E23" s="55">
        <f t="shared" si="3"/>
        <v>114.43249414168119</v>
      </c>
      <c r="F23" s="52">
        <f t="shared" si="4"/>
        <v>117.46021956334032</v>
      </c>
      <c r="G23" s="62"/>
      <c r="H23" s="88">
        <v>784</v>
      </c>
      <c r="I23" s="3">
        <v>2</v>
      </c>
      <c r="J23" s="160" t="s">
        <v>6</v>
      </c>
      <c r="K23" s="120">
        <f t="shared" si="1"/>
        <v>34</v>
      </c>
      <c r="L23" s="160" t="s">
        <v>1</v>
      </c>
      <c r="M23" s="321">
        <v>9113</v>
      </c>
      <c r="N23" s="89">
        <f t="shared" si="2"/>
        <v>9420</v>
      </c>
      <c r="R23" s="48"/>
      <c r="S23" s="26"/>
      <c r="T23" s="26"/>
      <c r="U23" s="26"/>
      <c r="V23" s="26"/>
    </row>
    <row r="24" spans="1:22" ht="13.5" customHeight="1">
      <c r="A24" s="61">
        <v>3</v>
      </c>
      <c r="B24" s="3" t="s">
        <v>162</v>
      </c>
      <c r="C24" s="43">
        <f t="shared" si="5"/>
        <v>13778</v>
      </c>
      <c r="D24" s="97">
        <f t="shared" si="6"/>
        <v>16378</v>
      </c>
      <c r="E24" s="55">
        <f t="shared" si="3"/>
        <v>107.84283030682529</v>
      </c>
      <c r="F24" s="52">
        <f t="shared" si="4"/>
        <v>84.125045793137133</v>
      </c>
      <c r="G24" s="62"/>
      <c r="H24" s="88">
        <v>638</v>
      </c>
      <c r="I24" s="3">
        <v>40</v>
      </c>
      <c r="J24" s="160" t="s">
        <v>2</v>
      </c>
      <c r="K24" s="120">
        <f t="shared" si="1"/>
        <v>24</v>
      </c>
      <c r="L24" s="160" t="s">
        <v>28</v>
      </c>
      <c r="M24" s="321">
        <v>8475</v>
      </c>
      <c r="N24" s="89">
        <f t="shared" si="2"/>
        <v>8530</v>
      </c>
      <c r="R24" s="48"/>
      <c r="S24" s="26"/>
      <c r="T24" s="26"/>
      <c r="U24" s="26"/>
      <c r="V24" s="26"/>
    </row>
    <row r="25" spans="1:22" ht="13.5" customHeight="1">
      <c r="A25" s="61">
        <v>4</v>
      </c>
      <c r="B25" s="160" t="s">
        <v>1</v>
      </c>
      <c r="C25" s="43">
        <f t="shared" si="5"/>
        <v>9420</v>
      </c>
      <c r="D25" s="97">
        <f t="shared" si="6"/>
        <v>10800</v>
      </c>
      <c r="E25" s="55">
        <f t="shared" si="3"/>
        <v>103.36881378250851</v>
      </c>
      <c r="F25" s="52">
        <f t="shared" si="4"/>
        <v>87.222222222222229</v>
      </c>
      <c r="G25" s="62"/>
      <c r="H25" s="88">
        <v>408</v>
      </c>
      <c r="I25" s="3">
        <v>38</v>
      </c>
      <c r="J25" s="160" t="s">
        <v>38</v>
      </c>
      <c r="K25" s="120">
        <f t="shared" si="1"/>
        <v>25</v>
      </c>
      <c r="L25" s="160" t="s">
        <v>29</v>
      </c>
      <c r="M25" s="321">
        <v>7323</v>
      </c>
      <c r="N25" s="89">
        <f t="shared" si="2"/>
        <v>6566</v>
      </c>
      <c r="R25" s="48"/>
      <c r="S25" s="26"/>
      <c r="T25" s="26"/>
      <c r="U25" s="26"/>
      <c r="V25" s="26"/>
    </row>
    <row r="26" spans="1:22" ht="13.5" customHeight="1">
      <c r="A26" s="61">
        <v>5</v>
      </c>
      <c r="B26" s="160" t="s">
        <v>28</v>
      </c>
      <c r="C26" s="43">
        <f t="shared" si="5"/>
        <v>8530</v>
      </c>
      <c r="D26" s="97">
        <f t="shared" si="6"/>
        <v>6822</v>
      </c>
      <c r="E26" s="55">
        <f t="shared" si="3"/>
        <v>100.64896755162242</v>
      </c>
      <c r="F26" s="52">
        <f t="shared" si="4"/>
        <v>125.03664614482557</v>
      </c>
      <c r="G26" s="72"/>
      <c r="H26" s="88">
        <v>341</v>
      </c>
      <c r="I26" s="3">
        <v>31</v>
      </c>
      <c r="J26" s="3" t="s">
        <v>64</v>
      </c>
      <c r="K26" s="120">
        <f t="shared" si="1"/>
        <v>17</v>
      </c>
      <c r="L26" s="160" t="s">
        <v>21</v>
      </c>
      <c r="M26" s="321">
        <v>3240</v>
      </c>
      <c r="N26" s="89">
        <f t="shared" si="2"/>
        <v>3225</v>
      </c>
      <c r="R26" s="48"/>
      <c r="S26" s="26"/>
      <c r="T26" s="26"/>
      <c r="U26" s="26"/>
      <c r="V26" s="26"/>
    </row>
    <row r="27" spans="1:22" ht="13.5" customHeight="1">
      <c r="A27" s="61">
        <v>6</v>
      </c>
      <c r="B27" s="160" t="s">
        <v>29</v>
      </c>
      <c r="C27" s="43">
        <f t="shared" si="5"/>
        <v>6566</v>
      </c>
      <c r="D27" s="97">
        <f t="shared" si="6"/>
        <v>4915</v>
      </c>
      <c r="E27" s="55">
        <f t="shared" si="3"/>
        <v>89.662706541035092</v>
      </c>
      <c r="F27" s="52">
        <f t="shared" si="4"/>
        <v>133.59104781281789</v>
      </c>
      <c r="G27" s="76"/>
      <c r="H27" s="88">
        <v>322</v>
      </c>
      <c r="I27" s="3">
        <v>14</v>
      </c>
      <c r="J27" s="160" t="s">
        <v>19</v>
      </c>
      <c r="K27" s="120">
        <f t="shared" si="1"/>
        <v>22</v>
      </c>
      <c r="L27" s="160" t="s">
        <v>26</v>
      </c>
      <c r="M27" s="321">
        <v>2312</v>
      </c>
      <c r="N27" s="89">
        <f t="shared" si="2"/>
        <v>3140</v>
      </c>
      <c r="R27" s="48"/>
      <c r="S27" s="26"/>
      <c r="T27" s="26"/>
      <c r="U27" s="26"/>
      <c r="V27" s="26"/>
    </row>
    <row r="28" spans="1:22" ht="13.5" customHeight="1">
      <c r="A28" s="61">
        <v>7</v>
      </c>
      <c r="B28" s="160" t="s">
        <v>21</v>
      </c>
      <c r="C28" s="43">
        <f t="shared" si="5"/>
        <v>3225</v>
      </c>
      <c r="D28" s="97">
        <f t="shared" si="6"/>
        <v>3194</v>
      </c>
      <c r="E28" s="55">
        <f t="shared" si="3"/>
        <v>99.537037037037038</v>
      </c>
      <c r="F28" s="52">
        <f t="shared" si="4"/>
        <v>100.97056981840953</v>
      </c>
      <c r="G28" s="62"/>
      <c r="H28" s="88">
        <v>222</v>
      </c>
      <c r="I28" s="3">
        <v>5</v>
      </c>
      <c r="J28" s="160" t="s">
        <v>12</v>
      </c>
      <c r="K28" s="120">
        <f t="shared" si="1"/>
        <v>36</v>
      </c>
      <c r="L28" s="160" t="s">
        <v>5</v>
      </c>
      <c r="M28" s="321">
        <v>1320</v>
      </c>
      <c r="N28" s="89">
        <f t="shared" si="2"/>
        <v>2421</v>
      </c>
      <c r="R28" s="48"/>
      <c r="S28" s="26"/>
      <c r="T28" s="26"/>
      <c r="U28" s="26"/>
      <c r="V28" s="26"/>
    </row>
    <row r="29" spans="1:22" ht="13.5" customHeight="1" thickBot="1">
      <c r="A29" s="61">
        <v>8</v>
      </c>
      <c r="B29" s="160" t="s">
        <v>26</v>
      </c>
      <c r="C29" s="43">
        <f t="shared" si="5"/>
        <v>3140</v>
      </c>
      <c r="D29" s="97">
        <f t="shared" si="6"/>
        <v>2954</v>
      </c>
      <c r="E29" s="55">
        <f t="shared" si="3"/>
        <v>135.81314878892735</v>
      </c>
      <c r="F29" s="52">
        <f t="shared" si="4"/>
        <v>106.29654705484089</v>
      </c>
      <c r="G29" s="73"/>
      <c r="H29" s="88">
        <v>162</v>
      </c>
      <c r="I29" s="3">
        <v>11</v>
      </c>
      <c r="J29" s="160" t="s">
        <v>17</v>
      </c>
      <c r="K29" s="181">
        <f t="shared" si="1"/>
        <v>20</v>
      </c>
      <c r="L29" s="162" t="s">
        <v>24</v>
      </c>
      <c r="M29" s="322">
        <v>1443</v>
      </c>
      <c r="N29" s="89">
        <f t="shared" si="2"/>
        <v>2181</v>
      </c>
      <c r="R29" s="48"/>
      <c r="S29" s="26"/>
      <c r="T29" s="26"/>
      <c r="U29" s="26"/>
      <c r="V29" s="26"/>
    </row>
    <row r="30" spans="1:22" ht="13.5" customHeight="1" thickTop="1">
      <c r="A30" s="61">
        <v>9</v>
      </c>
      <c r="B30" s="160" t="s">
        <v>5</v>
      </c>
      <c r="C30" s="43">
        <f t="shared" si="5"/>
        <v>2421</v>
      </c>
      <c r="D30" s="97">
        <f t="shared" si="6"/>
        <v>1854</v>
      </c>
      <c r="E30" s="55">
        <f t="shared" si="3"/>
        <v>183.40909090909091</v>
      </c>
      <c r="F30" s="52">
        <f t="shared" si="4"/>
        <v>130.58252427184468</v>
      </c>
      <c r="G30" s="72"/>
      <c r="H30" s="88">
        <v>67</v>
      </c>
      <c r="I30" s="3">
        <v>27</v>
      </c>
      <c r="J30" s="160" t="s">
        <v>31</v>
      </c>
      <c r="K30" s="114"/>
      <c r="L30" s="332" t="s">
        <v>107</v>
      </c>
      <c r="M30" s="323">
        <v>102520</v>
      </c>
      <c r="N30" s="89">
        <f>SUM(H44)</f>
        <v>108109</v>
      </c>
      <c r="R30" s="48"/>
      <c r="S30" s="26"/>
      <c r="T30" s="26"/>
      <c r="U30" s="26"/>
      <c r="V30" s="26"/>
    </row>
    <row r="31" spans="1:22" ht="13.5" customHeight="1" thickBot="1">
      <c r="A31" s="74">
        <v>10</v>
      </c>
      <c r="B31" s="162" t="s">
        <v>24</v>
      </c>
      <c r="C31" s="43">
        <f t="shared" si="5"/>
        <v>2181</v>
      </c>
      <c r="D31" s="97">
        <f t="shared" si="6"/>
        <v>2566</v>
      </c>
      <c r="E31" s="56">
        <f t="shared" si="3"/>
        <v>151.14345114345113</v>
      </c>
      <c r="F31" s="63">
        <f t="shared" si="4"/>
        <v>84.996102883865944</v>
      </c>
      <c r="G31" s="75"/>
      <c r="H31" s="289">
        <v>51</v>
      </c>
      <c r="I31" s="3">
        <v>28</v>
      </c>
      <c r="J31" s="160" t="s">
        <v>32</v>
      </c>
      <c r="K31" s="45"/>
      <c r="L31" s="215"/>
      <c r="R31" s="48"/>
      <c r="S31" s="26"/>
      <c r="T31" s="26"/>
      <c r="U31" s="26"/>
      <c r="V31" s="26"/>
    </row>
    <row r="32" spans="1:22" ht="13.5" customHeight="1" thickBot="1">
      <c r="A32" s="65"/>
      <c r="B32" s="66" t="s">
        <v>57</v>
      </c>
      <c r="C32" s="67">
        <f>SUM(H44)</f>
        <v>108109</v>
      </c>
      <c r="D32" s="67">
        <f>SUM(L14)</f>
        <v>106007</v>
      </c>
      <c r="E32" s="68">
        <f>SUM(N30/M30*100)</f>
        <v>105.45161919625438</v>
      </c>
      <c r="F32" s="63">
        <f t="shared" si="4"/>
        <v>101.98288792249568</v>
      </c>
      <c r="G32" s="83">
        <v>93.3</v>
      </c>
      <c r="H32" s="89">
        <v>42</v>
      </c>
      <c r="I32" s="3">
        <v>4</v>
      </c>
      <c r="J32" s="160" t="s">
        <v>11</v>
      </c>
      <c r="K32" s="45"/>
      <c r="L32" s="29"/>
      <c r="R32" s="48"/>
      <c r="S32" s="26"/>
      <c r="T32" s="26"/>
      <c r="U32" s="26"/>
      <c r="V32" s="26"/>
    </row>
    <row r="33" spans="3:30" ht="13.5" customHeight="1">
      <c r="H33" s="88">
        <v>20</v>
      </c>
      <c r="I33" s="3">
        <v>29</v>
      </c>
      <c r="J33" s="160" t="s">
        <v>54</v>
      </c>
      <c r="K33" s="45"/>
      <c r="L33" s="29"/>
      <c r="R33" s="48"/>
      <c r="S33" s="26"/>
      <c r="T33" s="26"/>
      <c r="U33" s="26"/>
      <c r="V33" s="26"/>
    </row>
    <row r="34" spans="3:30" ht="13.5" customHeight="1">
      <c r="C34" s="10"/>
      <c r="D34" s="10"/>
      <c r="H34" s="418">
        <v>7</v>
      </c>
      <c r="I34" s="3">
        <v>32</v>
      </c>
      <c r="J34" s="160" t="s">
        <v>35</v>
      </c>
      <c r="K34" s="45"/>
      <c r="L34" s="29"/>
      <c r="R34" s="48"/>
      <c r="S34" s="26"/>
      <c r="T34" s="26"/>
      <c r="U34" s="26"/>
      <c r="V34" s="26"/>
    </row>
    <row r="35" spans="3:30" ht="13.5" customHeight="1">
      <c r="H35" s="427">
        <v>0</v>
      </c>
      <c r="I35" s="3">
        <v>3</v>
      </c>
      <c r="J35" s="160" t="s">
        <v>10</v>
      </c>
      <c r="K35" s="45"/>
      <c r="L35" s="42"/>
      <c r="M35" s="26"/>
      <c r="R35" s="48"/>
      <c r="S35" s="26"/>
      <c r="T35" s="26"/>
      <c r="U35" s="26"/>
      <c r="V35" s="26"/>
    </row>
    <row r="36" spans="3:30" ht="13.5" customHeight="1">
      <c r="H36" s="289">
        <v>0</v>
      </c>
      <c r="I36" s="3">
        <v>7</v>
      </c>
      <c r="J36" s="160" t="s">
        <v>14</v>
      </c>
      <c r="K36" s="45"/>
      <c r="L36" s="42"/>
      <c r="M36" s="26"/>
      <c r="R36" s="48"/>
      <c r="S36" s="26"/>
      <c r="T36" s="26"/>
      <c r="U36" s="26"/>
      <c r="V36" s="26"/>
    </row>
    <row r="37" spans="3:30" ht="13.5" customHeight="1">
      <c r="H37" s="88">
        <v>0</v>
      </c>
      <c r="I37" s="3">
        <v>8</v>
      </c>
      <c r="J37" s="160" t="s">
        <v>15</v>
      </c>
      <c r="K37" s="45"/>
      <c r="L37" s="42"/>
      <c r="M37" s="26"/>
      <c r="R37" s="48"/>
      <c r="S37" s="26"/>
      <c r="T37" s="26"/>
      <c r="U37" s="26"/>
      <c r="V37" s="90"/>
    </row>
    <row r="38" spans="3:30" ht="13.5" customHeight="1">
      <c r="H38" s="289">
        <v>0</v>
      </c>
      <c r="I38" s="3">
        <v>10</v>
      </c>
      <c r="J38" s="160" t="s">
        <v>16</v>
      </c>
      <c r="K38" s="45"/>
      <c r="L38" s="42"/>
      <c r="M38" s="26"/>
      <c r="R38" s="48"/>
      <c r="S38" s="26"/>
      <c r="T38" s="26"/>
      <c r="U38" s="26"/>
      <c r="V38" s="26"/>
    </row>
    <row r="39" spans="3:30" ht="13.5" customHeight="1">
      <c r="H39" s="88">
        <v>0</v>
      </c>
      <c r="I39" s="3">
        <v>19</v>
      </c>
      <c r="J39" s="160" t="s">
        <v>23</v>
      </c>
      <c r="K39" s="45"/>
      <c r="R39" s="48"/>
      <c r="S39" s="26"/>
      <c r="T39" s="26"/>
      <c r="U39" s="26"/>
      <c r="V39" s="26"/>
    </row>
    <row r="40" spans="3:30" ht="13.5" customHeight="1">
      <c r="H40" s="88">
        <v>0</v>
      </c>
      <c r="I40" s="3">
        <v>23</v>
      </c>
      <c r="J40" s="160" t="s">
        <v>27</v>
      </c>
      <c r="K40" s="45"/>
      <c r="L40" s="47"/>
      <c r="M40" s="385"/>
      <c r="R40" s="48"/>
      <c r="S40" s="26"/>
      <c r="T40" s="26"/>
      <c r="U40" s="26"/>
      <c r="V40" s="26"/>
    </row>
    <row r="41" spans="3:30" ht="13.5" customHeight="1">
      <c r="H41" s="88">
        <v>0</v>
      </c>
      <c r="I41" s="3">
        <v>30</v>
      </c>
      <c r="J41" s="160" t="s">
        <v>33</v>
      </c>
      <c r="K41" s="45"/>
      <c r="L41" s="26"/>
      <c r="R41" s="48"/>
      <c r="S41" s="26"/>
      <c r="T41" s="26"/>
      <c r="U41" s="26"/>
      <c r="V41" s="26"/>
    </row>
    <row r="42" spans="3:30" ht="13.5" customHeight="1">
      <c r="H42" s="88">
        <v>0</v>
      </c>
      <c r="I42" s="3">
        <v>35</v>
      </c>
      <c r="J42" s="160" t="s">
        <v>36</v>
      </c>
      <c r="K42" s="45"/>
      <c r="L42" s="26"/>
      <c r="R42" s="48"/>
      <c r="S42" s="26"/>
      <c r="T42" s="26"/>
      <c r="U42" s="26"/>
      <c r="V42" s="26"/>
    </row>
    <row r="43" spans="3:30" ht="13.5" customHeight="1">
      <c r="H43" s="88">
        <v>0</v>
      </c>
      <c r="I43" s="3">
        <v>37</v>
      </c>
      <c r="J43" s="160" t="s">
        <v>37</v>
      </c>
      <c r="K43" s="45"/>
      <c r="L43" s="26"/>
      <c r="R43" s="48"/>
      <c r="S43" s="30"/>
      <c r="T43" s="30"/>
      <c r="U43" s="30"/>
      <c r="V43" s="30"/>
    </row>
    <row r="44" spans="3:30" ht="13.5" customHeight="1">
      <c r="H44" s="117">
        <f>SUM(H4:H43)</f>
        <v>108109</v>
      </c>
      <c r="I44" s="3"/>
      <c r="J44" s="160" t="s">
        <v>48</v>
      </c>
      <c r="K44" s="54"/>
      <c r="R44" s="48"/>
    </row>
    <row r="45" spans="3:30" ht="13.5" customHeight="1">
      <c r="R45" s="108"/>
    </row>
    <row r="46" spans="3:30" ht="13.5" customHeight="1"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>
      <c r="J47" s="46"/>
      <c r="L47" s="402"/>
      <c r="N47" s="47"/>
      <c r="R47" s="48"/>
      <c r="S47" s="26"/>
      <c r="T47" s="26"/>
      <c r="U47" s="26"/>
      <c r="V47" s="26"/>
    </row>
    <row r="48" spans="3:30" ht="13.5" customHeight="1">
      <c r="H48" s="183" t="s">
        <v>197</v>
      </c>
      <c r="I48" s="3"/>
      <c r="J48" s="178" t="s">
        <v>104</v>
      </c>
      <c r="K48" s="81"/>
      <c r="L48" s="296" t="s">
        <v>200</v>
      </c>
      <c r="N48" s="48"/>
      <c r="R48" s="48"/>
      <c r="S48" s="26"/>
      <c r="T48" s="26"/>
      <c r="U48" s="26"/>
      <c r="V48" s="26"/>
    </row>
    <row r="49" spans="1:22" ht="13.5" customHeight="1">
      <c r="H49" s="7" t="s">
        <v>99</v>
      </c>
      <c r="I49" s="3"/>
      <c r="J49" s="144" t="s">
        <v>9</v>
      </c>
      <c r="K49" s="98"/>
      <c r="L49" s="94" t="s">
        <v>99</v>
      </c>
      <c r="M49" s="398"/>
      <c r="N49" s="399"/>
      <c r="R49" s="48"/>
      <c r="S49" s="26"/>
      <c r="T49" s="26"/>
      <c r="U49" s="26"/>
      <c r="V49" s="26"/>
    </row>
    <row r="50" spans="1:22" ht="13.5" customHeight="1">
      <c r="H50" s="89">
        <v>413690</v>
      </c>
      <c r="I50" s="160">
        <v>17</v>
      </c>
      <c r="J50" s="160" t="s">
        <v>21</v>
      </c>
      <c r="K50" s="123">
        <f>SUM(I50)</f>
        <v>17</v>
      </c>
      <c r="L50" s="297">
        <v>416050</v>
      </c>
      <c r="M50" s="398"/>
      <c r="N50" s="399"/>
      <c r="O50" s="26"/>
      <c r="R50" s="48"/>
      <c r="S50" s="26"/>
      <c r="T50" s="26"/>
      <c r="U50" s="26"/>
      <c r="V50" s="26"/>
    </row>
    <row r="51" spans="1:22" ht="13.5" customHeight="1">
      <c r="H51" s="289">
        <v>92227</v>
      </c>
      <c r="I51" s="160">
        <v>36</v>
      </c>
      <c r="J51" s="160" t="s">
        <v>5</v>
      </c>
      <c r="K51" s="123">
        <f t="shared" ref="K51:K59" si="7">SUM(I51)</f>
        <v>36</v>
      </c>
      <c r="L51" s="297">
        <v>98736</v>
      </c>
      <c r="M51" s="398"/>
      <c r="N51" s="399"/>
      <c r="O51" s="26"/>
      <c r="R51" s="48"/>
      <c r="S51" s="26"/>
      <c r="T51" s="26"/>
      <c r="U51" s="26"/>
      <c r="V51" s="26"/>
    </row>
    <row r="52" spans="1:22" ht="13.5" customHeight="1">
      <c r="H52" s="88">
        <v>40814</v>
      </c>
      <c r="I52" s="160">
        <v>40</v>
      </c>
      <c r="J52" s="160" t="s">
        <v>2</v>
      </c>
      <c r="K52" s="123">
        <f t="shared" si="7"/>
        <v>40</v>
      </c>
      <c r="L52" s="297">
        <v>37820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>
      <c r="H53" s="88">
        <v>19207</v>
      </c>
      <c r="I53" s="160">
        <v>16</v>
      </c>
      <c r="J53" s="160" t="s">
        <v>3</v>
      </c>
      <c r="K53" s="123">
        <f t="shared" si="7"/>
        <v>16</v>
      </c>
      <c r="L53" s="297">
        <v>26145</v>
      </c>
      <c r="M53" s="79"/>
      <c r="N53" s="48"/>
      <c r="R53" s="48"/>
      <c r="S53" s="26"/>
      <c r="T53" s="26"/>
      <c r="U53" s="26"/>
      <c r="V53" s="26"/>
    </row>
    <row r="54" spans="1:22" ht="13.5" customHeight="1">
      <c r="A54" s="58" t="s">
        <v>46</v>
      </c>
      <c r="B54" s="59" t="s">
        <v>47</v>
      </c>
      <c r="C54" s="59" t="s">
        <v>190</v>
      </c>
      <c r="D54" s="59" t="s">
        <v>181</v>
      </c>
      <c r="E54" s="59" t="s">
        <v>41</v>
      </c>
      <c r="F54" s="59" t="s">
        <v>50</v>
      </c>
      <c r="G54" s="8" t="s">
        <v>173</v>
      </c>
      <c r="H54" s="289">
        <v>17701</v>
      </c>
      <c r="I54" s="160">
        <v>38</v>
      </c>
      <c r="J54" s="160" t="s">
        <v>38</v>
      </c>
      <c r="K54" s="123">
        <f t="shared" si="7"/>
        <v>38</v>
      </c>
      <c r="L54" s="297">
        <v>25555</v>
      </c>
      <c r="M54" s="79"/>
      <c r="N54" s="48"/>
      <c r="R54" s="48"/>
      <c r="S54" s="26"/>
      <c r="T54" s="26"/>
      <c r="U54" s="26"/>
      <c r="V54" s="26"/>
    </row>
    <row r="55" spans="1:22" ht="13.5" customHeight="1">
      <c r="A55" s="61">
        <v>1</v>
      </c>
      <c r="B55" s="160" t="s">
        <v>21</v>
      </c>
      <c r="C55" s="43">
        <f>SUM(H50)</f>
        <v>413690</v>
      </c>
      <c r="D55" s="5">
        <f t="shared" ref="D55:D64" si="8">SUM(L50)</f>
        <v>416050</v>
      </c>
      <c r="E55" s="52">
        <f>SUM(N66/M66*100)</f>
        <v>88.968652684823567</v>
      </c>
      <c r="F55" s="52">
        <f t="shared" ref="F55:F65" si="9">SUM(C55/D55*100)</f>
        <v>99.432760485518571</v>
      </c>
      <c r="G55" s="62"/>
      <c r="H55" s="88">
        <v>17457</v>
      </c>
      <c r="I55" s="160">
        <v>24</v>
      </c>
      <c r="J55" s="160" t="s">
        <v>28</v>
      </c>
      <c r="K55" s="123">
        <f t="shared" si="7"/>
        <v>24</v>
      </c>
      <c r="L55" s="297">
        <v>17929</v>
      </c>
      <c r="M55" s="79"/>
      <c r="N55" s="48"/>
      <c r="R55" s="48"/>
      <c r="S55" s="26"/>
      <c r="T55" s="26"/>
      <c r="U55" s="26"/>
      <c r="V55" s="26"/>
    </row>
    <row r="56" spans="1:22" ht="13.5" customHeight="1">
      <c r="A56" s="61">
        <v>2</v>
      </c>
      <c r="B56" s="160" t="s">
        <v>5</v>
      </c>
      <c r="C56" s="43">
        <f t="shared" ref="C56:C64" si="10">SUM(H51)</f>
        <v>92227</v>
      </c>
      <c r="D56" s="5">
        <f t="shared" si="8"/>
        <v>98736</v>
      </c>
      <c r="E56" s="52">
        <f t="shared" ref="E56:E65" si="11">SUM(N67/M67*100)</f>
        <v>97.702233145472263</v>
      </c>
      <c r="F56" s="52">
        <f t="shared" si="9"/>
        <v>93.407672986549997</v>
      </c>
      <c r="G56" s="62"/>
      <c r="H56" s="88">
        <v>17349</v>
      </c>
      <c r="I56" s="160">
        <v>25</v>
      </c>
      <c r="J56" s="160" t="s">
        <v>29</v>
      </c>
      <c r="K56" s="123">
        <f t="shared" si="7"/>
        <v>25</v>
      </c>
      <c r="L56" s="297">
        <v>20301</v>
      </c>
      <c r="M56" s="79"/>
      <c r="N56" s="48"/>
      <c r="R56" s="48"/>
      <c r="S56" s="26"/>
      <c r="T56" s="26"/>
      <c r="U56" s="26"/>
      <c r="V56" s="26"/>
    </row>
    <row r="57" spans="1:22" ht="13.5" customHeight="1">
      <c r="A57" s="61">
        <v>3</v>
      </c>
      <c r="B57" s="160" t="s">
        <v>2</v>
      </c>
      <c r="C57" s="43">
        <f t="shared" si="10"/>
        <v>40814</v>
      </c>
      <c r="D57" s="5">
        <f t="shared" si="8"/>
        <v>37820</v>
      </c>
      <c r="E57" s="52">
        <f t="shared" si="11"/>
        <v>102.56835544833132</v>
      </c>
      <c r="F57" s="52">
        <f t="shared" si="9"/>
        <v>107.91644632469593</v>
      </c>
      <c r="G57" s="62"/>
      <c r="H57" s="88">
        <v>15940</v>
      </c>
      <c r="I57" s="160">
        <v>37</v>
      </c>
      <c r="J57" s="160" t="s">
        <v>37</v>
      </c>
      <c r="K57" s="123">
        <f t="shared" si="7"/>
        <v>37</v>
      </c>
      <c r="L57" s="297">
        <v>13686</v>
      </c>
      <c r="M57" s="79"/>
      <c r="N57" s="48"/>
      <c r="R57" s="48"/>
      <c r="S57" s="26"/>
      <c r="T57" s="26"/>
      <c r="U57" s="26"/>
      <c r="V57" s="26"/>
    </row>
    <row r="58" spans="1:22" ht="13.5" customHeight="1">
      <c r="A58" s="61">
        <v>4</v>
      </c>
      <c r="B58" s="160" t="s">
        <v>3</v>
      </c>
      <c r="C58" s="43">
        <f t="shared" si="10"/>
        <v>19207</v>
      </c>
      <c r="D58" s="5">
        <f t="shared" si="8"/>
        <v>26145</v>
      </c>
      <c r="E58" s="52">
        <f t="shared" si="11"/>
        <v>85.288632326820604</v>
      </c>
      <c r="F58" s="52">
        <f t="shared" si="9"/>
        <v>73.463377318799004</v>
      </c>
      <c r="G58" s="62"/>
      <c r="H58" s="375">
        <v>14616</v>
      </c>
      <c r="I58" s="162">
        <v>26</v>
      </c>
      <c r="J58" s="162" t="s">
        <v>30</v>
      </c>
      <c r="K58" s="123">
        <f t="shared" si="7"/>
        <v>26</v>
      </c>
      <c r="L58" s="295">
        <v>16343</v>
      </c>
      <c r="M58" s="79"/>
      <c r="N58" s="48"/>
      <c r="R58" s="48"/>
      <c r="S58" s="26"/>
      <c r="T58" s="26"/>
      <c r="U58" s="26"/>
      <c r="V58" s="26"/>
    </row>
    <row r="59" spans="1:22" ht="13.5" customHeight="1" thickBot="1">
      <c r="A59" s="61">
        <v>5</v>
      </c>
      <c r="B59" s="160" t="s">
        <v>38</v>
      </c>
      <c r="C59" s="43">
        <f t="shared" si="10"/>
        <v>17701</v>
      </c>
      <c r="D59" s="5">
        <f t="shared" si="8"/>
        <v>25555</v>
      </c>
      <c r="E59" s="52">
        <f t="shared" si="11"/>
        <v>95.758723289153366</v>
      </c>
      <c r="F59" s="52">
        <f t="shared" si="9"/>
        <v>69.266288397573859</v>
      </c>
      <c r="G59" s="72"/>
      <c r="H59" s="375">
        <v>12137</v>
      </c>
      <c r="I59" s="162">
        <v>33</v>
      </c>
      <c r="J59" s="162" t="s">
        <v>0</v>
      </c>
      <c r="K59" s="123">
        <f t="shared" si="7"/>
        <v>33</v>
      </c>
      <c r="L59" s="295">
        <v>10193</v>
      </c>
      <c r="M59" s="79"/>
      <c r="N59" s="48"/>
      <c r="R59" s="48"/>
      <c r="S59" s="26"/>
      <c r="T59" s="26"/>
      <c r="U59" s="26"/>
      <c r="V59" s="26"/>
    </row>
    <row r="60" spans="1:22" ht="13.5" customHeight="1">
      <c r="A60" s="61">
        <v>6</v>
      </c>
      <c r="B60" s="160" t="s">
        <v>28</v>
      </c>
      <c r="C60" s="43">
        <f t="shared" si="10"/>
        <v>17457</v>
      </c>
      <c r="D60" s="5">
        <f t="shared" si="8"/>
        <v>17929</v>
      </c>
      <c r="E60" s="52">
        <f t="shared" si="11"/>
        <v>96.88644688644689</v>
      </c>
      <c r="F60" s="52">
        <f t="shared" si="9"/>
        <v>97.367393608120921</v>
      </c>
      <c r="G60" s="62"/>
      <c r="H60" s="423">
        <v>7830</v>
      </c>
      <c r="I60" s="220">
        <v>30</v>
      </c>
      <c r="J60" s="220" t="s">
        <v>98</v>
      </c>
      <c r="K60" s="81" t="s">
        <v>8</v>
      </c>
      <c r="L60" s="299">
        <v>735151</v>
      </c>
      <c r="R60" s="48"/>
      <c r="S60" s="26"/>
      <c r="T60" s="26"/>
      <c r="U60" s="26"/>
      <c r="V60" s="26"/>
    </row>
    <row r="61" spans="1:22" ht="13.5" customHeight="1">
      <c r="A61" s="61">
        <v>7</v>
      </c>
      <c r="B61" s="160" t="s">
        <v>29</v>
      </c>
      <c r="C61" s="43">
        <f t="shared" si="10"/>
        <v>17349</v>
      </c>
      <c r="D61" s="5">
        <f t="shared" si="8"/>
        <v>20301</v>
      </c>
      <c r="E61" s="52">
        <f t="shared" si="11"/>
        <v>101.19575361642556</v>
      </c>
      <c r="F61" s="52">
        <f t="shared" si="9"/>
        <v>85.458844391901877</v>
      </c>
      <c r="G61" s="62"/>
      <c r="H61" s="88">
        <v>6562</v>
      </c>
      <c r="I61" s="160">
        <v>35</v>
      </c>
      <c r="J61" s="160" t="s">
        <v>36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>
      <c r="A62" s="61">
        <v>8</v>
      </c>
      <c r="B62" s="160" t="s">
        <v>37</v>
      </c>
      <c r="C62" s="43">
        <f t="shared" si="10"/>
        <v>15940</v>
      </c>
      <c r="D62" s="5">
        <f t="shared" si="8"/>
        <v>13686</v>
      </c>
      <c r="E62" s="52">
        <f t="shared" si="11"/>
        <v>108.24392231427407</v>
      </c>
      <c r="F62" s="52">
        <f t="shared" si="9"/>
        <v>116.46938477276048</v>
      </c>
      <c r="G62" s="73"/>
      <c r="H62" s="193">
        <v>6514</v>
      </c>
      <c r="I62" s="160">
        <v>14</v>
      </c>
      <c r="J62" s="160" t="s">
        <v>19</v>
      </c>
      <c r="K62" s="50"/>
      <c r="R62" s="48"/>
      <c r="S62" s="26"/>
      <c r="T62" s="26"/>
      <c r="U62" s="26"/>
      <c r="V62" s="26"/>
    </row>
    <row r="63" spans="1:22" ht="13.5" customHeight="1">
      <c r="A63" s="61">
        <v>9</v>
      </c>
      <c r="B63" s="162" t="s">
        <v>30</v>
      </c>
      <c r="C63" s="43">
        <f t="shared" si="10"/>
        <v>14616</v>
      </c>
      <c r="D63" s="5">
        <f t="shared" si="8"/>
        <v>16343</v>
      </c>
      <c r="E63" s="52">
        <f t="shared" si="11"/>
        <v>102.64044943820225</v>
      </c>
      <c r="F63" s="52">
        <f t="shared" si="9"/>
        <v>89.432784678455619</v>
      </c>
      <c r="G63" s="72"/>
      <c r="H63" s="289">
        <v>6155</v>
      </c>
      <c r="I63" s="160">
        <v>34</v>
      </c>
      <c r="J63" s="160" t="s">
        <v>1</v>
      </c>
      <c r="K63" s="45"/>
      <c r="L63" s="26"/>
      <c r="R63" s="48"/>
      <c r="S63" s="26"/>
      <c r="T63" s="26"/>
      <c r="U63" s="26"/>
      <c r="V63" s="26"/>
    </row>
    <row r="64" spans="1:22" ht="13.5" customHeight="1" thickBot="1">
      <c r="A64" s="74">
        <v>10</v>
      </c>
      <c r="B64" s="162" t="s">
        <v>0</v>
      </c>
      <c r="C64" s="43">
        <f t="shared" si="10"/>
        <v>12137</v>
      </c>
      <c r="D64" s="5">
        <f t="shared" si="8"/>
        <v>10193</v>
      </c>
      <c r="E64" s="57">
        <f t="shared" si="11"/>
        <v>100.92300016630634</v>
      </c>
      <c r="F64" s="52">
        <f t="shared" si="9"/>
        <v>119.07191209653685</v>
      </c>
      <c r="G64" s="75"/>
      <c r="H64" s="122">
        <v>4814</v>
      </c>
      <c r="I64" s="160">
        <v>15</v>
      </c>
      <c r="J64" s="160" t="s">
        <v>20</v>
      </c>
      <c r="K64" s="45"/>
      <c r="L64" s="26"/>
      <c r="R64" s="48"/>
      <c r="S64" s="26"/>
      <c r="T64" s="26"/>
      <c r="U64" s="26"/>
      <c r="V64" s="26"/>
    </row>
    <row r="65" spans="1:22" ht="13.5" customHeight="1" thickBot="1">
      <c r="A65" s="65"/>
      <c r="B65" s="66" t="s">
        <v>57</v>
      </c>
      <c r="C65" s="67">
        <f>SUM(H90)</f>
        <v>707900</v>
      </c>
      <c r="D65" s="67">
        <f>SUM(L60)</f>
        <v>735151</v>
      </c>
      <c r="E65" s="70">
        <f t="shared" si="11"/>
        <v>92.909163213798692</v>
      </c>
      <c r="F65" s="70">
        <f t="shared" si="9"/>
        <v>96.293142497255673</v>
      </c>
      <c r="G65" s="83">
        <v>66</v>
      </c>
      <c r="H65" s="427">
        <v>3786</v>
      </c>
      <c r="I65" s="160">
        <v>1</v>
      </c>
      <c r="J65" s="160" t="s">
        <v>4</v>
      </c>
      <c r="L65" s="190" t="s">
        <v>104</v>
      </c>
      <c r="M65" s="442" t="s">
        <v>212</v>
      </c>
      <c r="N65" t="s">
        <v>75</v>
      </c>
      <c r="R65" s="48"/>
      <c r="S65" s="26"/>
      <c r="T65" s="26"/>
      <c r="U65" s="26"/>
      <c r="V65" s="26"/>
    </row>
    <row r="66" spans="1:22" ht="13.5" customHeight="1">
      <c r="H66" s="88">
        <v>3709</v>
      </c>
      <c r="I66" s="160">
        <v>29</v>
      </c>
      <c r="J66" s="160" t="s">
        <v>54</v>
      </c>
      <c r="K66" s="116">
        <f>SUM(I50)</f>
        <v>17</v>
      </c>
      <c r="L66" s="160" t="s">
        <v>21</v>
      </c>
      <c r="M66" s="308">
        <v>464984</v>
      </c>
      <c r="N66" s="89">
        <f>SUM(H50)</f>
        <v>413690</v>
      </c>
      <c r="R66" s="48"/>
      <c r="S66" s="26"/>
      <c r="T66" s="26"/>
      <c r="U66" s="26"/>
      <c r="V66" s="26"/>
    </row>
    <row r="67" spans="1:22" ht="13.5" customHeight="1">
      <c r="H67" s="88">
        <v>2584</v>
      </c>
      <c r="I67" s="160">
        <v>21</v>
      </c>
      <c r="J67" s="160" t="s">
        <v>25</v>
      </c>
      <c r="K67" s="116">
        <f t="shared" ref="K67:K75" si="12">SUM(I51)</f>
        <v>36</v>
      </c>
      <c r="L67" s="160" t="s">
        <v>5</v>
      </c>
      <c r="M67" s="306">
        <v>94396</v>
      </c>
      <c r="N67" s="89">
        <f t="shared" ref="N67:N75" si="13">SUM(H51)</f>
        <v>92227</v>
      </c>
      <c r="R67" s="48"/>
      <c r="S67" s="26"/>
      <c r="T67" s="26"/>
      <c r="U67" s="26"/>
      <c r="V67" s="26"/>
    </row>
    <row r="68" spans="1:22" ht="13.5" customHeight="1">
      <c r="C68" s="26"/>
      <c r="H68" s="88">
        <v>1705</v>
      </c>
      <c r="I68" s="160">
        <v>11</v>
      </c>
      <c r="J68" s="160" t="s">
        <v>17</v>
      </c>
      <c r="K68" s="116">
        <f t="shared" si="12"/>
        <v>40</v>
      </c>
      <c r="L68" s="160" t="s">
        <v>2</v>
      </c>
      <c r="M68" s="306">
        <v>39792</v>
      </c>
      <c r="N68" s="89">
        <f t="shared" si="13"/>
        <v>40814</v>
      </c>
      <c r="R68" s="48"/>
      <c r="S68" s="26"/>
      <c r="T68" s="26"/>
      <c r="U68" s="26"/>
      <c r="V68" s="26"/>
    </row>
    <row r="69" spans="1:22" ht="13.5" customHeight="1">
      <c r="H69" s="88">
        <v>995</v>
      </c>
      <c r="I69" s="160">
        <v>13</v>
      </c>
      <c r="J69" s="160" t="s">
        <v>7</v>
      </c>
      <c r="K69" s="116">
        <f t="shared" si="12"/>
        <v>16</v>
      </c>
      <c r="L69" s="160" t="s">
        <v>3</v>
      </c>
      <c r="M69" s="306">
        <v>22520</v>
      </c>
      <c r="N69" s="89">
        <f t="shared" si="13"/>
        <v>19207</v>
      </c>
      <c r="R69" s="48"/>
      <c r="S69" s="26"/>
      <c r="T69" s="26"/>
      <c r="U69" s="26"/>
      <c r="V69" s="26"/>
    </row>
    <row r="70" spans="1:22" ht="13.5" customHeight="1">
      <c r="H70" s="88">
        <v>465</v>
      </c>
      <c r="I70" s="160">
        <v>2</v>
      </c>
      <c r="J70" s="160" t="s">
        <v>6</v>
      </c>
      <c r="K70" s="116">
        <f t="shared" si="12"/>
        <v>38</v>
      </c>
      <c r="L70" s="160" t="s">
        <v>38</v>
      </c>
      <c r="M70" s="306">
        <v>18485</v>
      </c>
      <c r="N70" s="89">
        <f t="shared" si="13"/>
        <v>17701</v>
      </c>
      <c r="R70" s="48"/>
      <c r="S70" s="26"/>
      <c r="T70" s="26"/>
      <c r="U70" s="26"/>
      <c r="V70" s="26"/>
    </row>
    <row r="71" spans="1:22" ht="13.5" customHeight="1">
      <c r="H71" s="88">
        <v>376</v>
      </c>
      <c r="I71" s="160">
        <v>27</v>
      </c>
      <c r="J71" s="160" t="s">
        <v>31</v>
      </c>
      <c r="K71" s="116">
        <f t="shared" si="12"/>
        <v>24</v>
      </c>
      <c r="L71" s="160" t="s">
        <v>28</v>
      </c>
      <c r="M71" s="306">
        <v>18018</v>
      </c>
      <c r="N71" s="89">
        <f t="shared" si="13"/>
        <v>17457</v>
      </c>
      <c r="R71" s="48"/>
      <c r="S71" s="26"/>
      <c r="T71" s="26"/>
      <c r="U71" s="26"/>
      <c r="V71" s="26"/>
    </row>
    <row r="72" spans="1:22" ht="13.5" customHeight="1">
      <c r="H72" s="289">
        <v>333</v>
      </c>
      <c r="I72" s="160">
        <v>9</v>
      </c>
      <c r="J72" s="3" t="s">
        <v>162</v>
      </c>
      <c r="K72" s="116">
        <f t="shared" si="12"/>
        <v>25</v>
      </c>
      <c r="L72" s="160" t="s">
        <v>29</v>
      </c>
      <c r="M72" s="306">
        <v>17144</v>
      </c>
      <c r="N72" s="89">
        <f t="shared" si="13"/>
        <v>17349</v>
      </c>
      <c r="R72" s="48"/>
      <c r="S72" s="26"/>
      <c r="T72" s="26"/>
      <c r="U72" s="26"/>
      <c r="V72" s="26"/>
    </row>
    <row r="73" spans="1:22" ht="13.5" customHeight="1">
      <c r="H73" s="88">
        <v>245</v>
      </c>
      <c r="I73" s="160">
        <v>22</v>
      </c>
      <c r="J73" s="160" t="s">
        <v>26</v>
      </c>
      <c r="K73" s="116">
        <f t="shared" si="12"/>
        <v>37</v>
      </c>
      <c r="L73" s="160" t="s">
        <v>37</v>
      </c>
      <c r="M73" s="306">
        <v>14726</v>
      </c>
      <c r="N73" s="89">
        <f t="shared" si="13"/>
        <v>15940</v>
      </c>
      <c r="R73" s="48"/>
      <c r="S73" s="26"/>
      <c r="T73" s="26"/>
      <c r="U73" s="26"/>
      <c r="V73" s="26"/>
    </row>
    <row r="74" spans="1:22" ht="13.5" customHeight="1">
      <c r="H74" s="88">
        <v>215</v>
      </c>
      <c r="I74" s="160">
        <v>23</v>
      </c>
      <c r="J74" s="160" t="s">
        <v>27</v>
      </c>
      <c r="K74" s="116">
        <f t="shared" si="12"/>
        <v>26</v>
      </c>
      <c r="L74" s="162" t="s">
        <v>30</v>
      </c>
      <c r="M74" s="307">
        <v>14240</v>
      </c>
      <c r="N74" s="89">
        <f t="shared" si="13"/>
        <v>14616</v>
      </c>
      <c r="R74" s="48"/>
      <c r="S74" s="26"/>
      <c r="T74" s="26"/>
      <c r="U74" s="26"/>
      <c r="V74" s="26"/>
    </row>
    <row r="75" spans="1:22" ht="13.5" customHeight="1" thickBot="1">
      <c r="H75" s="88">
        <v>164</v>
      </c>
      <c r="I75" s="160">
        <v>28</v>
      </c>
      <c r="J75" s="160" t="s">
        <v>32</v>
      </c>
      <c r="K75" s="116">
        <f t="shared" si="12"/>
        <v>33</v>
      </c>
      <c r="L75" s="162" t="s">
        <v>0</v>
      </c>
      <c r="M75" s="307">
        <v>12026</v>
      </c>
      <c r="N75" s="166">
        <f t="shared" si="13"/>
        <v>12137</v>
      </c>
      <c r="R75" s="48"/>
      <c r="S75" s="26"/>
      <c r="T75" s="26"/>
      <c r="U75" s="26"/>
      <c r="V75" s="26"/>
    </row>
    <row r="76" spans="1:22" ht="13.5" customHeight="1" thickTop="1">
      <c r="H76" s="88">
        <v>127</v>
      </c>
      <c r="I76" s="160">
        <v>39</v>
      </c>
      <c r="J76" s="160" t="s">
        <v>39</v>
      </c>
      <c r="K76" s="3"/>
      <c r="L76" s="332" t="s">
        <v>107</v>
      </c>
      <c r="M76" s="337">
        <v>761927</v>
      </c>
      <c r="N76" s="171">
        <f>SUM(H90)</f>
        <v>707900</v>
      </c>
      <c r="R76" s="48"/>
      <c r="S76" s="26"/>
      <c r="T76" s="26"/>
      <c r="U76" s="26"/>
      <c r="V76" s="26"/>
    </row>
    <row r="77" spans="1:22" ht="13.5" customHeight="1">
      <c r="H77" s="88">
        <v>69</v>
      </c>
      <c r="I77" s="160">
        <v>12</v>
      </c>
      <c r="J77" s="160" t="s">
        <v>18</v>
      </c>
      <c r="K77" s="45"/>
      <c r="L77" s="29"/>
      <c r="R77" s="48"/>
      <c r="S77" s="26"/>
      <c r="T77" s="26"/>
      <c r="U77" s="26"/>
      <c r="V77" s="26"/>
    </row>
    <row r="78" spans="1:22" ht="13.5" customHeight="1">
      <c r="H78" s="89">
        <v>63</v>
      </c>
      <c r="I78" s="160">
        <v>18</v>
      </c>
      <c r="J78" s="160" t="s">
        <v>22</v>
      </c>
      <c r="K78" s="45"/>
      <c r="L78" s="29"/>
      <c r="R78" s="48"/>
      <c r="S78" s="26"/>
      <c r="T78" s="26"/>
      <c r="U78" s="26"/>
      <c r="V78" s="26"/>
    </row>
    <row r="79" spans="1:22" ht="13.5" customHeight="1">
      <c r="H79" s="88">
        <v>51</v>
      </c>
      <c r="I79" s="160">
        <v>4</v>
      </c>
      <c r="J79" s="160" t="s">
        <v>11</v>
      </c>
      <c r="K79" s="45"/>
      <c r="L79" s="29"/>
      <c r="R79" s="48"/>
      <c r="S79" s="26"/>
      <c r="T79" s="26"/>
      <c r="U79" s="26"/>
      <c r="V79" s="26"/>
    </row>
    <row r="80" spans="1:22" ht="13.5" customHeight="1">
      <c r="H80" s="122">
        <v>0</v>
      </c>
      <c r="I80" s="160">
        <v>3</v>
      </c>
      <c r="J80" s="160" t="s">
        <v>10</v>
      </c>
      <c r="K80" s="45"/>
      <c r="L80" s="29"/>
      <c r="R80" s="48"/>
      <c r="S80" s="26"/>
      <c r="T80" s="26"/>
      <c r="U80" s="26"/>
      <c r="V80" s="26"/>
    </row>
    <row r="81" spans="8:22" ht="13.5" customHeight="1">
      <c r="H81" s="89">
        <v>0</v>
      </c>
      <c r="I81" s="160">
        <v>5</v>
      </c>
      <c r="J81" s="160" t="s">
        <v>12</v>
      </c>
      <c r="K81" s="45"/>
      <c r="L81" s="42"/>
      <c r="M81" s="90"/>
      <c r="R81" s="48"/>
      <c r="S81" s="26"/>
      <c r="T81" s="26"/>
      <c r="U81" s="26"/>
      <c r="V81" s="26"/>
    </row>
    <row r="82" spans="8:22" ht="13.5" customHeight="1">
      <c r="H82" s="88">
        <v>0</v>
      </c>
      <c r="I82" s="160">
        <v>6</v>
      </c>
      <c r="J82" s="160" t="s">
        <v>13</v>
      </c>
      <c r="K82" s="45"/>
      <c r="L82" s="42"/>
      <c r="M82" s="90"/>
      <c r="R82" s="48"/>
      <c r="S82" s="26"/>
      <c r="T82" s="26"/>
      <c r="U82" s="26"/>
      <c r="V82" s="26"/>
    </row>
    <row r="83" spans="8:22" ht="13.5" customHeight="1">
      <c r="H83" s="88">
        <v>0</v>
      </c>
      <c r="I83" s="160">
        <v>7</v>
      </c>
      <c r="J83" s="160" t="s">
        <v>14</v>
      </c>
      <c r="K83" s="45"/>
      <c r="L83" s="42"/>
      <c r="M83" s="90"/>
      <c r="R83" s="48"/>
      <c r="S83" s="26"/>
      <c r="T83" s="26"/>
      <c r="U83" s="26"/>
      <c r="V83" s="26"/>
    </row>
    <row r="84" spans="8:22" ht="13.5" customHeight="1">
      <c r="H84" s="88">
        <v>0</v>
      </c>
      <c r="I84" s="160">
        <v>8</v>
      </c>
      <c r="J84" s="160" t="s">
        <v>15</v>
      </c>
      <c r="K84" s="45"/>
      <c r="L84" s="42"/>
      <c r="M84" s="90"/>
      <c r="R84" s="48"/>
      <c r="S84" s="26"/>
      <c r="T84" s="26"/>
      <c r="U84" s="26"/>
      <c r="V84" s="26"/>
    </row>
    <row r="85" spans="8:22" ht="13.5" customHeight="1">
      <c r="H85" s="289">
        <v>0</v>
      </c>
      <c r="I85" s="160">
        <v>10</v>
      </c>
      <c r="J85" s="160" t="s">
        <v>16</v>
      </c>
      <c r="K85" s="45"/>
      <c r="R85" s="48"/>
      <c r="S85" s="26"/>
      <c r="T85" s="26"/>
      <c r="U85" s="26"/>
      <c r="V85" s="26"/>
    </row>
    <row r="86" spans="8:22" ht="13.5" customHeight="1">
      <c r="H86" s="88">
        <v>0</v>
      </c>
      <c r="I86" s="160">
        <v>19</v>
      </c>
      <c r="J86" s="160" t="s">
        <v>23</v>
      </c>
      <c r="K86" s="45"/>
      <c r="L86" s="47"/>
      <c r="M86" s="425"/>
      <c r="R86" s="48"/>
      <c r="S86" s="26"/>
      <c r="T86" s="26"/>
      <c r="U86" s="26"/>
      <c r="V86" s="26"/>
    </row>
    <row r="87" spans="8:22" ht="13.5" customHeight="1">
      <c r="H87" s="88">
        <v>0</v>
      </c>
      <c r="I87" s="160">
        <v>20</v>
      </c>
      <c r="J87" s="160" t="s">
        <v>24</v>
      </c>
      <c r="K87" s="45"/>
      <c r="L87" s="26"/>
      <c r="R87" s="48"/>
      <c r="S87" s="30"/>
      <c r="T87" s="30"/>
      <c r="U87" s="30"/>
    </row>
    <row r="88" spans="8:22" ht="13.5" customHeight="1">
      <c r="H88" s="88">
        <v>0</v>
      </c>
      <c r="I88" s="160">
        <v>31</v>
      </c>
      <c r="J88" s="160" t="s">
        <v>34</v>
      </c>
      <c r="K88" s="45"/>
      <c r="L88" s="26"/>
    </row>
    <row r="89" spans="8:22" ht="13.5" customHeight="1">
      <c r="H89" s="289">
        <v>0</v>
      </c>
      <c r="I89" s="160">
        <v>32</v>
      </c>
      <c r="J89" s="160" t="s">
        <v>35</v>
      </c>
      <c r="K89" s="45"/>
      <c r="L89" s="26"/>
    </row>
    <row r="90" spans="8:22" ht="13.5" customHeight="1">
      <c r="H90" s="117">
        <f>SUM(H50:H89)</f>
        <v>707900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0:Z73"/>
  <sheetViews>
    <sheetView workbookViewId="0">
      <selection activeCell="J71" sqref="J71"/>
    </sheetView>
  </sheetViews>
  <sheetFormatPr defaultRowHeight="13.5"/>
  <cols>
    <col min="1" max="1" width="9.375" customWidth="1"/>
    <col min="2" max="2" width="6.625" customWidth="1"/>
    <col min="3" max="3" width="6.875" customWidth="1"/>
    <col min="4" max="4" width="6.125" customWidth="1"/>
    <col min="5" max="5" width="6.625" customWidth="1"/>
    <col min="6" max="13" width="6.125" customWidth="1"/>
    <col min="14" max="14" width="8.625" customWidth="1"/>
    <col min="15" max="15" width="8.375" customWidth="1"/>
    <col min="16" max="16" width="5" customWidth="1"/>
    <col min="17" max="17" width="11.25" style="149" customWidth="1"/>
    <col min="18" max="18" width="12.5" customWidth="1"/>
    <col min="19" max="26" width="7.625" customWidth="1"/>
  </cols>
  <sheetData>
    <row r="10" spans="1:15">
      <c r="O10" s="18"/>
    </row>
    <row r="15" spans="1:15" ht="12.75" customHeight="1"/>
    <row r="16" spans="1:15" ht="11.1" customHeight="1">
      <c r="A16" s="12"/>
      <c r="B16" s="148" t="s">
        <v>88</v>
      </c>
      <c r="C16" s="148" t="s">
        <v>89</v>
      </c>
      <c r="D16" s="148" t="s">
        <v>90</v>
      </c>
      <c r="E16" s="148" t="s">
        <v>79</v>
      </c>
      <c r="F16" s="148" t="s">
        <v>80</v>
      </c>
      <c r="G16" s="148" t="s">
        <v>81</v>
      </c>
      <c r="H16" s="148" t="s">
        <v>82</v>
      </c>
      <c r="I16" s="148" t="s">
        <v>83</v>
      </c>
      <c r="J16" s="148" t="s">
        <v>84</v>
      </c>
      <c r="K16" s="148" t="s">
        <v>85</v>
      </c>
      <c r="L16" s="148" t="s">
        <v>86</v>
      </c>
      <c r="M16" s="201" t="s">
        <v>87</v>
      </c>
      <c r="N16" s="203" t="s">
        <v>121</v>
      </c>
      <c r="O16" s="148" t="s">
        <v>123</v>
      </c>
    </row>
    <row r="17" spans="1:25" ht="11.1" customHeight="1">
      <c r="A17" s="6" t="s">
        <v>170</v>
      </c>
      <c r="B17" s="145">
        <v>60.4</v>
      </c>
      <c r="C17" s="145">
        <v>67.900000000000006</v>
      </c>
      <c r="D17" s="145">
        <v>64.7</v>
      </c>
      <c r="E17" s="145">
        <v>74.900000000000006</v>
      </c>
      <c r="F17" s="145">
        <v>58.4</v>
      </c>
      <c r="G17" s="145">
        <v>62.5</v>
      </c>
      <c r="H17" s="147">
        <v>65.5</v>
      </c>
      <c r="I17" s="145">
        <v>60</v>
      </c>
      <c r="J17" s="145">
        <v>66</v>
      </c>
      <c r="K17" s="145">
        <v>71.8</v>
      </c>
      <c r="L17" s="145">
        <v>82.7</v>
      </c>
      <c r="M17" s="146">
        <v>78.5</v>
      </c>
      <c r="N17" s="205">
        <f>SUM(B17:M17)</f>
        <v>813.3</v>
      </c>
      <c r="O17" s="204">
        <v>89.4</v>
      </c>
      <c r="P17" s="142"/>
      <c r="Q17" s="206"/>
      <c r="R17" s="207"/>
      <c r="S17" s="207"/>
      <c r="T17" s="142"/>
      <c r="U17" s="142"/>
      <c r="V17" s="142"/>
      <c r="W17" s="142"/>
      <c r="X17" s="142"/>
      <c r="Y17" s="142"/>
    </row>
    <row r="18" spans="1:25" ht="11.1" customHeight="1">
      <c r="A18" s="6" t="s">
        <v>172</v>
      </c>
      <c r="B18" s="145">
        <v>73.8</v>
      </c>
      <c r="C18" s="145">
        <v>75.2</v>
      </c>
      <c r="D18" s="145">
        <v>80.7</v>
      </c>
      <c r="E18" s="145">
        <v>84</v>
      </c>
      <c r="F18" s="145">
        <v>76.400000000000006</v>
      </c>
      <c r="G18" s="145">
        <v>85.7</v>
      </c>
      <c r="H18" s="147">
        <v>93.5</v>
      </c>
      <c r="I18" s="145">
        <v>83.6</v>
      </c>
      <c r="J18" s="145">
        <v>90.4</v>
      </c>
      <c r="K18" s="145">
        <v>78.8</v>
      </c>
      <c r="L18" s="145">
        <v>76.900000000000006</v>
      </c>
      <c r="M18" s="146">
        <v>79.7</v>
      </c>
      <c r="N18" s="205">
        <f>SUM(B18:M18)</f>
        <v>978.69999999999993</v>
      </c>
      <c r="O18" s="204">
        <f t="shared" ref="O18:O20" si="0">ROUND(N18/N17*100,1)</f>
        <v>120.3</v>
      </c>
      <c r="P18" s="142"/>
      <c r="Q18" s="207"/>
      <c r="R18" s="207"/>
      <c r="S18" s="207"/>
      <c r="T18" s="142"/>
      <c r="U18" s="142"/>
      <c r="V18" s="142"/>
      <c r="W18" s="142"/>
      <c r="X18" s="142"/>
      <c r="Y18" s="142"/>
    </row>
    <row r="19" spans="1:25" ht="11.1" customHeight="1">
      <c r="A19" s="6" t="s">
        <v>177</v>
      </c>
      <c r="B19" s="145">
        <v>73</v>
      </c>
      <c r="C19" s="145">
        <v>75.900000000000006</v>
      </c>
      <c r="D19" s="145">
        <v>71.5</v>
      </c>
      <c r="E19" s="145">
        <v>77.5</v>
      </c>
      <c r="F19" s="145">
        <v>69.5</v>
      </c>
      <c r="G19" s="145">
        <v>72.900000000000006</v>
      </c>
      <c r="H19" s="147">
        <v>77.8</v>
      </c>
      <c r="I19" s="145">
        <v>69.599999999999994</v>
      </c>
      <c r="J19" s="145">
        <v>69.099999999999994</v>
      </c>
      <c r="K19" s="145">
        <v>65.3</v>
      </c>
      <c r="L19" s="145">
        <v>61.2</v>
      </c>
      <c r="M19" s="146">
        <v>67.400000000000006</v>
      </c>
      <c r="N19" s="205">
        <f>SUM(B19:M19)</f>
        <v>850.69999999999993</v>
      </c>
      <c r="O19" s="204">
        <f t="shared" si="0"/>
        <v>86.9</v>
      </c>
      <c r="P19" s="142"/>
      <c r="Q19" s="158"/>
      <c r="R19" s="207"/>
      <c r="S19" s="207"/>
      <c r="T19" s="142"/>
      <c r="U19" s="142"/>
      <c r="V19" s="142"/>
      <c r="W19" s="142"/>
      <c r="X19" s="142"/>
      <c r="Y19" s="142"/>
    </row>
    <row r="20" spans="1:25" ht="11.1" customHeight="1">
      <c r="A20" s="6" t="s">
        <v>181</v>
      </c>
      <c r="B20" s="145">
        <v>54.8</v>
      </c>
      <c r="C20" s="145">
        <v>61.9</v>
      </c>
      <c r="D20" s="145">
        <v>55.5</v>
      </c>
      <c r="E20" s="145">
        <v>67.3</v>
      </c>
      <c r="F20" s="145">
        <v>60.7</v>
      </c>
      <c r="G20" s="145">
        <v>76</v>
      </c>
      <c r="H20" s="147">
        <v>70.3</v>
      </c>
      <c r="I20" s="145">
        <v>68</v>
      </c>
      <c r="J20" s="145">
        <v>72</v>
      </c>
      <c r="K20" s="145">
        <v>68.7</v>
      </c>
      <c r="L20" s="145">
        <v>70</v>
      </c>
      <c r="M20" s="146">
        <v>74.3</v>
      </c>
      <c r="N20" s="205">
        <f>SUM(B20:M20)</f>
        <v>799.5</v>
      </c>
      <c r="O20" s="204">
        <f t="shared" si="0"/>
        <v>94</v>
      </c>
      <c r="P20" s="142"/>
      <c r="Q20" s="158"/>
      <c r="R20" s="207"/>
      <c r="S20" s="207"/>
      <c r="T20" s="142"/>
      <c r="U20" s="142"/>
      <c r="V20" s="142"/>
      <c r="W20" s="142"/>
      <c r="X20" s="142"/>
      <c r="Y20" s="142"/>
    </row>
    <row r="21" spans="1:25" ht="11.1" customHeight="1">
      <c r="A21" s="6" t="s">
        <v>190</v>
      </c>
      <c r="B21" s="145">
        <v>54.3</v>
      </c>
      <c r="C21" s="145">
        <v>60.6</v>
      </c>
      <c r="D21" s="145">
        <v>56.3</v>
      </c>
      <c r="E21" s="145">
        <v>59.1</v>
      </c>
      <c r="F21" s="145">
        <v>59.3</v>
      </c>
      <c r="G21" s="145">
        <v>55.6</v>
      </c>
      <c r="H21" s="147">
        <v>62.1</v>
      </c>
      <c r="I21" s="145">
        <v>60</v>
      </c>
      <c r="J21" s="145">
        <v>57.7</v>
      </c>
      <c r="K21" s="145"/>
      <c r="L21" s="145"/>
      <c r="M21" s="146"/>
      <c r="N21" s="205"/>
      <c r="O21" s="204"/>
      <c r="P21" s="142"/>
      <c r="Q21" s="158"/>
      <c r="R21" s="142"/>
      <c r="S21" s="142"/>
      <c r="T21" s="142"/>
      <c r="U21" s="142"/>
      <c r="V21" s="142"/>
      <c r="W21" s="142"/>
      <c r="X21" s="142"/>
      <c r="Y21" s="142"/>
    </row>
    <row r="22" spans="1:25" ht="12.75" customHeight="1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142"/>
      <c r="O22" s="142"/>
      <c r="P22" s="142"/>
      <c r="Q22" s="158"/>
      <c r="R22" s="142"/>
      <c r="S22" s="142"/>
      <c r="T22" s="142"/>
      <c r="U22" s="142"/>
      <c r="V22" s="142"/>
      <c r="W22" s="142"/>
      <c r="X22" s="142"/>
      <c r="Y22" s="142"/>
    </row>
    <row r="23" spans="1:25" ht="9.9499999999999993" customHeight="1">
      <c r="N23" s="142"/>
      <c r="O23" s="142"/>
      <c r="P23" s="142"/>
      <c r="Q23" s="158"/>
      <c r="R23" s="142"/>
      <c r="S23" s="142"/>
      <c r="T23" s="142"/>
      <c r="U23" s="142"/>
      <c r="V23" s="142"/>
      <c r="W23" s="142"/>
      <c r="X23" s="142"/>
      <c r="Y23" s="142"/>
    </row>
    <row r="24" spans="1:2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</row>
    <row r="28" spans="1:25">
      <c r="O28" s="151"/>
    </row>
    <row r="33" spans="1:26">
      <c r="M33" s="42"/>
    </row>
    <row r="38" spans="1:26" ht="9.75" customHeight="1"/>
    <row r="39" spans="1:26" ht="9.75" customHeight="1"/>
    <row r="40" spans="1:26" ht="3" customHeight="1"/>
    <row r="41" spans="1:26" ht="12" customHeight="1">
      <c r="A41" s="6"/>
      <c r="B41" s="148" t="s">
        <v>88</v>
      </c>
      <c r="C41" s="148" t="s">
        <v>89</v>
      </c>
      <c r="D41" s="148" t="s">
        <v>90</v>
      </c>
      <c r="E41" s="148" t="s">
        <v>79</v>
      </c>
      <c r="F41" s="148" t="s">
        <v>80</v>
      </c>
      <c r="G41" s="148" t="s">
        <v>81</v>
      </c>
      <c r="H41" s="148" t="s">
        <v>82</v>
      </c>
      <c r="I41" s="148" t="s">
        <v>83</v>
      </c>
      <c r="J41" s="148" t="s">
        <v>84</v>
      </c>
      <c r="K41" s="148" t="s">
        <v>85</v>
      </c>
      <c r="L41" s="148" t="s">
        <v>86</v>
      </c>
      <c r="M41" s="201" t="s">
        <v>87</v>
      </c>
      <c r="N41" s="203" t="s">
        <v>122</v>
      </c>
      <c r="O41" s="148" t="s">
        <v>123</v>
      </c>
    </row>
    <row r="42" spans="1:26" ht="11.1" customHeight="1">
      <c r="A42" s="6" t="s">
        <v>170</v>
      </c>
      <c r="B42" s="152">
        <v>83.7</v>
      </c>
      <c r="C42" s="152">
        <v>85.3</v>
      </c>
      <c r="D42" s="152">
        <v>80</v>
      </c>
      <c r="E42" s="152">
        <v>85.9</v>
      </c>
      <c r="F42" s="152">
        <v>87.6</v>
      </c>
      <c r="G42" s="152">
        <v>86.2</v>
      </c>
      <c r="H42" s="152">
        <v>83.1</v>
      </c>
      <c r="I42" s="152">
        <v>74.900000000000006</v>
      </c>
      <c r="J42" s="152">
        <v>72.900000000000006</v>
      </c>
      <c r="K42" s="152">
        <v>81.5</v>
      </c>
      <c r="L42" s="152">
        <v>93.4</v>
      </c>
      <c r="M42" s="202">
        <v>92.9</v>
      </c>
      <c r="N42" s="209">
        <v>84</v>
      </c>
      <c r="O42" s="204">
        <v>95.9</v>
      </c>
      <c r="P42" s="142"/>
      <c r="Q42" s="281"/>
      <c r="R42" s="281"/>
      <c r="S42" s="142"/>
      <c r="T42" s="142"/>
      <c r="U42" s="142"/>
      <c r="V42" s="142"/>
      <c r="W42" s="142"/>
      <c r="X42" s="142"/>
      <c r="Y42" s="142"/>
      <c r="Z42" s="142"/>
    </row>
    <row r="43" spans="1:26" ht="11.1" customHeight="1">
      <c r="A43" s="6" t="s">
        <v>172</v>
      </c>
      <c r="B43" s="152">
        <v>96.4</v>
      </c>
      <c r="C43" s="152">
        <v>97.8</v>
      </c>
      <c r="D43" s="152">
        <v>95.2</v>
      </c>
      <c r="E43" s="152">
        <v>99.2</v>
      </c>
      <c r="F43" s="152">
        <v>97.6</v>
      </c>
      <c r="G43" s="152">
        <v>99</v>
      </c>
      <c r="H43" s="152">
        <v>101.3</v>
      </c>
      <c r="I43" s="152">
        <v>107</v>
      </c>
      <c r="J43" s="152">
        <v>105.1</v>
      </c>
      <c r="K43" s="152">
        <v>105.3</v>
      </c>
      <c r="L43" s="152">
        <v>100.4</v>
      </c>
      <c r="M43" s="202">
        <v>100.3</v>
      </c>
      <c r="N43" s="209">
        <f>SUM(B43:M43)/12</f>
        <v>100.38333333333333</v>
      </c>
      <c r="O43" s="204">
        <f t="shared" ref="O43:O45" si="1">ROUND(N43/N42*100,1)</f>
        <v>119.5</v>
      </c>
      <c r="P43" s="142"/>
      <c r="Q43" s="281"/>
      <c r="R43" s="281"/>
      <c r="S43" s="142"/>
      <c r="T43" s="142"/>
      <c r="U43" s="142"/>
      <c r="V43" s="142"/>
      <c r="W43" s="142"/>
      <c r="X43" s="142"/>
      <c r="Y43" s="142"/>
      <c r="Z43" s="142"/>
    </row>
    <row r="44" spans="1:26" ht="11.1" customHeight="1">
      <c r="A44" s="6" t="s">
        <v>177</v>
      </c>
      <c r="B44" s="152">
        <v>105.8</v>
      </c>
      <c r="C44" s="152">
        <v>103.9</v>
      </c>
      <c r="D44" s="152">
        <v>96.7</v>
      </c>
      <c r="E44" s="152">
        <v>93.3</v>
      </c>
      <c r="F44" s="152">
        <v>100.2</v>
      </c>
      <c r="G44" s="152">
        <v>97.8</v>
      </c>
      <c r="H44" s="152">
        <v>101.8</v>
      </c>
      <c r="I44" s="152">
        <v>102.7</v>
      </c>
      <c r="J44" s="152">
        <v>99.6</v>
      </c>
      <c r="K44" s="152">
        <v>98.3</v>
      </c>
      <c r="L44" s="152">
        <v>92.6</v>
      </c>
      <c r="M44" s="202">
        <v>89</v>
      </c>
      <c r="N44" s="209">
        <f>SUM(B44:M44)/12</f>
        <v>98.47499999999998</v>
      </c>
      <c r="O44" s="204">
        <f t="shared" si="1"/>
        <v>98.1</v>
      </c>
      <c r="P44" s="142"/>
      <c r="Q44" s="281"/>
      <c r="R44" s="281"/>
      <c r="S44" s="142"/>
      <c r="T44" s="142"/>
      <c r="U44" s="142"/>
      <c r="V44" s="142"/>
      <c r="W44" s="142"/>
      <c r="X44" s="142"/>
      <c r="Y44" s="142"/>
      <c r="Z44" s="142"/>
    </row>
    <row r="45" spans="1:26" ht="11.1" customHeight="1">
      <c r="A45" s="6" t="s">
        <v>181</v>
      </c>
      <c r="B45" s="152">
        <v>92.4</v>
      </c>
      <c r="C45" s="152">
        <v>95.3</v>
      </c>
      <c r="D45" s="152">
        <v>92.5</v>
      </c>
      <c r="E45" s="152">
        <v>93.4</v>
      </c>
      <c r="F45" s="152">
        <v>95.2</v>
      </c>
      <c r="G45" s="152">
        <v>99.5</v>
      </c>
      <c r="H45" s="152">
        <v>101.2</v>
      </c>
      <c r="I45" s="152">
        <v>108.1</v>
      </c>
      <c r="J45" s="152">
        <v>97.5</v>
      </c>
      <c r="K45" s="152">
        <v>99.6</v>
      </c>
      <c r="L45" s="152">
        <v>98.6</v>
      </c>
      <c r="M45" s="202">
        <v>102.6</v>
      </c>
      <c r="N45" s="209">
        <f>SUM(B45:M45)/12</f>
        <v>97.99166666666666</v>
      </c>
      <c r="O45" s="204">
        <f t="shared" si="1"/>
        <v>99.5</v>
      </c>
      <c r="P45" s="142"/>
      <c r="Q45" s="281"/>
      <c r="R45" s="281"/>
      <c r="S45" s="142"/>
      <c r="T45" s="142"/>
      <c r="U45" s="142"/>
      <c r="V45" s="142"/>
      <c r="W45" s="142"/>
      <c r="X45" s="142"/>
      <c r="Y45" s="142"/>
      <c r="Z45" s="142"/>
    </row>
    <row r="46" spans="1:26" ht="11.1" customHeight="1">
      <c r="A46" s="6" t="s">
        <v>190</v>
      </c>
      <c r="B46" s="152">
        <v>83.4</v>
      </c>
      <c r="C46" s="152">
        <v>86.1</v>
      </c>
      <c r="D46" s="152">
        <v>84.2</v>
      </c>
      <c r="E46" s="152">
        <v>84.1</v>
      </c>
      <c r="F46" s="152">
        <v>85.6</v>
      </c>
      <c r="G46" s="152">
        <v>85.8</v>
      </c>
      <c r="H46" s="152">
        <v>84.5</v>
      </c>
      <c r="I46" s="152">
        <v>86.5</v>
      </c>
      <c r="J46" s="152">
        <v>87.3</v>
      </c>
      <c r="K46" s="152"/>
      <c r="L46" s="152"/>
      <c r="M46" s="202"/>
      <c r="N46" s="209"/>
      <c r="O46" s="204"/>
      <c r="P46" s="142"/>
      <c r="Q46" s="281"/>
      <c r="R46" s="281"/>
      <c r="S46" s="142"/>
      <c r="T46" s="142"/>
      <c r="U46" s="142"/>
      <c r="V46" s="142"/>
      <c r="W46" s="142"/>
      <c r="X46" s="142"/>
      <c r="Y46" s="142"/>
      <c r="Z46" s="142"/>
    </row>
    <row r="47" spans="1:26" ht="11.1" customHeight="1">
      <c r="N47" s="18"/>
      <c r="O47" s="142"/>
      <c r="P47" s="142"/>
      <c r="Q47" s="158"/>
      <c r="R47" s="142"/>
      <c r="S47" s="142"/>
      <c r="T47" s="142"/>
      <c r="U47" s="142"/>
      <c r="V47" s="142"/>
      <c r="W47" s="142"/>
      <c r="X47" s="142"/>
      <c r="Y47" s="142"/>
      <c r="Z47" s="142"/>
    </row>
    <row r="48" spans="1:26" ht="11.1" customHeight="1">
      <c r="N48" s="18"/>
      <c r="O48" s="142"/>
      <c r="P48" s="142"/>
      <c r="Q48" s="158"/>
      <c r="R48" s="142"/>
      <c r="S48" s="142"/>
      <c r="T48" s="142"/>
      <c r="U48" s="142"/>
      <c r="V48" s="142"/>
      <c r="W48" s="142"/>
      <c r="X48" s="142"/>
      <c r="Y48" s="142"/>
      <c r="Z48" s="142"/>
    </row>
    <row r="64" ht="9.75" customHeight="1"/>
    <row r="65" spans="1:26" ht="9.9499999999999993" customHeight="1">
      <c r="A65" s="6"/>
      <c r="B65" s="148" t="s">
        <v>88</v>
      </c>
      <c r="C65" s="148" t="s">
        <v>89</v>
      </c>
      <c r="D65" s="148" t="s">
        <v>90</v>
      </c>
      <c r="E65" s="148" t="s">
        <v>79</v>
      </c>
      <c r="F65" s="148" t="s">
        <v>80</v>
      </c>
      <c r="G65" s="148" t="s">
        <v>81</v>
      </c>
      <c r="H65" s="148" t="s">
        <v>82</v>
      </c>
      <c r="I65" s="148" t="s">
        <v>83</v>
      </c>
      <c r="J65" s="148" t="s">
        <v>84</v>
      </c>
      <c r="K65" s="148" t="s">
        <v>85</v>
      </c>
      <c r="L65" s="148" t="s">
        <v>86</v>
      </c>
      <c r="M65" s="201" t="s">
        <v>87</v>
      </c>
      <c r="N65" s="203" t="s">
        <v>122</v>
      </c>
      <c r="O65" s="283" t="s">
        <v>123</v>
      </c>
    </row>
    <row r="66" spans="1:26" ht="11.1" customHeight="1">
      <c r="A66" s="6" t="s">
        <v>170</v>
      </c>
      <c r="B66" s="145">
        <v>71.5</v>
      </c>
      <c r="C66" s="145">
        <v>79.400000000000006</v>
      </c>
      <c r="D66" s="145">
        <v>81.5</v>
      </c>
      <c r="E66" s="145">
        <v>86.7</v>
      </c>
      <c r="F66" s="145">
        <v>66.3</v>
      </c>
      <c r="G66" s="145">
        <v>72.8</v>
      </c>
      <c r="H66" s="145">
        <v>79.2</v>
      </c>
      <c r="I66" s="145">
        <v>81.2</v>
      </c>
      <c r="J66" s="145">
        <v>90.7</v>
      </c>
      <c r="K66" s="145">
        <v>87.4</v>
      </c>
      <c r="L66" s="145">
        <v>87.8</v>
      </c>
      <c r="M66" s="146">
        <v>84.6</v>
      </c>
      <c r="N66" s="208">
        <f>SUM(B66:M66)/12</f>
        <v>80.75833333333334</v>
      </c>
      <c r="O66" s="204">
        <v>93.3</v>
      </c>
      <c r="P66" s="18"/>
      <c r="Q66" s="211"/>
      <c r="R66" s="211"/>
      <c r="S66" s="18"/>
      <c r="T66" s="18"/>
      <c r="U66" s="18"/>
      <c r="V66" s="18"/>
      <c r="W66" s="18"/>
      <c r="X66" s="18"/>
      <c r="Y66" s="18"/>
      <c r="Z66" s="18"/>
    </row>
    <row r="67" spans="1:26" ht="11.1" customHeight="1">
      <c r="A67" s="6" t="s">
        <v>172</v>
      </c>
      <c r="B67" s="145">
        <v>76.2</v>
      </c>
      <c r="C67" s="145">
        <v>76.7</v>
      </c>
      <c r="D67" s="145">
        <v>85</v>
      </c>
      <c r="E67" s="145">
        <v>84.4</v>
      </c>
      <c r="F67" s="145">
        <v>78.400000000000006</v>
      </c>
      <c r="G67" s="145">
        <v>86.5</v>
      </c>
      <c r="H67" s="145">
        <v>92.3</v>
      </c>
      <c r="I67" s="145">
        <v>77.5</v>
      </c>
      <c r="J67" s="145">
        <v>86.1</v>
      </c>
      <c r="K67" s="145">
        <v>74.8</v>
      </c>
      <c r="L67" s="145">
        <v>77.099999999999994</v>
      </c>
      <c r="M67" s="146">
        <v>79.400000000000006</v>
      </c>
      <c r="N67" s="208">
        <f>SUM(B67:M67)/12</f>
        <v>81.2</v>
      </c>
      <c r="O67" s="204">
        <f t="shared" ref="O67:O69" si="2">ROUND(N67/N66*100,1)</f>
        <v>100.5</v>
      </c>
      <c r="P67" s="18"/>
      <c r="Q67" s="347"/>
      <c r="R67" s="347"/>
      <c r="S67" s="18"/>
      <c r="T67" s="18"/>
      <c r="U67" s="18"/>
      <c r="V67" s="18"/>
      <c r="W67" s="18"/>
      <c r="X67" s="18"/>
      <c r="Y67" s="18"/>
      <c r="Z67" s="18"/>
    </row>
    <row r="68" spans="1:26" ht="11.1" customHeight="1">
      <c r="A68" s="6" t="s">
        <v>177</v>
      </c>
      <c r="B68" s="145">
        <v>68.099999999999994</v>
      </c>
      <c r="C68" s="145">
        <v>73.3</v>
      </c>
      <c r="D68" s="145">
        <v>74.900000000000006</v>
      </c>
      <c r="E68" s="145">
        <v>83.4</v>
      </c>
      <c r="F68" s="145">
        <v>68.3</v>
      </c>
      <c r="G68" s="145">
        <v>74.900000000000006</v>
      </c>
      <c r="H68" s="145">
        <v>76</v>
      </c>
      <c r="I68" s="145">
        <v>67.599999999999994</v>
      </c>
      <c r="J68" s="145">
        <v>69.8</v>
      </c>
      <c r="K68" s="145">
        <v>66.599999999999994</v>
      </c>
      <c r="L68" s="145">
        <v>67.099999999999994</v>
      </c>
      <c r="M68" s="146">
        <v>76.3</v>
      </c>
      <c r="N68" s="208">
        <f>SUM(B68:M68)/12</f>
        <v>72.191666666666663</v>
      </c>
      <c r="O68" s="204">
        <f t="shared" si="2"/>
        <v>88.9</v>
      </c>
      <c r="P68" s="18"/>
      <c r="Q68" s="347"/>
      <c r="R68" s="347"/>
      <c r="S68" s="18"/>
      <c r="T68" s="18"/>
      <c r="U68" s="18"/>
      <c r="V68" s="18"/>
      <c r="W68" s="18"/>
      <c r="X68" s="18"/>
      <c r="Y68" s="18"/>
      <c r="Z68" s="18"/>
    </row>
    <row r="69" spans="1:26" ht="11.1" customHeight="1">
      <c r="A69" s="6" t="s">
        <v>181</v>
      </c>
      <c r="B69" s="145">
        <v>58.5</v>
      </c>
      <c r="C69" s="145">
        <v>64.400000000000006</v>
      </c>
      <c r="D69" s="145">
        <v>60.6</v>
      </c>
      <c r="E69" s="145">
        <v>71.900000000000006</v>
      </c>
      <c r="F69" s="145">
        <v>63.4</v>
      </c>
      <c r="G69" s="145">
        <v>75.900000000000006</v>
      </c>
      <c r="H69" s="145">
        <v>69.2</v>
      </c>
      <c r="I69" s="145">
        <v>61.7</v>
      </c>
      <c r="J69" s="145">
        <v>75.099999999999994</v>
      </c>
      <c r="K69" s="145">
        <v>68.7</v>
      </c>
      <c r="L69" s="145">
        <v>71.2</v>
      </c>
      <c r="M69" s="146">
        <v>71.8</v>
      </c>
      <c r="N69" s="208">
        <f>SUM(B69:M69)/12</f>
        <v>67.7</v>
      </c>
      <c r="O69" s="204">
        <f t="shared" si="2"/>
        <v>93.8</v>
      </c>
      <c r="P69" s="18"/>
      <c r="Q69" s="347"/>
      <c r="R69" s="347"/>
      <c r="S69" s="18"/>
      <c r="T69" s="18"/>
      <c r="U69" s="18"/>
      <c r="V69" s="18"/>
      <c r="W69" s="18"/>
      <c r="X69" s="18"/>
      <c r="Y69" s="18"/>
      <c r="Z69" s="18"/>
    </row>
    <row r="70" spans="1:26" ht="11.1" customHeight="1">
      <c r="A70" s="6" t="s">
        <v>190</v>
      </c>
      <c r="B70" s="145">
        <v>68.7</v>
      </c>
      <c r="C70" s="145">
        <v>69.900000000000006</v>
      </c>
      <c r="D70" s="145">
        <v>67.2</v>
      </c>
      <c r="E70" s="145">
        <v>70.3</v>
      </c>
      <c r="F70" s="145">
        <v>69</v>
      </c>
      <c r="G70" s="145">
        <v>64.8</v>
      </c>
      <c r="H70" s="145">
        <v>73.7</v>
      </c>
      <c r="I70" s="145">
        <v>68.900000000000006</v>
      </c>
      <c r="J70" s="145">
        <v>65.900000000000006</v>
      </c>
      <c r="K70" s="145"/>
      <c r="L70" s="145"/>
      <c r="M70" s="146"/>
      <c r="N70" s="208"/>
      <c r="O70" s="204"/>
      <c r="P70" s="18"/>
      <c r="Q70" s="157"/>
      <c r="R70" s="42"/>
      <c r="S70" s="18"/>
      <c r="T70" s="18"/>
      <c r="U70" s="18"/>
      <c r="V70" s="18"/>
      <c r="W70" s="18"/>
      <c r="X70" s="18"/>
      <c r="Y70" s="18"/>
      <c r="Z70" s="18"/>
    </row>
    <row r="71" spans="1:26" ht="11.1" customHeight="1">
      <c r="B71" s="149"/>
      <c r="C71" s="149"/>
      <c r="D71" s="149"/>
      <c r="E71" s="149"/>
      <c r="F71" s="149"/>
      <c r="G71" s="149"/>
      <c r="H71" s="149"/>
      <c r="I71" s="149"/>
      <c r="J71" s="149"/>
      <c r="K71" s="149"/>
      <c r="L71" s="149"/>
      <c r="M71" s="149"/>
      <c r="N71" s="18"/>
      <c r="O71" s="18"/>
      <c r="P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9" customHeight="1">
      <c r="B72" s="149"/>
      <c r="C72" s="149"/>
      <c r="D72" s="149"/>
      <c r="E72" s="149"/>
      <c r="F72" s="149"/>
      <c r="G72" s="153"/>
      <c r="H72" s="149"/>
      <c r="I72" s="149"/>
      <c r="J72" s="149"/>
      <c r="K72" s="149"/>
      <c r="L72" s="149"/>
      <c r="M72" s="149"/>
      <c r="N72" s="18"/>
      <c r="O72" s="18"/>
      <c r="P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B73" s="149"/>
      <c r="C73" s="149"/>
      <c r="D73" s="149"/>
      <c r="E73" s="149"/>
      <c r="F73" s="149"/>
      <c r="G73" s="149"/>
      <c r="H73" s="149"/>
      <c r="I73" s="149"/>
      <c r="J73" s="149"/>
      <c r="K73" s="149"/>
      <c r="L73" s="149"/>
      <c r="M73" s="149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Z78"/>
  <sheetViews>
    <sheetView workbookViewId="0">
      <selection activeCell="J76" sqref="J76"/>
    </sheetView>
  </sheetViews>
  <sheetFormatPr defaultRowHeight="13.5"/>
  <cols>
    <col min="1" max="1" width="7.625" customWidth="1"/>
    <col min="2" max="7" width="6.125" customWidth="1"/>
    <col min="8" max="8" width="6.25" customWidth="1"/>
    <col min="9" max="13" width="6.125" customWidth="1"/>
    <col min="14" max="16" width="7.625" customWidth="1"/>
    <col min="17" max="17" width="8.375" customWidth="1"/>
    <col min="18" max="18" width="10.125" customWidth="1"/>
    <col min="19" max="23" width="7.625" customWidth="1"/>
    <col min="24" max="24" width="7.625" style="48" customWidth="1"/>
    <col min="25" max="26" width="7.625" customWidth="1"/>
  </cols>
  <sheetData>
    <row r="1" spans="1:26">
      <c r="A1" s="18"/>
      <c r="B1" s="142"/>
      <c r="C1" s="142"/>
      <c r="D1" s="142"/>
      <c r="E1" s="142"/>
      <c r="F1" s="142"/>
      <c r="G1" s="142"/>
      <c r="H1" s="142"/>
      <c r="I1" s="142"/>
      <c r="L1" s="48"/>
      <c r="M1" s="47"/>
      <c r="N1" s="48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pans="1:26">
      <c r="A2" s="18"/>
      <c r="B2" s="142"/>
      <c r="C2" s="142"/>
      <c r="D2" s="142"/>
      <c r="E2" s="142"/>
      <c r="F2" s="142"/>
      <c r="G2" s="142"/>
      <c r="H2" s="142"/>
      <c r="I2" s="142"/>
      <c r="L2" s="48"/>
      <c r="M2" s="154"/>
      <c r="N2" s="48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</row>
    <row r="3" spans="1:26">
      <c r="A3" s="18"/>
      <c r="B3" s="142"/>
      <c r="C3" s="142"/>
      <c r="D3" s="142"/>
      <c r="E3" s="142"/>
      <c r="F3" s="142"/>
      <c r="G3" s="142"/>
      <c r="H3" s="142"/>
      <c r="I3" s="142"/>
      <c r="L3" s="48"/>
      <c r="M3" s="154"/>
      <c r="N3" s="48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</row>
    <row r="4" spans="1:26">
      <c r="A4" s="18"/>
      <c r="B4" s="142"/>
      <c r="C4" s="142"/>
      <c r="D4" s="142"/>
      <c r="E4" s="142"/>
      <c r="F4" s="142"/>
      <c r="G4" s="142"/>
      <c r="H4" s="142"/>
      <c r="I4" s="142"/>
      <c r="L4" s="48"/>
      <c r="M4" s="154"/>
      <c r="N4" s="48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</row>
    <row r="5" spans="1:26">
      <c r="A5" s="18"/>
      <c r="B5" s="142"/>
      <c r="C5" s="142"/>
      <c r="D5" s="142"/>
      <c r="E5" s="142"/>
      <c r="F5" s="142"/>
      <c r="G5" s="142"/>
      <c r="H5" s="142"/>
      <c r="I5" s="142"/>
      <c r="L5" s="48"/>
      <c r="M5" s="154"/>
      <c r="N5" s="48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</row>
    <row r="6" spans="1:26">
      <c r="L6" s="48"/>
      <c r="M6" s="154"/>
      <c r="N6" s="48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</row>
    <row r="7" spans="1:26"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</row>
    <row r="18" spans="1:18" ht="11.1" customHeight="1">
      <c r="A18" s="6"/>
      <c r="B18" s="7" t="s">
        <v>76</v>
      </c>
      <c r="C18" s="7" t="s">
        <v>77</v>
      </c>
      <c r="D18" s="7" t="s">
        <v>78</v>
      </c>
      <c r="E18" s="7" t="s">
        <v>79</v>
      </c>
      <c r="F18" s="7" t="s">
        <v>80</v>
      </c>
      <c r="G18" s="7" t="s">
        <v>81</v>
      </c>
      <c r="H18" s="7" t="s">
        <v>82</v>
      </c>
      <c r="I18" s="7" t="s">
        <v>83</v>
      </c>
      <c r="J18" s="7" t="s">
        <v>84</v>
      </c>
      <c r="K18" s="7" t="s">
        <v>85</v>
      </c>
      <c r="L18" s="7" t="s">
        <v>86</v>
      </c>
      <c r="M18" s="7" t="s">
        <v>87</v>
      </c>
      <c r="N18" s="203" t="s">
        <v>121</v>
      </c>
      <c r="O18" s="203" t="s">
        <v>123</v>
      </c>
    </row>
    <row r="19" spans="1:18" ht="11.1" customHeight="1">
      <c r="A19" s="6" t="s">
        <v>170</v>
      </c>
      <c r="B19" s="152">
        <v>11.4</v>
      </c>
      <c r="C19" s="152">
        <v>13.5</v>
      </c>
      <c r="D19" s="152">
        <v>13.7</v>
      </c>
      <c r="E19" s="152">
        <v>13.4</v>
      </c>
      <c r="F19" s="152">
        <v>13.1</v>
      </c>
      <c r="G19" s="152">
        <v>12.4</v>
      </c>
      <c r="H19" s="152">
        <v>11.1</v>
      </c>
      <c r="I19" s="152">
        <v>12</v>
      </c>
      <c r="J19" s="152">
        <v>12.5</v>
      </c>
      <c r="K19" s="152">
        <v>11.2</v>
      </c>
      <c r="L19" s="152">
        <v>11.7</v>
      </c>
      <c r="M19" s="152">
        <v>13.4</v>
      </c>
      <c r="N19" s="209">
        <f>SUM(B19:M19)</f>
        <v>149.4</v>
      </c>
      <c r="O19" s="209">
        <v>89.4</v>
      </c>
      <c r="Q19" s="211"/>
      <c r="R19" s="211"/>
    </row>
    <row r="20" spans="1:18" ht="11.1" customHeight="1">
      <c r="A20" s="6" t="s">
        <v>172</v>
      </c>
      <c r="B20" s="152">
        <v>9.4</v>
      </c>
      <c r="C20" s="152">
        <v>10.3</v>
      </c>
      <c r="D20" s="152">
        <v>13.4</v>
      </c>
      <c r="E20" s="152">
        <v>13.5</v>
      </c>
      <c r="F20" s="152">
        <v>11.3</v>
      </c>
      <c r="G20" s="152">
        <v>12.2</v>
      </c>
      <c r="H20" s="152">
        <v>10.9</v>
      </c>
      <c r="I20" s="152">
        <v>11.2</v>
      </c>
      <c r="J20" s="152">
        <v>12.1</v>
      </c>
      <c r="K20" s="152">
        <v>10.7</v>
      </c>
      <c r="L20" s="152">
        <v>11.3</v>
      </c>
      <c r="M20" s="152">
        <v>11.8</v>
      </c>
      <c r="N20" s="209">
        <f>SUM(B20:M20)</f>
        <v>138.10000000000002</v>
      </c>
      <c r="O20" s="209">
        <f t="shared" ref="O20:O22" si="0">ROUND(N20/N19*100,1)</f>
        <v>92.4</v>
      </c>
      <c r="Q20" s="211"/>
      <c r="R20" s="211"/>
    </row>
    <row r="21" spans="1:18" ht="11.1" customHeight="1">
      <c r="A21" s="6" t="s">
        <v>177</v>
      </c>
      <c r="B21" s="152">
        <v>11.1</v>
      </c>
      <c r="C21" s="152">
        <v>11.5</v>
      </c>
      <c r="D21" s="152">
        <v>12.1</v>
      </c>
      <c r="E21" s="152">
        <v>12.3</v>
      </c>
      <c r="F21" s="152">
        <v>10.6</v>
      </c>
      <c r="G21" s="152">
        <v>11.7</v>
      </c>
      <c r="H21" s="152">
        <v>10.9</v>
      </c>
      <c r="I21" s="152">
        <v>12.4</v>
      </c>
      <c r="J21" s="152">
        <v>11.6</v>
      </c>
      <c r="K21" s="152">
        <v>11.3</v>
      </c>
      <c r="L21" s="152">
        <v>12.4</v>
      </c>
      <c r="M21" s="152">
        <v>11.7</v>
      </c>
      <c r="N21" s="209">
        <f>SUM(B21:M21)</f>
        <v>139.6</v>
      </c>
      <c r="O21" s="209">
        <f t="shared" si="0"/>
        <v>101.1</v>
      </c>
      <c r="Q21" s="211"/>
      <c r="R21" s="211"/>
    </row>
    <row r="22" spans="1:18" ht="11.1" customHeight="1">
      <c r="A22" s="6" t="s">
        <v>181</v>
      </c>
      <c r="B22" s="152">
        <v>11.5</v>
      </c>
      <c r="C22" s="152">
        <v>11.2</v>
      </c>
      <c r="D22" s="152">
        <v>11.8</v>
      </c>
      <c r="E22" s="152">
        <v>12.5</v>
      </c>
      <c r="F22" s="152">
        <v>9.6999999999999993</v>
      </c>
      <c r="G22" s="152">
        <v>12.4</v>
      </c>
      <c r="H22" s="152">
        <v>11.3</v>
      </c>
      <c r="I22" s="152">
        <v>9.8000000000000007</v>
      </c>
      <c r="J22" s="152">
        <v>10.5</v>
      </c>
      <c r="K22" s="152">
        <v>10.6</v>
      </c>
      <c r="L22" s="152">
        <v>11</v>
      </c>
      <c r="M22" s="152">
        <v>12</v>
      </c>
      <c r="N22" s="209">
        <f>SUM(B22:M22)</f>
        <v>134.30000000000001</v>
      </c>
      <c r="O22" s="209">
        <f t="shared" si="0"/>
        <v>96.2</v>
      </c>
      <c r="Q22" s="211"/>
      <c r="R22" s="211"/>
    </row>
    <row r="23" spans="1:18" ht="11.1" customHeight="1">
      <c r="A23" s="6" t="s">
        <v>190</v>
      </c>
      <c r="B23" s="152">
        <v>9.3000000000000007</v>
      </c>
      <c r="C23" s="152">
        <v>12</v>
      </c>
      <c r="D23" s="152">
        <v>11.7</v>
      </c>
      <c r="E23" s="152">
        <v>11.6</v>
      </c>
      <c r="F23" s="152">
        <v>11.5</v>
      </c>
      <c r="G23" s="152">
        <v>12.4</v>
      </c>
      <c r="H23" s="152">
        <v>13.3</v>
      </c>
      <c r="I23" s="152">
        <v>11.1</v>
      </c>
      <c r="J23" s="152">
        <v>11.4</v>
      </c>
      <c r="K23" s="152"/>
      <c r="L23" s="152"/>
      <c r="M23" s="152"/>
      <c r="N23" s="209"/>
      <c r="O23" s="209"/>
    </row>
    <row r="24" spans="1:18" ht="9.75" customHeight="1">
      <c r="J24" s="334"/>
    </row>
    <row r="35" spans="1:26" ht="9" customHeight="1"/>
    <row r="36" spans="1:26" ht="9" customHeight="1"/>
    <row r="37" spans="1:26" ht="9" customHeight="1"/>
    <row r="38" spans="1:26" ht="9" customHeight="1"/>
    <row r="39" spans="1:26" ht="9" customHeight="1"/>
    <row r="40" spans="1:26" ht="9" customHeight="1"/>
    <row r="41" spans="1:26" ht="20.25" customHeight="1"/>
    <row r="42" spans="1:26" ht="11.1" customHeight="1">
      <c r="A42" s="6"/>
      <c r="B42" s="7" t="s">
        <v>76</v>
      </c>
      <c r="C42" s="7" t="s">
        <v>77</v>
      </c>
      <c r="D42" s="7" t="s">
        <v>78</v>
      </c>
      <c r="E42" s="7" t="s">
        <v>79</v>
      </c>
      <c r="F42" s="7" t="s">
        <v>80</v>
      </c>
      <c r="G42" s="7" t="s">
        <v>81</v>
      </c>
      <c r="H42" s="7" t="s">
        <v>82</v>
      </c>
      <c r="I42" s="7" t="s">
        <v>83</v>
      </c>
      <c r="J42" s="7" t="s">
        <v>84</v>
      </c>
      <c r="K42" s="7" t="s">
        <v>85</v>
      </c>
      <c r="L42" s="7" t="s">
        <v>86</v>
      </c>
      <c r="M42" s="7" t="s">
        <v>87</v>
      </c>
      <c r="N42" s="203" t="s">
        <v>122</v>
      </c>
      <c r="O42" s="203" t="s">
        <v>123</v>
      </c>
    </row>
    <row r="43" spans="1:26" ht="11.1" customHeight="1">
      <c r="A43" s="6" t="s">
        <v>170</v>
      </c>
      <c r="B43" s="152">
        <v>22.9</v>
      </c>
      <c r="C43" s="152">
        <v>22.7</v>
      </c>
      <c r="D43" s="152">
        <v>23</v>
      </c>
      <c r="E43" s="152">
        <v>23.1</v>
      </c>
      <c r="F43" s="152">
        <v>24.7</v>
      </c>
      <c r="G43" s="152">
        <v>24.6</v>
      </c>
      <c r="H43" s="152">
        <v>23.1</v>
      </c>
      <c r="I43" s="152">
        <v>23.2</v>
      </c>
      <c r="J43" s="152">
        <v>22.3</v>
      </c>
      <c r="K43" s="152">
        <v>20.8</v>
      </c>
      <c r="L43" s="152">
        <v>19.5</v>
      </c>
      <c r="M43" s="152">
        <v>20.100000000000001</v>
      </c>
      <c r="N43" s="209">
        <f>SUM(B43:M43)/12</f>
        <v>22.5</v>
      </c>
      <c r="O43" s="209">
        <v>91.9</v>
      </c>
      <c r="P43" s="154"/>
      <c r="Q43" s="212"/>
      <c r="R43" s="212"/>
      <c r="S43" s="154"/>
      <c r="T43" s="154"/>
      <c r="U43" s="154"/>
      <c r="V43" s="154"/>
      <c r="W43" s="154"/>
      <c r="X43" s="154"/>
      <c r="Y43" s="154"/>
      <c r="Z43" s="154"/>
    </row>
    <row r="44" spans="1:26" ht="11.1" customHeight="1">
      <c r="A44" s="6" t="s">
        <v>172</v>
      </c>
      <c r="B44" s="152">
        <v>18.8</v>
      </c>
      <c r="C44" s="152">
        <v>18.100000000000001</v>
      </c>
      <c r="D44" s="152">
        <v>19.5</v>
      </c>
      <c r="E44" s="152">
        <v>19.100000000000001</v>
      </c>
      <c r="F44" s="152">
        <v>19.2</v>
      </c>
      <c r="G44" s="152">
        <v>18.7</v>
      </c>
      <c r="H44" s="152">
        <v>18.2</v>
      </c>
      <c r="I44" s="152">
        <v>19</v>
      </c>
      <c r="J44" s="152">
        <v>18.7</v>
      </c>
      <c r="K44" s="152">
        <v>18.399999999999999</v>
      </c>
      <c r="L44" s="152">
        <v>18.7</v>
      </c>
      <c r="M44" s="152">
        <v>19.7</v>
      </c>
      <c r="N44" s="209">
        <f>SUM(B44:M44)/12</f>
        <v>18.841666666666665</v>
      </c>
      <c r="O44" s="209">
        <f t="shared" ref="O44:O45" si="1">ROUND(N44/N43*100,1)</f>
        <v>83.7</v>
      </c>
      <c r="P44" s="154"/>
      <c r="Q44" s="212"/>
      <c r="R44" s="212"/>
      <c r="S44" s="154"/>
      <c r="T44" s="154"/>
      <c r="U44" s="154"/>
      <c r="V44" s="154"/>
      <c r="W44" s="154"/>
      <c r="X44" s="154"/>
      <c r="Y44" s="154"/>
      <c r="Z44" s="154"/>
    </row>
    <row r="45" spans="1:26" ht="11.1" customHeight="1">
      <c r="A45" s="6" t="s">
        <v>177</v>
      </c>
      <c r="B45" s="152">
        <v>19.8</v>
      </c>
      <c r="C45" s="152">
        <v>20.3</v>
      </c>
      <c r="D45" s="152">
        <v>19.8</v>
      </c>
      <c r="E45" s="152">
        <v>19.100000000000001</v>
      </c>
      <c r="F45" s="152">
        <v>18.600000000000001</v>
      </c>
      <c r="G45" s="152">
        <v>18.600000000000001</v>
      </c>
      <c r="H45" s="152">
        <v>17.899999999999999</v>
      </c>
      <c r="I45" s="152">
        <v>18.2</v>
      </c>
      <c r="J45" s="152">
        <v>18.2</v>
      </c>
      <c r="K45" s="152">
        <v>18.100000000000001</v>
      </c>
      <c r="L45" s="152">
        <v>18.100000000000001</v>
      </c>
      <c r="M45" s="152">
        <v>18.2</v>
      </c>
      <c r="N45" s="209">
        <f>SUM(B45:M45)/12</f>
        <v>18.741666666666664</v>
      </c>
      <c r="O45" s="209">
        <f t="shared" si="1"/>
        <v>99.5</v>
      </c>
      <c r="P45" s="154"/>
      <c r="Q45" s="212"/>
      <c r="R45" s="212"/>
      <c r="S45" s="154"/>
      <c r="T45" s="154"/>
      <c r="U45" s="154"/>
      <c r="V45" s="154"/>
      <c r="W45" s="154"/>
      <c r="X45" s="154"/>
      <c r="Y45" s="154"/>
      <c r="Z45" s="154"/>
    </row>
    <row r="46" spans="1:26" ht="11.1" customHeight="1">
      <c r="A46" s="6" t="s">
        <v>181</v>
      </c>
      <c r="B46" s="152">
        <v>19.399999999999999</v>
      </c>
      <c r="C46" s="152">
        <v>19.3</v>
      </c>
      <c r="D46" s="152">
        <v>19</v>
      </c>
      <c r="E46" s="152">
        <v>19.100000000000001</v>
      </c>
      <c r="F46" s="152">
        <v>18.8</v>
      </c>
      <c r="G46" s="152">
        <v>19.100000000000001</v>
      </c>
      <c r="H46" s="152">
        <v>19.100000000000001</v>
      </c>
      <c r="I46" s="152">
        <v>18.3</v>
      </c>
      <c r="J46" s="152">
        <v>18.2</v>
      </c>
      <c r="K46" s="152">
        <v>17.5</v>
      </c>
      <c r="L46" s="152">
        <v>16.8</v>
      </c>
      <c r="M46" s="152">
        <v>17.100000000000001</v>
      </c>
      <c r="N46" s="209">
        <f>SUM(B46:M46)/12</f>
        <v>18.475000000000001</v>
      </c>
      <c r="O46" s="209">
        <v>98.9</v>
      </c>
      <c r="P46" s="154"/>
      <c r="Q46" s="212"/>
      <c r="R46" s="212"/>
      <c r="S46" s="154"/>
      <c r="T46" s="154"/>
      <c r="U46" s="154"/>
      <c r="V46" s="154"/>
      <c r="W46" s="154"/>
      <c r="X46" s="154"/>
      <c r="Y46" s="154"/>
      <c r="Z46" s="154"/>
    </row>
    <row r="47" spans="1:26" ht="11.1" customHeight="1">
      <c r="A47" s="6" t="s">
        <v>190</v>
      </c>
      <c r="B47" s="152">
        <v>17.2</v>
      </c>
      <c r="C47" s="152">
        <v>16.8</v>
      </c>
      <c r="D47" s="152">
        <v>17</v>
      </c>
      <c r="E47" s="152">
        <v>16.600000000000001</v>
      </c>
      <c r="F47" s="152">
        <v>16.3</v>
      </c>
      <c r="G47" s="152">
        <v>17.7</v>
      </c>
      <c r="H47" s="152">
        <v>16.8</v>
      </c>
      <c r="I47" s="152">
        <v>17.2</v>
      </c>
      <c r="J47" s="152">
        <v>16.899999999999999</v>
      </c>
      <c r="K47" s="152"/>
      <c r="L47" s="152"/>
      <c r="M47" s="152"/>
      <c r="N47" s="209"/>
      <c r="O47" s="209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</row>
    <row r="48" spans="1:26" ht="6.75" customHeight="1">
      <c r="N48" s="48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</row>
    <row r="49" spans="14:26" ht="9" hidden="1" customHeight="1">
      <c r="N49" s="48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</row>
    <row r="61" spans="14:26" ht="9" customHeight="1"/>
    <row r="62" spans="14:26" ht="9" customHeight="1"/>
    <row r="63" spans="14:26" ht="9" customHeight="1"/>
    <row r="64" spans="14:26" ht="9" customHeight="1"/>
    <row r="65" spans="1:26" ht="9" customHeight="1"/>
    <row r="66" spans="1:26" ht="9" customHeight="1"/>
    <row r="68" spans="1:26" ht="9.75" customHeight="1"/>
    <row r="69" spans="1:26" ht="2.25" hidden="1" customHeight="1">
      <c r="N69" s="48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26" ht="11.1" customHeight="1">
      <c r="A70" s="6"/>
      <c r="B70" s="7" t="s">
        <v>76</v>
      </c>
      <c r="C70" s="7" t="s">
        <v>77</v>
      </c>
      <c r="D70" s="7" t="s">
        <v>78</v>
      </c>
      <c r="E70" s="7" t="s">
        <v>79</v>
      </c>
      <c r="F70" s="7" t="s">
        <v>80</v>
      </c>
      <c r="G70" s="7" t="s">
        <v>81</v>
      </c>
      <c r="H70" s="7" t="s">
        <v>82</v>
      </c>
      <c r="I70" s="7" t="s">
        <v>83</v>
      </c>
      <c r="J70" s="7" t="s">
        <v>84</v>
      </c>
      <c r="K70" s="7" t="s">
        <v>85</v>
      </c>
      <c r="L70" s="7" t="s">
        <v>86</v>
      </c>
      <c r="M70" s="7" t="s">
        <v>87</v>
      </c>
      <c r="N70" s="203" t="s">
        <v>122</v>
      </c>
      <c r="O70" s="203" t="s">
        <v>123</v>
      </c>
      <c r="P70" s="48"/>
      <c r="Q70" s="48"/>
      <c r="R70" s="48"/>
      <c r="S70" s="48"/>
      <c r="T70" s="48"/>
      <c r="U70" s="48"/>
      <c r="V70" s="48"/>
      <c r="W70" s="48"/>
      <c r="Y70" s="48"/>
      <c r="Z70" s="48"/>
    </row>
    <row r="71" spans="1:26" ht="11.1" customHeight="1">
      <c r="A71" s="6" t="s">
        <v>170</v>
      </c>
      <c r="B71" s="145">
        <v>50.6</v>
      </c>
      <c r="C71" s="145">
        <v>59.7</v>
      </c>
      <c r="D71" s="145">
        <v>59.2</v>
      </c>
      <c r="E71" s="145">
        <v>58</v>
      </c>
      <c r="F71" s="145">
        <v>51.7</v>
      </c>
      <c r="G71" s="145">
        <v>50.6</v>
      </c>
      <c r="H71" s="145">
        <v>49.6</v>
      </c>
      <c r="I71" s="145">
        <v>51.4</v>
      </c>
      <c r="J71" s="145">
        <v>56.8</v>
      </c>
      <c r="K71" s="145">
        <v>55.7</v>
      </c>
      <c r="L71" s="145">
        <v>61.1</v>
      </c>
      <c r="M71" s="145">
        <v>66.099999999999994</v>
      </c>
      <c r="N71" s="208">
        <f>SUM(B71:M71)/12</f>
        <v>55.875000000000007</v>
      </c>
      <c r="O71" s="209">
        <v>98</v>
      </c>
      <c r="P71" s="48"/>
      <c r="Q71" s="17"/>
      <c r="R71" s="17"/>
      <c r="S71" s="48"/>
      <c r="T71" s="48"/>
      <c r="U71" s="48"/>
      <c r="V71" s="48"/>
      <c r="W71" s="48"/>
      <c r="Y71" s="48"/>
      <c r="Z71" s="48"/>
    </row>
    <row r="72" spans="1:26" ht="11.1" customHeight="1">
      <c r="A72" s="6" t="s">
        <v>172</v>
      </c>
      <c r="B72" s="145">
        <v>51.9</v>
      </c>
      <c r="C72" s="145">
        <v>57.5</v>
      </c>
      <c r="D72" s="145">
        <v>67.900000000000006</v>
      </c>
      <c r="E72" s="145">
        <v>70.8</v>
      </c>
      <c r="F72" s="145">
        <v>59.1</v>
      </c>
      <c r="G72" s="145">
        <v>65.8</v>
      </c>
      <c r="H72" s="145">
        <v>60.1</v>
      </c>
      <c r="I72" s="145">
        <v>57.8</v>
      </c>
      <c r="J72" s="145">
        <v>64.7</v>
      </c>
      <c r="K72" s="145">
        <v>58.7</v>
      </c>
      <c r="L72" s="145">
        <v>59.8</v>
      </c>
      <c r="M72" s="145">
        <v>58.8</v>
      </c>
      <c r="N72" s="208">
        <f>SUM(B72:M72)/12</f>
        <v>61.07500000000001</v>
      </c>
      <c r="O72" s="209">
        <f t="shared" ref="O72:O74" si="2">ROUND(N72/N71*100,1)</f>
        <v>109.3</v>
      </c>
      <c r="P72" s="48"/>
      <c r="Q72" s="17"/>
      <c r="R72" s="17"/>
      <c r="S72" s="48"/>
      <c r="T72" s="48"/>
      <c r="U72" s="48"/>
      <c r="V72" s="48"/>
      <c r="W72" s="48"/>
      <c r="Y72" s="48"/>
      <c r="Z72" s="48"/>
    </row>
    <row r="73" spans="1:26" ht="11.1" customHeight="1">
      <c r="A73" s="6" t="s">
        <v>177</v>
      </c>
      <c r="B73" s="145">
        <v>56</v>
      </c>
      <c r="C73" s="145">
        <v>56.2</v>
      </c>
      <c r="D73" s="145">
        <v>61.6</v>
      </c>
      <c r="E73" s="145">
        <v>64.7</v>
      </c>
      <c r="F73" s="145">
        <v>57.9</v>
      </c>
      <c r="G73" s="145">
        <v>62.6</v>
      </c>
      <c r="H73" s="145">
        <v>61.9</v>
      </c>
      <c r="I73" s="145">
        <v>67.599999999999994</v>
      </c>
      <c r="J73" s="145">
        <v>63.8</v>
      </c>
      <c r="K73" s="145">
        <v>62.6</v>
      </c>
      <c r="L73" s="145">
        <v>68.7</v>
      </c>
      <c r="M73" s="145">
        <v>64.3</v>
      </c>
      <c r="N73" s="208">
        <f>SUM(B73:M73)/12</f>
        <v>62.324999999999996</v>
      </c>
      <c r="O73" s="209">
        <f t="shared" si="2"/>
        <v>102</v>
      </c>
      <c r="Q73" s="17"/>
      <c r="R73" s="17"/>
    </row>
    <row r="74" spans="1:26" ht="11.1" customHeight="1">
      <c r="A74" s="6" t="s">
        <v>181</v>
      </c>
      <c r="B74" s="145">
        <v>58</v>
      </c>
      <c r="C74" s="145">
        <v>58.6</v>
      </c>
      <c r="D74" s="145">
        <v>62.1</v>
      </c>
      <c r="E74" s="145">
        <v>65.5</v>
      </c>
      <c r="F74" s="145">
        <v>52.1</v>
      </c>
      <c r="G74" s="145">
        <v>64.7</v>
      </c>
      <c r="H74" s="145">
        <v>59.1</v>
      </c>
      <c r="I74" s="145">
        <v>54.4</v>
      </c>
      <c r="J74" s="145">
        <v>57.8</v>
      </c>
      <c r="K74" s="145">
        <v>61.1</v>
      </c>
      <c r="L74" s="145">
        <v>66.400000000000006</v>
      </c>
      <c r="M74" s="145">
        <v>69.7</v>
      </c>
      <c r="N74" s="208">
        <f>SUM(B74:M74)/12</f>
        <v>60.791666666666664</v>
      </c>
      <c r="O74" s="209">
        <f t="shared" si="2"/>
        <v>97.5</v>
      </c>
      <c r="Q74" s="17"/>
      <c r="R74" s="17"/>
    </row>
    <row r="75" spans="1:26" ht="11.1" customHeight="1">
      <c r="A75" s="6" t="s">
        <v>181</v>
      </c>
      <c r="B75" s="145">
        <v>54</v>
      </c>
      <c r="C75" s="145">
        <v>71.400000000000006</v>
      </c>
      <c r="D75" s="145">
        <v>68.8</v>
      </c>
      <c r="E75" s="145">
        <v>70</v>
      </c>
      <c r="F75" s="145">
        <v>71.099999999999994</v>
      </c>
      <c r="G75" s="145">
        <v>68.599999999999994</v>
      </c>
      <c r="H75" s="145">
        <v>80</v>
      </c>
      <c r="I75" s="145">
        <v>64.3</v>
      </c>
      <c r="J75" s="145">
        <v>67.8</v>
      </c>
      <c r="K75" s="145"/>
      <c r="L75" s="145"/>
      <c r="M75" s="145"/>
      <c r="N75" s="208"/>
      <c r="O75" s="209"/>
    </row>
    <row r="76" spans="1:26" ht="9.9499999999999993" customHeight="1">
      <c r="B76" s="149"/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9"/>
    </row>
    <row r="77" spans="1:26" ht="9.9499999999999993" customHeight="1"/>
    <row r="78" spans="1:26" ht="9" customHeight="1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Z93"/>
  <sheetViews>
    <sheetView workbookViewId="0">
      <selection activeCell="J89" sqref="J89"/>
    </sheetView>
  </sheetViews>
  <sheetFormatPr defaultColWidth="7.625" defaultRowHeight="9.9499999999999993" customHeight="1"/>
  <cols>
    <col min="1" max="1" width="7.625" customWidth="1"/>
    <col min="2" max="13" width="6.125" customWidth="1"/>
  </cols>
  <sheetData>
    <row r="3" spans="12:26" ht="9.9499999999999993" customHeight="1">
      <c r="L3" s="48"/>
      <c r="M3" s="47"/>
      <c r="N3" s="48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2:26" ht="9.9499999999999993" customHeight="1">
      <c r="L4" s="48"/>
      <c r="M4" s="154"/>
      <c r="N4" s="48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</row>
    <row r="5" spans="12:26" ht="9.9499999999999993" customHeight="1">
      <c r="L5" s="48"/>
      <c r="M5" s="154"/>
      <c r="N5" s="48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</row>
    <row r="6" spans="12:26" ht="9.9499999999999993" customHeight="1">
      <c r="L6" s="48"/>
      <c r="M6" s="154"/>
      <c r="N6" s="48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</row>
    <row r="7" spans="12:26" ht="9.9499999999999993" customHeight="1">
      <c r="L7" s="48"/>
      <c r="M7" s="154"/>
      <c r="N7" s="48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</row>
    <row r="8" spans="12:26" ht="9.9499999999999993" customHeight="1">
      <c r="L8" s="48"/>
      <c r="M8" s="154"/>
      <c r="N8" s="48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</row>
    <row r="9" spans="12:26" ht="9.9499999999999993" customHeight="1"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2:26" ht="9.9499999999999993" customHeight="1"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2:26" ht="9.9499999999999993" customHeight="1"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2:26" ht="9.9499999999999993" customHeight="1"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spans="12:26" ht="9.9499999999999993" customHeight="1"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spans="12:26" ht="9.9499999999999993" customHeight="1">
      <c r="L14" s="48"/>
      <c r="M14" s="47"/>
    </row>
    <row r="15" spans="12:26" ht="9.9499999999999993" customHeight="1">
      <c r="L15" s="48"/>
      <c r="M15" s="154"/>
    </row>
    <row r="16" spans="12:26" ht="9.9499999999999993" customHeight="1">
      <c r="L16" s="48"/>
      <c r="M16" s="154"/>
    </row>
    <row r="17" spans="1:24" ht="9.9499999999999993" customHeight="1">
      <c r="L17" s="48"/>
      <c r="M17" s="154"/>
    </row>
    <row r="18" spans="1:24" ht="9.9499999999999993" customHeight="1">
      <c r="L18" s="48"/>
      <c r="M18" s="154"/>
    </row>
    <row r="19" spans="1:24" ht="9.9499999999999993" customHeight="1">
      <c r="L19" s="48"/>
      <c r="M19" s="154"/>
    </row>
    <row r="20" spans="1:24" ht="9.9499999999999993" customHeight="1">
      <c r="L20" s="48"/>
      <c r="M20" s="48"/>
    </row>
    <row r="21" spans="1:24" ht="9.9499999999999993" customHeight="1">
      <c r="L21" s="48"/>
      <c r="M21" s="48"/>
    </row>
    <row r="22" spans="1:24" ht="9.9499999999999993" customHeight="1">
      <c r="L22" s="48"/>
      <c r="M22" s="48"/>
    </row>
    <row r="23" spans="1:24" ht="3" customHeight="1"/>
    <row r="24" spans="1:24" ht="11.1" customHeight="1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3" t="s">
        <v>121</v>
      </c>
      <c r="O24" s="12" t="s">
        <v>123</v>
      </c>
    </row>
    <row r="25" spans="1:24" ht="11.1" customHeight="1">
      <c r="A25" s="6" t="s">
        <v>170</v>
      </c>
      <c r="B25" s="152">
        <v>18</v>
      </c>
      <c r="C25" s="152">
        <v>21.8</v>
      </c>
      <c r="D25" s="152">
        <v>22.1</v>
      </c>
      <c r="E25" s="152">
        <v>19</v>
      </c>
      <c r="F25" s="152">
        <v>19.3</v>
      </c>
      <c r="G25" s="152">
        <v>17.8</v>
      </c>
      <c r="H25" s="152">
        <v>20.3</v>
      </c>
      <c r="I25" s="152">
        <v>18.899999999999999</v>
      </c>
      <c r="J25" s="152">
        <v>18.600000000000001</v>
      </c>
      <c r="K25" s="152">
        <v>20.100000000000001</v>
      </c>
      <c r="L25" s="152">
        <v>17.3</v>
      </c>
      <c r="M25" s="152">
        <v>19.2</v>
      </c>
      <c r="N25" s="209">
        <f>SUM(B25:M25)</f>
        <v>232.4</v>
      </c>
      <c r="O25" s="147">
        <v>102.2</v>
      </c>
      <c r="Q25" s="17"/>
      <c r="R25" s="17"/>
    </row>
    <row r="26" spans="1:24" ht="11.1" customHeight="1">
      <c r="A26" s="6" t="s">
        <v>172</v>
      </c>
      <c r="B26" s="152">
        <v>16.7</v>
      </c>
      <c r="C26" s="152">
        <v>20</v>
      </c>
      <c r="D26" s="152">
        <v>21.5</v>
      </c>
      <c r="E26" s="152">
        <v>20.7</v>
      </c>
      <c r="F26" s="152">
        <v>21.3</v>
      </c>
      <c r="G26" s="152">
        <v>24.4</v>
      </c>
      <c r="H26" s="152">
        <v>20.2</v>
      </c>
      <c r="I26" s="152">
        <v>20.7</v>
      </c>
      <c r="J26" s="152">
        <v>19.7</v>
      </c>
      <c r="K26" s="152">
        <v>18.8</v>
      </c>
      <c r="L26" s="152">
        <v>19</v>
      </c>
      <c r="M26" s="152">
        <v>21.1</v>
      </c>
      <c r="N26" s="209">
        <f>SUM(B26:M26)</f>
        <v>244.09999999999997</v>
      </c>
      <c r="O26" s="147">
        <f t="shared" ref="O26:O28" si="0">ROUND(N26/N25*100,1)</f>
        <v>105</v>
      </c>
      <c r="Q26" s="17"/>
      <c r="R26" s="17"/>
    </row>
    <row r="27" spans="1:24" ht="11.1" customHeight="1">
      <c r="A27" s="6" t="s">
        <v>177</v>
      </c>
      <c r="B27" s="152">
        <v>19.399999999999999</v>
      </c>
      <c r="C27" s="152">
        <v>17.7</v>
      </c>
      <c r="D27" s="152">
        <v>21.9</v>
      </c>
      <c r="E27" s="152">
        <v>20</v>
      </c>
      <c r="F27" s="152">
        <v>18.100000000000001</v>
      </c>
      <c r="G27" s="152">
        <v>26.3</v>
      </c>
      <c r="H27" s="152">
        <v>22.3</v>
      </c>
      <c r="I27" s="152">
        <v>19.2</v>
      </c>
      <c r="J27" s="152">
        <v>19.7</v>
      </c>
      <c r="K27" s="152">
        <v>21.1</v>
      </c>
      <c r="L27" s="152">
        <v>20.5</v>
      </c>
      <c r="M27" s="152">
        <v>18.2</v>
      </c>
      <c r="N27" s="209">
        <f>SUM(B27:M27)</f>
        <v>244.39999999999995</v>
      </c>
      <c r="O27" s="147">
        <f t="shared" si="0"/>
        <v>100.1</v>
      </c>
      <c r="Q27" s="17"/>
      <c r="R27" s="17"/>
    </row>
    <row r="28" spans="1:24" ht="11.1" customHeight="1">
      <c r="A28" s="6" t="s">
        <v>181</v>
      </c>
      <c r="B28" s="152">
        <v>17.100000000000001</v>
      </c>
      <c r="C28" s="152">
        <v>17.8</v>
      </c>
      <c r="D28" s="152">
        <v>19</v>
      </c>
      <c r="E28" s="152">
        <v>21.4</v>
      </c>
      <c r="F28" s="152">
        <v>19</v>
      </c>
      <c r="G28" s="152">
        <v>20.100000000000001</v>
      </c>
      <c r="H28" s="152">
        <v>19.600000000000001</v>
      </c>
      <c r="I28" s="152">
        <v>16.3</v>
      </c>
      <c r="J28" s="152">
        <v>15.8</v>
      </c>
      <c r="K28" s="152">
        <v>19</v>
      </c>
      <c r="L28" s="152">
        <v>17.399999999999999</v>
      </c>
      <c r="M28" s="152">
        <v>16.600000000000001</v>
      </c>
      <c r="N28" s="209">
        <f>SUM(B28:M28)</f>
        <v>219.10000000000002</v>
      </c>
      <c r="O28" s="147">
        <f t="shared" si="0"/>
        <v>89.6</v>
      </c>
      <c r="Q28" s="17"/>
      <c r="R28" s="17"/>
    </row>
    <row r="29" spans="1:24" ht="11.1" customHeight="1">
      <c r="A29" s="6" t="s">
        <v>190</v>
      </c>
      <c r="B29" s="152">
        <v>16.899999999999999</v>
      </c>
      <c r="C29" s="152">
        <v>16.600000000000001</v>
      </c>
      <c r="D29" s="152">
        <v>15.8</v>
      </c>
      <c r="E29" s="152">
        <v>17.8</v>
      </c>
      <c r="F29" s="152">
        <v>17.399999999999999</v>
      </c>
      <c r="G29" s="152">
        <v>19.8</v>
      </c>
      <c r="H29" s="152">
        <v>16.899999999999999</v>
      </c>
      <c r="I29" s="152">
        <v>13.7</v>
      </c>
      <c r="J29" s="152">
        <v>14.8</v>
      </c>
      <c r="K29" s="152"/>
      <c r="L29" s="152"/>
      <c r="M29" s="152"/>
      <c r="N29" s="209"/>
      <c r="O29" s="147"/>
    </row>
    <row r="30" spans="1:24" ht="9.9499999999999993" customHeight="1">
      <c r="N30" s="149"/>
      <c r="O30" s="149"/>
    </row>
    <row r="31" spans="1:24" ht="9.9499999999999993" customHeight="1"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51" spans="1:26" ht="9.9499999999999993" customHeight="1">
      <c r="O51" s="48"/>
    </row>
    <row r="52" spans="1:26" ht="7.5" customHeight="1"/>
    <row r="53" spans="1:26" ht="11.1" customHeight="1">
      <c r="A53" s="6"/>
      <c r="B53" s="7" t="s">
        <v>76</v>
      </c>
      <c r="C53" s="7" t="s">
        <v>77</v>
      </c>
      <c r="D53" s="7" t="s">
        <v>78</v>
      </c>
      <c r="E53" s="7" t="s">
        <v>79</v>
      </c>
      <c r="F53" s="7" t="s">
        <v>80</v>
      </c>
      <c r="G53" s="7" t="s">
        <v>81</v>
      </c>
      <c r="H53" s="7" t="s">
        <v>82</v>
      </c>
      <c r="I53" s="7" t="s">
        <v>83</v>
      </c>
      <c r="J53" s="7" t="s">
        <v>84</v>
      </c>
      <c r="K53" s="7" t="s">
        <v>85</v>
      </c>
      <c r="L53" s="7" t="s">
        <v>86</v>
      </c>
      <c r="M53" s="7" t="s">
        <v>87</v>
      </c>
      <c r="N53" s="203" t="s">
        <v>122</v>
      </c>
      <c r="O53" s="148" t="s">
        <v>124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>
      <c r="A54" s="6" t="s">
        <v>170</v>
      </c>
      <c r="B54" s="152">
        <v>40.5</v>
      </c>
      <c r="C54" s="152">
        <v>42.5</v>
      </c>
      <c r="D54" s="152">
        <v>41.8</v>
      </c>
      <c r="E54" s="152">
        <v>40.1</v>
      </c>
      <c r="F54" s="152">
        <v>43</v>
      </c>
      <c r="G54" s="152">
        <v>42.8</v>
      </c>
      <c r="H54" s="152">
        <v>42.7</v>
      </c>
      <c r="I54" s="152">
        <v>42.3</v>
      </c>
      <c r="J54" s="152">
        <v>41</v>
      </c>
      <c r="K54" s="152">
        <v>40.700000000000003</v>
      </c>
      <c r="L54" s="152">
        <v>38</v>
      </c>
      <c r="M54" s="152">
        <v>36.4</v>
      </c>
      <c r="N54" s="209">
        <f>SUM(B54:M54)/12</f>
        <v>40.983333333333327</v>
      </c>
      <c r="O54" s="286">
        <v>102.7</v>
      </c>
      <c r="P54" s="154"/>
      <c r="Q54" s="284"/>
      <c r="R54" s="284"/>
      <c r="S54" s="154"/>
      <c r="T54" s="154"/>
      <c r="U54" s="154"/>
      <c r="V54" s="154"/>
      <c r="W54" s="154"/>
      <c r="X54" s="154"/>
      <c r="Y54" s="154"/>
      <c r="Z54" s="154"/>
    </row>
    <row r="55" spans="1:26" ht="11.1" customHeight="1">
      <c r="A55" s="6" t="s">
        <v>172</v>
      </c>
      <c r="B55" s="152">
        <v>36.9</v>
      </c>
      <c r="C55" s="152">
        <v>38.200000000000003</v>
      </c>
      <c r="D55" s="152">
        <v>38.200000000000003</v>
      </c>
      <c r="E55" s="152">
        <v>36.4</v>
      </c>
      <c r="F55" s="152">
        <v>37.700000000000003</v>
      </c>
      <c r="G55" s="152">
        <v>38.799999999999997</v>
      </c>
      <c r="H55" s="152">
        <v>38.299999999999997</v>
      </c>
      <c r="I55" s="152">
        <v>40</v>
      </c>
      <c r="J55" s="152">
        <v>40.700000000000003</v>
      </c>
      <c r="K55" s="152">
        <v>40.200000000000003</v>
      </c>
      <c r="L55" s="152">
        <v>40.1</v>
      </c>
      <c r="M55" s="152">
        <v>39.200000000000003</v>
      </c>
      <c r="N55" s="209">
        <f>SUM(B55:M55)/12</f>
        <v>38.725000000000001</v>
      </c>
      <c r="O55" s="286">
        <f t="shared" ref="O55:O56" si="1">ROUND(N55/N54*100,1)</f>
        <v>94.5</v>
      </c>
      <c r="P55" s="154"/>
      <c r="Q55" s="284"/>
      <c r="R55" s="284"/>
      <c r="S55" s="154"/>
      <c r="T55" s="154"/>
      <c r="U55" s="154"/>
      <c r="V55" s="154"/>
      <c r="W55" s="154"/>
      <c r="X55" s="154"/>
      <c r="Y55" s="154"/>
      <c r="Z55" s="154"/>
    </row>
    <row r="56" spans="1:26" ht="11.1" customHeight="1">
      <c r="A56" s="6" t="s">
        <v>177</v>
      </c>
      <c r="B56" s="152">
        <v>38.6</v>
      </c>
      <c r="C56" s="152">
        <v>36.700000000000003</v>
      </c>
      <c r="D56" s="152">
        <v>37.4</v>
      </c>
      <c r="E56" s="152">
        <v>36.6</v>
      </c>
      <c r="F56" s="152">
        <v>37.4</v>
      </c>
      <c r="G56" s="152">
        <v>40.700000000000003</v>
      </c>
      <c r="H56" s="152">
        <v>37</v>
      </c>
      <c r="I56" s="152">
        <v>35.700000000000003</v>
      </c>
      <c r="J56" s="152">
        <v>34.6</v>
      </c>
      <c r="K56" s="152">
        <v>35.299999999999997</v>
      </c>
      <c r="L56" s="152">
        <v>36.700000000000003</v>
      </c>
      <c r="M56" s="152">
        <v>36.1</v>
      </c>
      <c r="N56" s="209">
        <f>SUM(B56:M56)/12</f>
        <v>36.900000000000006</v>
      </c>
      <c r="O56" s="286">
        <f t="shared" si="1"/>
        <v>95.3</v>
      </c>
      <c r="P56" s="154"/>
      <c r="Q56" s="284"/>
      <c r="R56" s="284"/>
      <c r="S56" s="154"/>
      <c r="T56" s="154"/>
      <c r="U56" s="154"/>
      <c r="V56" s="154"/>
      <c r="W56" s="154"/>
      <c r="X56" s="154"/>
      <c r="Y56" s="154"/>
      <c r="Z56" s="154"/>
    </row>
    <row r="57" spans="1:26" ht="11.1" customHeight="1">
      <c r="A57" s="6" t="s">
        <v>181</v>
      </c>
      <c r="B57" s="152">
        <v>36</v>
      </c>
      <c r="C57" s="152">
        <v>35.9</v>
      </c>
      <c r="D57" s="152">
        <v>35.4</v>
      </c>
      <c r="E57" s="152">
        <v>35.6</v>
      </c>
      <c r="F57" s="152">
        <v>37</v>
      </c>
      <c r="G57" s="152">
        <v>37.4</v>
      </c>
      <c r="H57" s="152">
        <v>38.9</v>
      </c>
      <c r="I57" s="152">
        <v>38.700000000000003</v>
      </c>
      <c r="J57" s="152">
        <v>37.4</v>
      </c>
      <c r="K57" s="152">
        <v>38.299999999999997</v>
      </c>
      <c r="L57" s="152">
        <v>37.1</v>
      </c>
      <c r="M57" s="152">
        <v>34.5</v>
      </c>
      <c r="N57" s="209">
        <f>SUM(B57:M57)/12</f>
        <v>36.85</v>
      </c>
      <c r="O57" s="286">
        <v>100</v>
      </c>
      <c r="P57" s="154"/>
      <c r="Q57" s="284"/>
      <c r="R57" s="284"/>
      <c r="S57" s="154"/>
      <c r="T57" s="154"/>
      <c r="U57" s="154"/>
      <c r="V57" s="154"/>
      <c r="W57" s="154"/>
      <c r="X57" s="154"/>
      <c r="Y57" s="154"/>
      <c r="Z57" s="154"/>
    </row>
    <row r="58" spans="1:26" ht="11.1" customHeight="1">
      <c r="A58" s="6" t="s">
        <v>190</v>
      </c>
      <c r="B58" s="152">
        <v>36</v>
      </c>
      <c r="C58" s="152">
        <v>34.6</v>
      </c>
      <c r="D58" s="152">
        <v>34.6</v>
      </c>
      <c r="E58" s="152">
        <v>34.799999999999997</v>
      </c>
      <c r="F58" s="152">
        <v>35.1</v>
      </c>
      <c r="G58" s="152">
        <v>38.5</v>
      </c>
      <c r="H58" s="152">
        <v>37</v>
      </c>
      <c r="I58" s="152">
        <v>35</v>
      </c>
      <c r="J58" s="152">
        <v>34.6</v>
      </c>
      <c r="K58" s="152"/>
      <c r="L58" s="152"/>
      <c r="M58" s="152"/>
      <c r="N58" s="209"/>
      <c r="O58" s="286"/>
      <c r="P58" s="154"/>
      <c r="Q58" s="212"/>
      <c r="R58" s="212"/>
      <c r="S58" s="154"/>
      <c r="T58" s="154"/>
      <c r="U58" s="154"/>
      <c r="V58" s="154"/>
      <c r="W58" s="154"/>
      <c r="X58" s="154"/>
      <c r="Y58" s="154"/>
      <c r="Z58" s="154"/>
    </row>
    <row r="59" spans="1:26" ht="6" customHeight="1">
      <c r="N59" s="48"/>
      <c r="O59" s="210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1:26" ht="9.9499999999999993" customHeight="1">
      <c r="O60" s="211"/>
    </row>
    <row r="65" spans="7:26" ht="9.9499999999999993" customHeight="1">
      <c r="G65" s="155"/>
    </row>
    <row r="66" spans="7:26" ht="9.9499999999999993" customHeight="1"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spans="7:26" ht="9.9499999999999993" customHeight="1"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spans="7:26" ht="9.9499999999999993" customHeight="1"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spans="7:26" ht="9.9499999999999993" customHeight="1"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spans="7:26" ht="9.9499999999999993" customHeight="1">
      <c r="N70" s="48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7:26" ht="9.9499999999999993" customHeight="1"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spans="7:26" ht="9.9499999999999993" customHeight="1">
      <c r="N72" s="48"/>
      <c r="O72" s="48"/>
      <c r="P72" s="48"/>
      <c r="Q72" s="48"/>
      <c r="R72" s="48"/>
      <c r="S72" s="18"/>
      <c r="T72" s="48"/>
      <c r="U72" s="48"/>
      <c r="V72" s="48"/>
      <c r="W72" s="48"/>
      <c r="X72" s="48"/>
      <c r="Y72" s="48"/>
      <c r="Z72" s="48"/>
    </row>
    <row r="73" spans="7:26" ht="9.9499999999999993" customHeight="1"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spans="7:26" ht="9.9499999999999993" customHeight="1"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spans="7:26" ht="9.9499999999999993" customHeight="1"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82" spans="1:18" ht="4.5" customHeight="1"/>
    <row r="83" spans="1:18" ht="11.1" customHeight="1">
      <c r="A83" s="6"/>
      <c r="B83" s="7" t="s">
        <v>76</v>
      </c>
      <c r="C83" s="7" t="s">
        <v>77</v>
      </c>
      <c r="D83" s="7" t="s">
        <v>78</v>
      </c>
      <c r="E83" s="7" t="s">
        <v>79</v>
      </c>
      <c r="F83" s="7" t="s">
        <v>80</v>
      </c>
      <c r="G83" s="7" t="s">
        <v>81</v>
      </c>
      <c r="H83" s="7" t="s">
        <v>82</v>
      </c>
      <c r="I83" s="7" t="s">
        <v>83</v>
      </c>
      <c r="J83" s="7" t="s">
        <v>84</v>
      </c>
      <c r="K83" s="7" t="s">
        <v>85</v>
      </c>
      <c r="L83" s="7" t="s">
        <v>86</v>
      </c>
      <c r="M83" s="7" t="s">
        <v>87</v>
      </c>
      <c r="N83" s="203" t="s">
        <v>122</v>
      </c>
      <c r="O83" s="148" t="s">
        <v>124</v>
      </c>
    </row>
    <row r="84" spans="1:18" s="149" customFormat="1" ht="11.1" customHeight="1">
      <c r="A84" s="6" t="s">
        <v>170</v>
      </c>
      <c r="B84" s="145">
        <v>43.5</v>
      </c>
      <c r="C84" s="147">
        <v>50</v>
      </c>
      <c r="D84" s="145">
        <v>53.2</v>
      </c>
      <c r="E84" s="145">
        <v>48.5</v>
      </c>
      <c r="F84" s="145">
        <v>42.9</v>
      </c>
      <c r="G84" s="145">
        <v>41.7</v>
      </c>
      <c r="H84" s="147">
        <v>47.4</v>
      </c>
      <c r="I84" s="145">
        <v>45</v>
      </c>
      <c r="J84" s="145">
        <v>46.3</v>
      </c>
      <c r="K84" s="145">
        <v>49.6</v>
      </c>
      <c r="L84" s="145">
        <v>47.6</v>
      </c>
      <c r="M84" s="145">
        <v>53.7</v>
      </c>
      <c r="N84" s="208">
        <f t="shared" ref="N84:N87" si="2">SUM(B84:M84)/12</f>
        <v>47.45000000000001</v>
      </c>
      <c r="O84" s="286">
        <v>100</v>
      </c>
      <c r="Q84" s="285"/>
      <c r="R84" s="285"/>
    </row>
    <row r="85" spans="1:18" s="149" customFormat="1" ht="11.1" customHeight="1">
      <c r="A85" s="6" t="s">
        <v>172</v>
      </c>
      <c r="B85" s="145">
        <v>44.8</v>
      </c>
      <c r="C85" s="147">
        <v>51.5</v>
      </c>
      <c r="D85" s="145">
        <v>56.2</v>
      </c>
      <c r="E85" s="145">
        <v>57.8</v>
      </c>
      <c r="F85" s="145">
        <v>55.6</v>
      </c>
      <c r="G85" s="145">
        <v>62.4</v>
      </c>
      <c r="H85" s="147">
        <v>53</v>
      </c>
      <c r="I85" s="145">
        <v>50.6</v>
      </c>
      <c r="J85" s="145">
        <v>48</v>
      </c>
      <c r="K85" s="145">
        <v>47.1</v>
      </c>
      <c r="L85" s="145">
        <v>47.3</v>
      </c>
      <c r="M85" s="145">
        <v>54.3</v>
      </c>
      <c r="N85" s="208">
        <f t="shared" si="2"/>
        <v>52.383333333333326</v>
      </c>
      <c r="O85" s="286">
        <f t="shared" ref="O85:O87" si="3">ROUND(N85/N84*100,1)</f>
        <v>110.4</v>
      </c>
      <c r="Q85" s="285"/>
      <c r="R85" s="285"/>
    </row>
    <row r="86" spans="1:18" s="149" customFormat="1" ht="11.1" customHeight="1">
      <c r="A86" s="6" t="s">
        <v>177</v>
      </c>
      <c r="B86" s="145">
        <v>50.7</v>
      </c>
      <c r="C86" s="147">
        <v>49.7</v>
      </c>
      <c r="D86" s="145">
        <v>58.3</v>
      </c>
      <c r="E86" s="145">
        <v>55.1</v>
      </c>
      <c r="F86" s="145">
        <v>47.9</v>
      </c>
      <c r="G86" s="145">
        <v>63.1</v>
      </c>
      <c r="H86" s="147">
        <v>62.3</v>
      </c>
      <c r="I86" s="145">
        <v>54.5</v>
      </c>
      <c r="J86" s="145">
        <v>57.7</v>
      </c>
      <c r="K86" s="145">
        <v>59.4</v>
      </c>
      <c r="L86" s="145">
        <v>55.1</v>
      </c>
      <c r="M86" s="145">
        <v>50.9</v>
      </c>
      <c r="N86" s="208">
        <f t="shared" si="2"/>
        <v>55.391666666666673</v>
      </c>
      <c r="O86" s="286">
        <f t="shared" si="3"/>
        <v>105.7</v>
      </c>
      <c r="Q86" s="285"/>
      <c r="R86" s="285"/>
    </row>
    <row r="87" spans="1:18" s="149" customFormat="1" ht="11.1" customHeight="1">
      <c r="A87" s="6" t="s">
        <v>181</v>
      </c>
      <c r="B87" s="145">
        <v>47.5</v>
      </c>
      <c r="C87" s="147">
        <v>49.6</v>
      </c>
      <c r="D87" s="145">
        <v>53.9</v>
      </c>
      <c r="E87" s="145">
        <v>60.2</v>
      </c>
      <c r="F87" s="145">
        <v>50.4</v>
      </c>
      <c r="G87" s="145">
        <v>53.5</v>
      </c>
      <c r="H87" s="147">
        <v>49.4</v>
      </c>
      <c r="I87" s="145">
        <v>42.2</v>
      </c>
      <c r="J87" s="145">
        <v>43.3</v>
      </c>
      <c r="K87" s="145">
        <v>49.1</v>
      </c>
      <c r="L87" s="145">
        <v>47.6</v>
      </c>
      <c r="M87" s="145">
        <v>50.1</v>
      </c>
      <c r="N87" s="208">
        <f t="shared" si="2"/>
        <v>49.733333333333327</v>
      </c>
      <c r="O87" s="286">
        <f t="shared" si="3"/>
        <v>89.8</v>
      </c>
      <c r="Q87" s="285"/>
      <c r="R87" s="285"/>
    </row>
    <row r="88" spans="1:18" ht="11.1" customHeight="1">
      <c r="A88" s="6" t="s">
        <v>190</v>
      </c>
      <c r="B88" s="145">
        <v>45.8</v>
      </c>
      <c r="C88" s="147">
        <v>49.1</v>
      </c>
      <c r="D88" s="145">
        <v>45.6</v>
      </c>
      <c r="E88" s="145">
        <v>51.1</v>
      </c>
      <c r="F88" s="145">
        <v>49.4</v>
      </c>
      <c r="G88" s="145">
        <v>49.4</v>
      </c>
      <c r="H88" s="147">
        <v>46.6</v>
      </c>
      <c r="I88" s="145">
        <v>40.799999999999997</v>
      </c>
      <c r="J88" s="145">
        <v>43</v>
      </c>
      <c r="K88" s="145"/>
      <c r="L88" s="145"/>
      <c r="M88" s="145"/>
      <c r="N88" s="208"/>
      <c r="O88" s="286"/>
      <c r="Q88" s="17"/>
    </row>
    <row r="89" spans="1:18" ht="9.9499999999999993" customHeight="1">
      <c r="F89" s="377"/>
      <c r="O89" s="157"/>
    </row>
    <row r="90" spans="1:18" ht="9.9499999999999993" customHeight="1">
      <c r="G90" s="157"/>
    </row>
    <row r="93" spans="1:18" ht="30" customHeight="1">
      <c r="N93" s="4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8:Z90"/>
  <sheetViews>
    <sheetView workbookViewId="0">
      <selection activeCell="J89" sqref="J89"/>
    </sheetView>
  </sheetViews>
  <sheetFormatPr defaultRowHeight="9.9499999999999993" customHeight="1"/>
  <cols>
    <col min="1" max="1" width="7.625" customWidth="1"/>
    <col min="2" max="13" width="6.125" customWidth="1"/>
    <col min="14" max="26" width="7.625" customWidth="1"/>
  </cols>
  <sheetData>
    <row r="18" spans="1:26" ht="9.9499999999999993" customHeigh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23" spans="1:26" ht="3" customHeight="1"/>
    <row r="24" spans="1:26" ht="11.1" customHeight="1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3" t="s">
        <v>121</v>
      </c>
      <c r="O24" s="148" t="s">
        <v>124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>
      <c r="A25" s="6" t="s">
        <v>170</v>
      </c>
      <c r="B25" s="156">
        <v>47.8</v>
      </c>
      <c r="C25" s="156">
        <v>44.8</v>
      </c>
      <c r="D25" s="156">
        <v>52.1</v>
      </c>
      <c r="E25" s="156">
        <v>55.6</v>
      </c>
      <c r="F25" s="156">
        <v>47.6</v>
      </c>
      <c r="G25" s="156">
        <v>72.400000000000006</v>
      </c>
      <c r="H25" s="156">
        <v>64.7</v>
      </c>
      <c r="I25" s="156">
        <v>42.3</v>
      </c>
      <c r="J25" s="156">
        <v>49.9</v>
      </c>
      <c r="K25" s="156">
        <v>47.9</v>
      </c>
      <c r="L25" s="156">
        <v>46.1</v>
      </c>
      <c r="M25" s="156">
        <v>44.3</v>
      </c>
      <c r="N25" s="301">
        <f>SUM(B25:M25)</f>
        <v>615.49999999999989</v>
      </c>
      <c r="O25" s="204">
        <v>90.7</v>
      </c>
      <c r="P25" s="154"/>
      <c r="Q25" s="284"/>
      <c r="R25" s="284"/>
      <c r="S25" s="154"/>
      <c r="T25" s="154"/>
      <c r="U25" s="154"/>
      <c r="V25" s="154"/>
      <c r="W25" s="154"/>
      <c r="X25" s="154"/>
      <c r="Y25" s="154"/>
      <c r="Z25" s="154"/>
    </row>
    <row r="26" spans="1:26" ht="11.1" customHeight="1">
      <c r="A26" s="6" t="s">
        <v>172</v>
      </c>
      <c r="B26" s="156">
        <v>44.4</v>
      </c>
      <c r="C26" s="156">
        <v>43.2</v>
      </c>
      <c r="D26" s="156">
        <v>58.3</v>
      </c>
      <c r="E26" s="156">
        <v>82.3</v>
      </c>
      <c r="F26" s="156">
        <v>75.599999999999994</v>
      </c>
      <c r="G26" s="156">
        <v>80.5</v>
      </c>
      <c r="H26" s="156">
        <v>62.3</v>
      </c>
      <c r="I26" s="156">
        <v>50.4</v>
      </c>
      <c r="J26" s="156">
        <v>48.5</v>
      </c>
      <c r="K26" s="156">
        <v>53.2</v>
      </c>
      <c r="L26" s="156">
        <v>47.2</v>
      </c>
      <c r="M26" s="156">
        <v>49</v>
      </c>
      <c r="N26" s="301">
        <f>SUM(B26:M26)</f>
        <v>694.90000000000009</v>
      </c>
      <c r="O26" s="204">
        <f t="shared" ref="O26:O28" si="0">ROUND(N26/N25*100,1)</f>
        <v>112.9</v>
      </c>
      <c r="P26" s="154"/>
      <c r="Q26" s="284"/>
      <c r="R26" s="284"/>
      <c r="S26" s="154"/>
      <c r="T26" s="154"/>
      <c r="U26" s="154"/>
      <c r="V26" s="154"/>
      <c r="W26" s="154"/>
      <c r="X26" s="154"/>
      <c r="Y26" s="154"/>
      <c r="Z26" s="154"/>
    </row>
    <row r="27" spans="1:26" ht="11.1" customHeight="1">
      <c r="A27" s="6" t="s">
        <v>177</v>
      </c>
      <c r="B27" s="156">
        <v>55.9</v>
      </c>
      <c r="C27" s="156">
        <v>45.3</v>
      </c>
      <c r="D27" s="156">
        <v>66.8</v>
      </c>
      <c r="E27" s="156">
        <v>60.7</v>
      </c>
      <c r="F27" s="156">
        <v>50.5</v>
      </c>
      <c r="G27" s="156">
        <v>71.599999999999994</v>
      </c>
      <c r="H27" s="156">
        <v>77</v>
      </c>
      <c r="I27" s="156">
        <v>59.3</v>
      </c>
      <c r="J27" s="156">
        <v>70.2</v>
      </c>
      <c r="K27" s="156">
        <v>61.2</v>
      </c>
      <c r="L27" s="156">
        <v>59</v>
      </c>
      <c r="M27" s="156">
        <v>56.5</v>
      </c>
      <c r="N27" s="301">
        <f>SUM(B27:M27)</f>
        <v>734</v>
      </c>
      <c r="O27" s="204">
        <f t="shared" si="0"/>
        <v>105.6</v>
      </c>
      <c r="P27" s="154"/>
      <c r="Q27" s="284"/>
      <c r="R27" s="284"/>
      <c r="S27" s="154"/>
      <c r="T27" s="154"/>
      <c r="U27" s="154"/>
      <c r="V27" s="154"/>
      <c r="W27" s="154"/>
      <c r="X27" s="154"/>
      <c r="Y27" s="154"/>
      <c r="Z27" s="154"/>
    </row>
    <row r="28" spans="1:26" ht="11.1" customHeight="1">
      <c r="A28" s="6" t="s">
        <v>181</v>
      </c>
      <c r="B28" s="156">
        <v>51.7</v>
      </c>
      <c r="C28" s="156">
        <v>54.7</v>
      </c>
      <c r="D28" s="156">
        <v>64.900000000000006</v>
      </c>
      <c r="E28" s="156">
        <v>78.400000000000006</v>
      </c>
      <c r="F28" s="156">
        <v>75.5</v>
      </c>
      <c r="G28" s="156">
        <v>75.900000000000006</v>
      </c>
      <c r="H28" s="156">
        <v>59.8</v>
      </c>
      <c r="I28" s="156">
        <v>43.5</v>
      </c>
      <c r="J28" s="156">
        <v>45.8</v>
      </c>
      <c r="K28" s="156">
        <v>57.2</v>
      </c>
      <c r="L28" s="156">
        <v>60.4</v>
      </c>
      <c r="M28" s="156">
        <v>59.4</v>
      </c>
      <c r="N28" s="301">
        <f>SUM(B28:M28)</f>
        <v>727.2</v>
      </c>
      <c r="O28" s="204">
        <f t="shared" si="0"/>
        <v>99.1</v>
      </c>
      <c r="P28" s="154"/>
      <c r="Q28" s="284"/>
      <c r="R28" s="284"/>
      <c r="S28" s="154"/>
      <c r="T28" s="154"/>
      <c r="U28" s="154"/>
      <c r="V28" s="154"/>
      <c r="W28" s="154"/>
      <c r="X28" s="154"/>
      <c r="Y28" s="154"/>
      <c r="Z28" s="154"/>
    </row>
    <row r="29" spans="1:26" ht="11.1" customHeight="1">
      <c r="A29" s="6" t="s">
        <v>190</v>
      </c>
      <c r="B29" s="156">
        <v>66.8</v>
      </c>
      <c r="C29" s="156">
        <v>67.3</v>
      </c>
      <c r="D29" s="156">
        <v>56.7</v>
      </c>
      <c r="E29" s="156">
        <v>83.1</v>
      </c>
      <c r="F29" s="156">
        <v>88.1</v>
      </c>
      <c r="G29" s="156">
        <v>81</v>
      </c>
      <c r="H29" s="156">
        <v>87.1</v>
      </c>
      <c r="I29" s="156">
        <v>67.8</v>
      </c>
      <c r="J29" s="156">
        <v>69.8</v>
      </c>
      <c r="K29" s="156"/>
      <c r="L29" s="156"/>
      <c r="M29" s="156"/>
      <c r="N29" s="301"/>
      <c r="O29" s="204"/>
      <c r="P29" s="154"/>
      <c r="S29" s="154"/>
      <c r="T29" s="154"/>
      <c r="U29" s="154"/>
      <c r="V29" s="154"/>
      <c r="W29" s="154"/>
      <c r="X29" s="154"/>
      <c r="Y29" s="154"/>
      <c r="Z29" s="154"/>
    </row>
    <row r="30" spans="1:26" ht="9.75" customHeight="1"/>
    <row r="51" spans="1:26" ht="9.9499999999999993" customHeight="1">
      <c r="D51" s="17"/>
    </row>
    <row r="53" spans="1:26" ht="11.1" customHeight="1">
      <c r="A53" s="6"/>
      <c r="B53" s="7" t="s">
        <v>76</v>
      </c>
      <c r="C53" s="7" t="s">
        <v>77</v>
      </c>
      <c r="D53" s="7" t="s">
        <v>78</v>
      </c>
      <c r="E53" s="7" t="s">
        <v>79</v>
      </c>
      <c r="F53" s="7" t="s">
        <v>80</v>
      </c>
      <c r="G53" s="7" t="s">
        <v>81</v>
      </c>
      <c r="H53" s="7" t="s">
        <v>82</v>
      </c>
      <c r="I53" s="7" t="s">
        <v>83</v>
      </c>
      <c r="J53" s="7" t="s">
        <v>84</v>
      </c>
      <c r="K53" s="7" t="s">
        <v>85</v>
      </c>
      <c r="L53" s="7" t="s">
        <v>86</v>
      </c>
      <c r="M53" s="7" t="s">
        <v>87</v>
      </c>
      <c r="N53" s="203" t="s">
        <v>122</v>
      </c>
      <c r="O53" s="148" t="s">
        <v>124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>
      <c r="A54" s="6" t="s">
        <v>170</v>
      </c>
      <c r="B54" s="156">
        <v>65.900000000000006</v>
      </c>
      <c r="C54" s="156">
        <v>65.900000000000006</v>
      </c>
      <c r="D54" s="156">
        <v>60.8</v>
      </c>
      <c r="E54" s="156">
        <v>61</v>
      </c>
      <c r="F54" s="156">
        <v>64.599999999999994</v>
      </c>
      <c r="G54" s="156">
        <v>55.6</v>
      </c>
      <c r="H54" s="156">
        <v>43</v>
      </c>
      <c r="I54" s="156">
        <v>47.8</v>
      </c>
      <c r="J54" s="156">
        <v>53.1</v>
      </c>
      <c r="K54" s="156">
        <v>53.4</v>
      </c>
      <c r="L54" s="156">
        <v>34</v>
      </c>
      <c r="M54" s="156">
        <v>32.1</v>
      </c>
      <c r="N54" s="209">
        <f>SUM(B54:M54)/12</f>
        <v>53.1</v>
      </c>
      <c r="O54" s="204">
        <v>89.9</v>
      </c>
      <c r="P54" s="154"/>
      <c r="Q54" s="287"/>
      <c r="R54" s="287"/>
      <c r="S54" s="154"/>
      <c r="T54" s="154"/>
      <c r="U54" s="154"/>
      <c r="V54" s="154"/>
      <c r="W54" s="154"/>
      <c r="X54" s="154"/>
      <c r="Y54" s="154"/>
      <c r="Z54" s="154"/>
    </row>
    <row r="55" spans="1:26" ht="11.1" customHeight="1">
      <c r="A55" s="6" t="s">
        <v>172</v>
      </c>
      <c r="B55" s="156">
        <v>32.1</v>
      </c>
      <c r="C55" s="156">
        <v>30.1</v>
      </c>
      <c r="D55" s="156">
        <v>28.9</v>
      </c>
      <c r="E55" s="156">
        <v>38</v>
      </c>
      <c r="F55" s="156">
        <v>43.4</v>
      </c>
      <c r="G55" s="156">
        <v>45.9</v>
      </c>
      <c r="H55" s="156">
        <v>40.200000000000003</v>
      </c>
      <c r="I55" s="156">
        <v>40.5</v>
      </c>
      <c r="J55" s="156">
        <v>41.7</v>
      </c>
      <c r="K55" s="156">
        <v>40.799999999999997</v>
      </c>
      <c r="L55" s="156">
        <v>40.1</v>
      </c>
      <c r="M55" s="156">
        <v>39.6</v>
      </c>
      <c r="N55" s="209">
        <f>SUM(B55:M55)/12</f>
        <v>38.44166666666667</v>
      </c>
      <c r="O55" s="204">
        <f t="shared" ref="O55:O57" si="1">ROUND(N55/N54*100,1)</f>
        <v>72.400000000000006</v>
      </c>
      <c r="P55" s="154"/>
      <c r="Q55" s="287"/>
      <c r="R55" s="287"/>
      <c r="S55" s="154"/>
      <c r="T55" s="154"/>
      <c r="U55" s="154"/>
      <c r="V55" s="154"/>
      <c r="W55" s="154"/>
      <c r="X55" s="154"/>
      <c r="Y55" s="154"/>
      <c r="Z55" s="154"/>
    </row>
    <row r="56" spans="1:26" ht="11.1" customHeight="1">
      <c r="A56" s="6" t="s">
        <v>177</v>
      </c>
      <c r="B56" s="156">
        <v>40.9</v>
      </c>
      <c r="C56" s="156">
        <v>41</v>
      </c>
      <c r="D56" s="156">
        <v>39.5</v>
      </c>
      <c r="E56" s="156">
        <v>39.4</v>
      </c>
      <c r="F56" s="156">
        <v>37.9</v>
      </c>
      <c r="G56" s="156">
        <v>41.3</v>
      </c>
      <c r="H56" s="156">
        <v>37.5</v>
      </c>
      <c r="I56" s="156">
        <v>38.6</v>
      </c>
      <c r="J56" s="156">
        <v>37.9</v>
      </c>
      <c r="K56" s="156">
        <v>39.700000000000003</v>
      </c>
      <c r="L56" s="156">
        <v>43.1</v>
      </c>
      <c r="M56" s="156">
        <v>40.299999999999997</v>
      </c>
      <c r="N56" s="209">
        <f>SUM(B56:M56)/12</f>
        <v>39.758333333333333</v>
      </c>
      <c r="O56" s="204">
        <f t="shared" si="1"/>
        <v>103.4</v>
      </c>
      <c r="P56" s="154"/>
      <c r="Q56" s="287"/>
      <c r="R56" s="287"/>
      <c r="S56" s="154"/>
      <c r="T56" s="154"/>
      <c r="U56" s="154"/>
      <c r="V56" s="154"/>
      <c r="W56" s="154"/>
      <c r="X56" s="154"/>
      <c r="Y56" s="154"/>
      <c r="Z56" s="154"/>
    </row>
    <row r="57" spans="1:26" ht="11.1" customHeight="1">
      <c r="A57" s="6" t="s">
        <v>181</v>
      </c>
      <c r="B57" s="156">
        <v>43.2</v>
      </c>
      <c r="C57" s="156">
        <v>43.6</v>
      </c>
      <c r="D57" s="156">
        <v>42.1</v>
      </c>
      <c r="E57" s="156">
        <v>42.7</v>
      </c>
      <c r="F57" s="156">
        <v>44.7</v>
      </c>
      <c r="G57" s="156">
        <v>45.4</v>
      </c>
      <c r="H57" s="156">
        <v>44.5</v>
      </c>
      <c r="I57" s="156">
        <v>42.1</v>
      </c>
      <c r="J57" s="156">
        <v>40.200000000000003</v>
      </c>
      <c r="K57" s="156">
        <v>41.4</v>
      </c>
      <c r="L57" s="156">
        <v>42.1</v>
      </c>
      <c r="M57" s="156">
        <v>41.3</v>
      </c>
      <c r="N57" s="209">
        <f>SUM(B57:M57)/12</f>
        <v>42.774999999999999</v>
      </c>
      <c r="O57" s="204">
        <f t="shared" si="1"/>
        <v>107.6</v>
      </c>
      <c r="P57" s="154"/>
      <c r="Q57" s="287"/>
      <c r="R57" s="287"/>
      <c r="S57" s="154"/>
      <c r="T57" s="154"/>
      <c r="U57" s="154"/>
      <c r="V57" s="154"/>
      <c r="W57" s="154"/>
      <c r="X57" s="154"/>
      <c r="Y57" s="154"/>
      <c r="Z57" s="154"/>
    </row>
    <row r="58" spans="1:26" ht="11.1" customHeight="1">
      <c r="A58" s="6" t="s">
        <v>190</v>
      </c>
      <c r="B58" s="156">
        <v>61.3</v>
      </c>
      <c r="C58" s="156">
        <v>64.400000000000006</v>
      </c>
      <c r="D58" s="156">
        <v>55.6</v>
      </c>
      <c r="E58" s="156">
        <v>60.4</v>
      </c>
      <c r="F58" s="156">
        <v>62.7</v>
      </c>
      <c r="G58" s="156">
        <v>61.6</v>
      </c>
      <c r="H58" s="156">
        <v>59.8</v>
      </c>
      <c r="I58" s="156">
        <v>61.8</v>
      </c>
      <c r="J58" s="156">
        <v>59.1</v>
      </c>
      <c r="K58" s="156"/>
      <c r="L58" s="156"/>
      <c r="M58" s="156"/>
      <c r="N58" s="209"/>
      <c r="O58" s="204"/>
      <c r="P58" s="154"/>
      <c r="Q58" s="212"/>
      <c r="R58" s="212"/>
      <c r="S58" s="154"/>
      <c r="T58" s="154"/>
      <c r="U58" s="154"/>
      <c r="V58" s="154"/>
      <c r="W58" s="154"/>
      <c r="X58" s="154"/>
      <c r="Y58" s="154"/>
      <c r="Z58" s="154"/>
    </row>
    <row r="59" spans="1:26" ht="9.9499999999999993" customHeight="1">
      <c r="Q59" s="216"/>
    </row>
    <row r="82" spans="1:26" ht="6" customHeight="1"/>
    <row r="83" spans="1:26" ht="11.1" customHeight="1">
      <c r="A83" s="6"/>
      <c r="B83" s="7" t="s">
        <v>76</v>
      </c>
      <c r="C83" s="7" t="s">
        <v>77</v>
      </c>
      <c r="D83" s="7" t="s">
        <v>78</v>
      </c>
      <c r="E83" s="7" t="s">
        <v>79</v>
      </c>
      <c r="F83" s="7" t="s">
        <v>80</v>
      </c>
      <c r="G83" s="7" t="s">
        <v>81</v>
      </c>
      <c r="H83" s="7" t="s">
        <v>82</v>
      </c>
      <c r="I83" s="7" t="s">
        <v>83</v>
      </c>
      <c r="J83" s="7" t="s">
        <v>84</v>
      </c>
      <c r="K83" s="7" t="s">
        <v>85</v>
      </c>
      <c r="L83" s="7" t="s">
        <v>86</v>
      </c>
      <c r="M83" s="7" t="s">
        <v>87</v>
      </c>
      <c r="N83" s="203" t="s">
        <v>122</v>
      </c>
      <c r="O83" s="148" t="s">
        <v>124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>
      <c r="A84" s="6" t="s">
        <v>170</v>
      </c>
      <c r="B84" s="11">
        <v>71.8</v>
      </c>
      <c r="C84" s="11">
        <v>67.900000000000006</v>
      </c>
      <c r="D84" s="11">
        <v>86.3</v>
      </c>
      <c r="E84" s="11">
        <v>91.1</v>
      </c>
      <c r="F84" s="11">
        <v>72.900000000000006</v>
      </c>
      <c r="G84" s="11">
        <v>127.8</v>
      </c>
      <c r="H84" s="11">
        <v>144</v>
      </c>
      <c r="I84" s="11">
        <v>88.1</v>
      </c>
      <c r="J84" s="11">
        <v>93.5</v>
      </c>
      <c r="K84" s="11">
        <v>89.7</v>
      </c>
      <c r="L84" s="11">
        <v>127.8</v>
      </c>
      <c r="M84" s="11">
        <v>136.69999999999999</v>
      </c>
      <c r="N84" s="208">
        <f>SUM(B84:M84)/12</f>
        <v>99.800000000000011</v>
      </c>
      <c r="O84" s="147">
        <v>104.2</v>
      </c>
      <c r="P84" s="48"/>
      <c r="Q84" s="17"/>
      <c r="R84" s="17"/>
      <c r="S84" s="48"/>
      <c r="T84" s="48"/>
      <c r="U84" s="48"/>
      <c r="V84" s="48"/>
      <c r="W84" s="48"/>
      <c r="X84" s="48"/>
      <c r="Y84" s="48"/>
      <c r="Z84" s="48"/>
    </row>
    <row r="85" spans="1:26" ht="11.1" customHeight="1">
      <c r="A85" s="6" t="s">
        <v>172</v>
      </c>
      <c r="B85" s="11">
        <v>138.19999999999999</v>
      </c>
      <c r="C85" s="11">
        <v>142.4</v>
      </c>
      <c r="D85" s="11">
        <v>199.9</v>
      </c>
      <c r="E85" s="11">
        <v>232.5</v>
      </c>
      <c r="F85" s="11">
        <v>179</v>
      </c>
      <c r="G85" s="11">
        <v>177.6</v>
      </c>
      <c r="H85" s="11">
        <v>151.19999999999999</v>
      </c>
      <c r="I85" s="11">
        <v>124.5</v>
      </c>
      <c r="J85" s="11">
        <v>116.7</v>
      </c>
      <c r="K85" s="11">
        <v>129.9</v>
      </c>
      <c r="L85" s="11">
        <v>117.4</v>
      </c>
      <c r="M85" s="11">
        <v>123.6</v>
      </c>
      <c r="N85" s="208">
        <f>SUM(B85:M85)/12</f>
        <v>152.74166666666667</v>
      </c>
      <c r="O85" s="147">
        <f t="shared" ref="O85:O87" si="2">ROUND(N85/N84*100,1)</f>
        <v>153</v>
      </c>
      <c r="P85" s="48"/>
      <c r="Q85" s="17"/>
      <c r="R85" s="17"/>
      <c r="S85" s="48"/>
      <c r="T85" s="48"/>
      <c r="U85" s="48"/>
      <c r="V85" s="48"/>
      <c r="W85" s="48"/>
      <c r="X85" s="48"/>
      <c r="Y85" s="48"/>
      <c r="Z85" s="48"/>
    </row>
    <row r="86" spans="1:26" ht="11.1" customHeight="1">
      <c r="A86" s="6" t="s">
        <v>177</v>
      </c>
      <c r="B86" s="11">
        <v>137.30000000000001</v>
      </c>
      <c r="C86" s="11">
        <v>110.5</v>
      </c>
      <c r="D86" s="11">
        <v>167.7</v>
      </c>
      <c r="E86" s="11">
        <v>153.9</v>
      </c>
      <c r="F86" s="11">
        <v>132.6</v>
      </c>
      <c r="G86" s="11">
        <v>176.4</v>
      </c>
      <c r="H86" s="11">
        <v>200.3</v>
      </c>
      <c r="I86" s="11">
        <v>154.69999999999999</v>
      </c>
      <c r="J86" s="11">
        <v>184.4</v>
      </c>
      <c r="K86" s="11">
        <v>155.5</v>
      </c>
      <c r="L86" s="11">
        <v>138.4</v>
      </c>
      <c r="M86" s="11">
        <v>138.80000000000001</v>
      </c>
      <c r="N86" s="208">
        <f>SUM(B86:M86)/12</f>
        <v>154.20833333333334</v>
      </c>
      <c r="O86" s="147">
        <f t="shared" si="2"/>
        <v>101</v>
      </c>
      <c r="P86" s="48"/>
      <c r="Q86" s="17"/>
      <c r="R86" s="17"/>
      <c r="S86" s="48"/>
      <c r="T86" s="48"/>
      <c r="U86" s="48"/>
      <c r="V86" s="48"/>
      <c r="W86" s="48"/>
      <c r="X86" s="48"/>
      <c r="Y86" s="48"/>
      <c r="Z86" s="48"/>
    </row>
    <row r="87" spans="1:26" ht="11.1" customHeight="1">
      <c r="A87" s="6" t="s">
        <v>181</v>
      </c>
      <c r="B87" s="11">
        <v>120.5</v>
      </c>
      <c r="C87" s="11">
        <v>125.7</v>
      </c>
      <c r="D87" s="11">
        <v>153</v>
      </c>
      <c r="E87" s="11">
        <v>184.3</v>
      </c>
      <c r="F87" s="11">
        <v>170.6</v>
      </c>
      <c r="G87" s="11">
        <v>167.7</v>
      </c>
      <c r="H87" s="11">
        <v>134</v>
      </c>
      <c r="I87" s="11">
        <v>103.1</v>
      </c>
      <c r="J87" s="11">
        <v>113.4</v>
      </c>
      <c r="K87" s="11">
        <v>138.6</v>
      </c>
      <c r="L87" s="11">
        <v>143.80000000000001</v>
      </c>
      <c r="M87" s="11">
        <v>143.4</v>
      </c>
      <c r="N87" s="208">
        <f>SUM(B87:M87)/12</f>
        <v>141.50833333333333</v>
      </c>
      <c r="O87" s="147">
        <f t="shared" si="2"/>
        <v>91.8</v>
      </c>
      <c r="P87" s="48"/>
      <c r="Q87" s="17"/>
      <c r="R87" s="17"/>
      <c r="S87" s="48"/>
      <c r="T87" s="48"/>
      <c r="U87" s="48"/>
      <c r="V87" s="48"/>
      <c r="W87" s="48"/>
      <c r="X87" s="48"/>
      <c r="Y87" s="48"/>
      <c r="Z87" s="48"/>
    </row>
    <row r="88" spans="1:26" ht="11.1" customHeight="1">
      <c r="A88" s="6" t="s">
        <v>190</v>
      </c>
      <c r="B88" s="11">
        <v>110.9</v>
      </c>
      <c r="C88" s="11">
        <v>104.5</v>
      </c>
      <c r="D88" s="11">
        <v>101.8</v>
      </c>
      <c r="E88" s="11">
        <v>139.1</v>
      </c>
      <c r="F88" s="11">
        <v>141.30000000000001</v>
      </c>
      <c r="G88" s="11">
        <v>131.1</v>
      </c>
      <c r="H88" s="11">
        <v>144.9</v>
      </c>
      <c r="I88" s="11">
        <v>109.9</v>
      </c>
      <c r="J88" s="11">
        <v>117.8</v>
      </c>
      <c r="K88" s="11"/>
      <c r="L88" s="11"/>
      <c r="M88" s="11"/>
      <c r="N88" s="208"/>
      <c r="O88" s="147"/>
      <c r="P88" s="48"/>
      <c r="Q88" s="348"/>
      <c r="R88" s="348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>
      <c r="C89" s="364"/>
      <c r="D89" s="149"/>
    </row>
    <row r="90" spans="1:26" ht="9.9499999999999993" customHeight="1">
      <c r="D90" s="149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8:Z89"/>
  <sheetViews>
    <sheetView zoomScaleNormal="100" workbookViewId="0">
      <selection activeCell="J89" sqref="J89"/>
    </sheetView>
  </sheetViews>
  <sheetFormatPr defaultRowHeight="9.9499999999999993" customHeight="1"/>
  <cols>
    <col min="1" max="1" width="8" customWidth="1"/>
    <col min="2" max="13" width="6.125" customWidth="1"/>
    <col min="14" max="26" width="7.625" customWidth="1"/>
  </cols>
  <sheetData>
    <row r="8" spans="1:26" ht="9.9499999999999993" customHeight="1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 spans="1:26" ht="9.9499999999999993" customHeight="1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:26" ht="9.9499999999999993" customHeight="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:26" ht="9.9499999999999993" customHeight="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:26" ht="9.9499999999999993" customHeight="1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9" spans="1:26" ht="9.9499999999999993" customHeigh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spans="1:26" ht="9.9499999999999993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ht="9.9499999999999993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spans="1:26" ht="9.9499999999999993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 ht="3.75" customHeight="1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6" ht="11.1" customHeight="1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3" t="s">
        <v>121</v>
      </c>
      <c r="O24" s="148" t="s">
        <v>124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>
      <c r="A25" s="6" t="s">
        <v>170</v>
      </c>
      <c r="B25" s="351">
        <v>84.4</v>
      </c>
      <c r="C25" s="351">
        <v>90.2</v>
      </c>
      <c r="D25" s="351">
        <v>113.2</v>
      </c>
      <c r="E25" s="351">
        <v>112.9</v>
      </c>
      <c r="F25" s="351">
        <v>92.8</v>
      </c>
      <c r="G25" s="351">
        <v>100.2</v>
      </c>
      <c r="H25" s="351">
        <v>103</v>
      </c>
      <c r="I25" s="351">
        <v>90.2</v>
      </c>
      <c r="J25" s="351">
        <v>95.8</v>
      </c>
      <c r="K25" s="351">
        <v>131.9</v>
      </c>
      <c r="L25" s="351">
        <v>84.5</v>
      </c>
      <c r="M25" s="351">
        <v>78.599999999999994</v>
      </c>
      <c r="N25" s="209">
        <f>SUM(B25:M25)</f>
        <v>1177.6999999999998</v>
      </c>
      <c r="O25" s="352">
        <v>88.1</v>
      </c>
      <c r="P25" s="154"/>
      <c r="Q25" s="284"/>
      <c r="R25" s="284"/>
      <c r="S25" s="154"/>
      <c r="T25" s="154"/>
      <c r="U25" s="154"/>
      <c r="V25" s="154"/>
      <c r="W25" s="154"/>
      <c r="X25" s="154"/>
      <c r="Y25" s="154"/>
      <c r="Z25" s="154"/>
    </row>
    <row r="26" spans="1:26" ht="11.1" customHeight="1">
      <c r="A26" s="6" t="s">
        <v>172</v>
      </c>
      <c r="B26" s="351">
        <v>75.7</v>
      </c>
      <c r="C26" s="351">
        <v>92.3</v>
      </c>
      <c r="D26" s="351">
        <v>105</v>
      </c>
      <c r="E26" s="351">
        <v>103.6</v>
      </c>
      <c r="F26" s="351">
        <v>94.9</v>
      </c>
      <c r="G26" s="351">
        <v>106.3</v>
      </c>
      <c r="H26" s="351">
        <v>100.1</v>
      </c>
      <c r="I26" s="351">
        <v>100.9</v>
      </c>
      <c r="J26" s="351">
        <v>91.8</v>
      </c>
      <c r="K26" s="351">
        <v>87.4</v>
      </c>
      <c r="L26" s="351">
        <v>90</v>
      </c>
      <c r="M26" s="351">
        <v>78.099999999999994</v>
      </c>
      <c r="N26" s="209">
        <f>SUM(B26:M26)</f>
        <v>1126.0999999999999</v>
      </c>
      <c r="O26" s="352">
        <f t="shared" ref="O26:O28" si="0">ROUND(N26/N25*100,1)</f>
        <v>95.6</v>
      </c>
      <c r="P26" s="355"/>
      <c r="Q26" s="356"/>
      <c r="R26" s="356"/>
      <c r="S26" s="355"/>
      <c r="T26" s="355"/>
      <c r="U26" s="355"/>
      <c r="V26" s="355"/>
      <c r="W26" s="355"/>
      <c r="X26" s="355"/>
      <c r="Y26" s="355"/>
      <c r="Z26" s="355"/>
    </row>
    <row r="27" spans="1:26" ht="11.1" customHeight="1">
      <c r="A27" s="6" t="s">
        <v>177</v>
      </c>
      <c r="B27" s="351">
        <v>68.900000000000006</v>
      </c>
      <c r="C27" s="351">
        <v>75.7</v>
      </c>
      <c r="D27" s="351">
        <v>96.3</v>
      </c>
      <c r="E27" s="351">
        <v>98.9</v>
      </c>
      <c r="F27" s="351">
        <v>89.3</v>
      </c>
      <c r="G27" s="351">
        <v>96</v>
      </c>
      <c r="H27" s="351">
        <v>90.2</v>
      </c>
      <c r="I27" s="351">
        <v>87.2</v>
      </c>
      <c r="J27" s="351">
        <v>85.7</v>
      </c>
      <c r="K27" s="351">
        <v>93.5</v>
      </c>
      <c r="L27" s="351">
        <v>82.1</v>
      </c>
      <c r="M27" s="351">
        <v>87</v>
      </c>
      <c r="N27" s="209">
        <f>SUM(B27:M27)</f>
        <v>1050.8000000000002</v>
      </c>
      <c r="O27" s="352">
        <f t="shared" si="0"/>
        <v>93.3</v>
      </c>
      <c r="P27" s="355"/>
      <c r="Q27" s="356"/>
      <c r="R27" s="356"/>
      <c r="S27" s="355"/>
      <c r="T27" s="355"/>
      <c r="U27" s="355"/>
      <c r="V27" s="355"/>
      <c r="W27" s="355"/>
      <c r="X27" s="355"/>
      <c r="Y27" s="355"/>
      <c r="Z27" s="355"/>
    </row>
    <row r="28" spans="1:26" ht="11.1" customHeight="1">
      <c r="A28" s="6" t="s">
        <v>181</v>
      </c>
      <c r="B28" s="351">
        <v>72.7</v>
      </c>
      <c r="C28" s="351">
        <v>83.2</v>
      </c>
      <c r="D28" s="351">
        <v>89.9</v>
      </c>
      <c r="E28" s="351">
        <v>103.8</v>
      </c>
      <c r="F28" s="351">
        <v>94.4</v>
      </c>
      <c r="G28" s="351">
        <v>91.6</v>
      </c>
      <c r="H28" s="351">
        <v>108.5</v>
      </c>
      <c r="I28" s="351">
        <v>91.8</v>
      </c>
      <c r="J28" s="351">
        <v>101.6</v>
      </c>
      <c r="K28" s="351">
        <v>100.2</v>
      </c>
      <c r="L28" s="351">
        <v>94.2</v>
      </c>
      <c r="M28" s="351">
        <v>94.5</v>
      </c>
      <c r="N28" s="209">
        <f>SUM(B28:M28)</f>
        <v>1126.4000000000001</v>
      </c>
      <c r="O28" s="352">
        <f t="shared" si="0"/>
        <v>107.2</v>
      </c>
      <c r="P28" s="355"/>
      <c r="Q28" s="356"/>
      <c r="R28" s="356"/>
      <c r="S28" s="355"/>
      <c r="T28" s="355"/>
      <c r="U28" s="355"/>
      <c r="V28" s="355"/>
      <c r="W28" s="355"/>
      <c r="X28" s="355"/>
      <c r="Y28" s="355"/>
      <c r="Z28" s="355"/>
    </row>
    <row r="29" spans="1:26" ht="11.1" customHeight="1">
      <c r="A29" s="6" t="s">
        <v>190</v>
      </c>
      <c r="B29" s="351">
        <v>84.8</v>
      </c>
      <c r="C29" s="351">
        <v>90.4</v>
      </c>
      <c r="D29" s="351">
        <v>95.5</v>
      </c>
      <c r="E29" s="351">
        <v>97.1</v>
      </c>
      <c r="F29" s="351">
        <v>101.6</v>
      </c>
      <c r="G29" s="351">
        <v>103.3</v>
      </c>
      <c r="H29" s="351">
        <v>108.1</v>
      </c>
      <c r="I29" s="351">
        <v>97.7</v>
      </c>
      <c r="J29" s="351">
        <v>101.1</v>
      </c>
      <c r="K29" s="351"/>
      <c r="L29" s="351"/>
      <c r="M29" s="351"/>
      <c r="N29" s="209"/>
      <c r="O29" s="352"/>
      <c r="P29" s="355"/>
      <c r="Q29" s="357"/>
      <c r="R29" s="357"/>
      <c r="S29" s="355"/>
      <c r="T29" s="355"/>
      <c r="U29" s="355"/>
      <c r="V29" s="355"/>
      <c r="W29" s="355"/>
      <c r="X29" s="355"/>
      <c r="Y29" s="355"/>
      <c r="Z29" s="355"/>
    </row>
    <row r="30" spans="1:26" ht="9.9499999999999993" customHeight="1">
      <c r="H30" s="192"/>
    </row>
    <row r="53" spans="1:26" s="149" customFormat="1" ht="11.1" customHeight="1">
      <c r="A53" s="11"/>
      <c r="B53" s="145" t="s">
        <v>76</v>
      </c>
      <c r="C53" s="145" t="s">
        <v>77</v>
      </c>
      <c r="D53" s="145" t="s">
        <v>78</v>
      </c>
      <c r="E53" s="145" t="s">
        <v>79</v>
      </c>
      <c r="F53" s="145" t="s">
        <v>80</v>
      </c>
      <c r="G53" s="145" t="s">
        <v>81</v>
      </c>
      <c r="H53" s="145" t="s">
        <v>82</v>
      </c>
      <c r="I53" s="145" t="s">
        <v>83</v>
      </c>
      <c r="J53" s="145" t="s">
        <v>84</v>
      </c>
      <c r="K53" s="145" t="s">
        <v>85</v>
      </c>
      <c r="L53" s="145" t="s">
        <v>86</v>
      </c>
      <c r="M53" s="145" t="s">
        <v>87</v>
      </c>
      <c r="N53" s="203" t="s">
        <v>122</v>
      </c>
      <c r="O53" s="148" t="s">
        <v>124</v>
      </c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</row>
    <row r="54" spans="1:26" s="149" customFormat="1" ht="11.1" customHeight="1">
      <c r="A54" s="6" t="s">
        <v>170</v>
      </c>
      <c r="B54" s="152">
        <v>119.6</v>
      </c>
      <c r="C54" s="152">
        <v>116.2</v>
      </c>
      <c r="D54" s="152">
        <v>120.4</v>
      </c>
      <c r="E54" s="152">
        <v>120.3</v>
      </c>
      <c r="F54" s="152">
        <v>123.1</v>
      </c>
      <c r="G54" s="152">
        <v>116.5</v>
      </c>
      <c r="H54" s="152">
        <v>114.8</v>
      </c>
      <c r="I54" s="152">
        <v>111.8</v>
      </c>
      <c r="J54" s="152">
        <v>114</v>
      </c>
      <c r="K54" s="152">
        <v>141.30000000000001</v>
      </c>
      <c r="L54" s="152">
        <v>114</v>
      </c>
      <c r="M54" s="152">
        <v>101.3</v>
      </c>
      <c r="N54" s="209">
        <f>SUM(B54:M54)/12</f>
        <v>117.77499999999998</v>
      </c>
      <c r="O54" s="352">
        <v>92.6</v>
      </c>
      <c r="P54" s="353"/>
      <c r="Q54" s="354"/>
      <c r="R54" s="354"/>
      <c r="S54" s="353"/>
      <c r="T54" s="353"/>
      <c r="U54" s="353"/>
      <c r="V54" s="353"/>
      <c r="W54" s="353"/>
      <c r="X54" s="353"/>
      <c r="Y54" s="353"/>
      <c r="Z54" s="353"/>
    </row>
    <row r="55" spans="1:26" s="149" customFormat="1" ht="11.1" customHeight="1">
      <c r="A55" s="6" t="s">
        <v>172</v>
      </c>
      <c r="B55" s="152">
        <v>99.7</v>
      </c>
      <c r="C55" s="152">
        <v>109.5</v>
      </c>
      <c r="D55" s="152">
        <v>111.4</v>
      </c>
      <c r="E55" s="152">
        <v>102.9</v>
      </c>
      <c r="F55" s="152">
        <v>113.3</v>
      </c>
      <c r="G55" s="152">
        <v>123.3</v>
      </c>
      <c r="H55" s="152">
        <v>120.8</v>
      </c>
      <c r="I55" s="152">
        <v>138.19999999999999</v>
      </c>
      <c r="J55" s="152">
        <v>132.1</v>
      </c>
      <c r="K55" s="152">
        <v>128.30000000000001</v>
      </c>
      <c r="L55" s="152">
        <v>125.1</v>
      </c>
      <c r="M55" s="152">
        <v>109.6</v>
      </c>
      <c r="N55" s="209">
        <f>SUM(B55:M55)/12</f>
        <v>117.84999999999997</v>
      </c>
      <c r="O55" s="352">
        <f t="shared" ref="O55:O57" si="1">ROUND(N55/N54*100,1)</f>
        <v>100.1</v>
      </c>
      <c r="P55" s="353"/>
      <c r="Q55" s="354"/>
      <c r="R55" s="354"/>
      <c r="S55" s="353"/>
      <c r="T55" s="353"/>
      <c r="U55" s="353"/>
      <c r="V55" s="353"/>
      <c r="W55" s="353"/>
      <c r="X55" s="353"/>
      <c r="Y55" s="353"/>
      <c r="Z55" s="353"/>
    </row>
    <row r="56" spans="1:26" s="149" customFormat="1" ht="11.1" customHeight="1">
      <c r="A56" s="6" t="s">
        <v>177</v>
      </c>
      <c r="B56" s="152">
        <v>110.3</v>
      </c>
      <c r="C56" s="152">
        <v>109</v>
      </c>
      <c r="D56" s="152">
        <v>108.2</v>
      </c>
      <c r="E56" s="152">
        <v>113.1</v>
      </c>
      <c r="F56" s="152">
        <v>122.4</v>
      </c>
      <c r="G56" s="152">
        <v>116.8</v>
      </c>
      <c r="H56" s="152">
        <v>108.9</v>
      </c>
      <c r="I56" s="152">
        <v>107</v>
      </c>
      <c r="J56" s="152">
        <v>101.1</v>
      </c>
      <c r="K56" s="152">
        <v>109.4</v>
      </c>
      <c r="L56" s="152">
        <v>99.1</v>
      </c>
      <c r="M56" s="152">
        <v>97.9</v>
      </c>
      <c r="N56" s="209">
        <f>SUM(B56:M56)/12</f>
        <v>108.60000000000001</v>
      </c>
      <c r="O56" s="352">
        <f t="shared" si="1"/>
        <v>92.2</v>
      </c>
      <c r="P56" s="353"/>
      <c r="Q56" s="354"/>
      <c r="R56" s="354"/>
      <c r="S56" s="353"/>
      <c r="T56" s="353"/>
      <c r="U56" s="353"/>
      <c r="V56" s="353"/>
      <c r="W56" s="353"/>
      <c r="X56" s="353"/>
      <c r="Y56" s="353"/>
      <c r="Z56" s="353"/>
    </row>
    <row r="57" spans="1:26" s="149" customFormat="1" ht="11.1" customHeight="1">
      <c r="A57" s="6" t="s">
        <v>181</v>
      </c>
      <c r="B57" s="152">
        <v>97.3</v>
      </c>
      <c r="C57" s="152">
        <v>99.8</v>
      </c>
      <c r="D57" s="152">
        <v>97.4</v>
      </c>
      <c r="E57" s="152">
        <v>100.8</v>
      </c>
      <c r="F57" s="152">
        <v>107.3</v>
      </c>
      <c r="G57" s="152">
        <v>108.2</v>
      </c>
      <c r="H57" s="152">
        <v>107.3</v>
      </c>
      <c r="I57" s="152">
        <v>103.7</v>
      </c>
      <c r="J57" s="152">
        <v>106</v>
      </c>
      <c r="K57" s="152">
        <v>105.3</v>
      </c>
      <c r="L57" s="152">
        <v>104.4</v>
      </c>
      <c r="M57" s="152">
        <v>95</v>
      </c>
      <c r="N57" s="209">
        <f>SUM(B57:M57)/12</f>
        <v>102.70833333333336</v>
      </c>
      <c r="O57" s="352">
        <f t="shared" si="1"/>
        <v>94.6</v>
      </c>
      <c r="P57" s="353"/>
      <c r="Q57" s="354"/>
      <c r="R57" s="354"/>
      <c r="S57" s="353"/>
      <c r="T57" s="353"/>
      <c r="U57" s="353"/>
      <c r="V57" s="353"/>
      <c r="W57" s="353"/>
      <c r="X57" s="353"/>
      <c r="Y57" s="353"/>
      <c r="Z57" s="353"/>
    </row>
    <row r="58" spans="1:26" s="149" customFormat="1" ht="11.1" customHeight="1">
      <c r="A58" s="6" t="s">
        <v>190</v>
      </c>
      <c r="B58" s="152">
        <v>99.6</v>
      </c>
      <c r="C58" s="152">
        <v>101.8</v>
      </c>
      <c r="D58" s="152">
        <v>103.7</v>
      </c>
      <c r="E58" s="152">
        <v>98.9</v>
      </c>
      <c r="F58" s="152">
        <v>104</v>
      </c>
      <c r="G58" s="152">
        <v>110.2</v>
      </c>
      <c r="H58" s="152">
        <v>101.3</v>
      </c>
      <c r="I58" s="152">
        <v>102.5</v>
      </c>
      <c r="J58" s="152">
        <v>108.1</v>
      </c>
      <c r="K58" s="152"/>
      <c r="L58" s="152"/>
      <c r="M58" s="152"/>
      <c r="N58" s="209"/>
      <c r="O58" s="352"/>
      <c r="P58" s="158"/>
      <c r="Q58" s="349"/>
      <c r="R58" s="349"/>
      <c r="S58" s="158"/>
      <c r="T58" s="158"/>
      <c r="U58" s="158"/>
      <c r="V58" s="158"/>
      <c r="W58" s="158"/>
      <c r="X58" s="158"/>
      <c r="Y58" s="158"/>
      <c r="Z58" s="158"/>
    </row>
    <row r="59" spans="1:26" ht="9.9499999999999993" customHeight="1">
      <c r="A59" s="48"/>
    </row>
    <row r="60" spans="1:26" ht="9.9499999999999993" customHeight="1">
      <c r="A60" s="48"/>
    </row>
    <row r="68" spans="18:18" ht="9.9499999999999993" customHeight="1">
      <c r="R68" s="350"/>
    </row>
    <row r="82" spans="1:26" ht="5.25" customHeight="1"/>
    <row r="83" spans="1:26" s="149" customFormat="1" ht="11.1" customHeight="1">
      <c r="A83" s="11"/>
      <c r="B83" s="145" t="s">
        <v>76</v>
      </c>
      <c r="C83" s="145" t="s">
        <v>77</v>
      </c>
      <c r="D83" s="145" t="s">
        <v>78</v>
      </c>
      <c r="E83" s="145" t="s">
        <v>79</v>
      </c>
      <c r="F83" s="145" t="s">
        <v>80</v>
      </c>
      <c r="G83" s="145" t="s">
        <v>81</v>
      </c>
      <c r="H83" s="145" t="s">
        <v>82</v>
      </c>
      <c r="I83" s="145" t="s">
        <v>83</v>
      </c>
      <c r="J83" s="145" t="s">
        <v>84</v>
      </c>
      <c r="K83" s="145" t="s">
        <v>85</v>
      </c>
      <c r="L83" s="145" t="s">
        <v>86</v>
      </c>
      <c r="M83" s="145" t="s">
        <v>87</v>
      </c>
      <c r="N83" s="203" t="s">
        <v>122</v>
      </c>
      <c r="O83" s="148" t="s">
        <v>124</v>
      </c>
      <c r="P83" s="157"/>
      <c r="Q83" s="157"/>
      <c r="R83" s="157"/>
      <c r="S83" s="157"/>
      <c r="T83" s="157"/>
      <c r="U83" s="157"/>
      <c r="V83" s="157"/>
      <c r="W83" s="157"/>
      <c r="X83" s="157"/>
      <c r="Y83" s="157"/>
      <c r="Z83" s="157"/>
    </row>
    <row r="84" spans="1:26" s="149" customFormat="1" ht="11.1" customHeight="1">
      <c r="A84" s="6" t="s">
        <v>170</v>
      </c>
      <c r="B84" s="147">
        <v>70.900000000000006</v>
      </c>
      <c r="C84" s="147">
        <v>78</v>
      </c>
      <c r="D84" s="147">
        <v>93.9</v>
      </c>
      <c r="E84" s="147">
        <v>93.9</v>
      </c>
      <c r="F84" s="147">
        <v>75.099999999999994</v>
      </c>
      <c r="G84" s="147">
        <v>86.4</v>
      </c>
      <c r="H84" s="147">
        <v>89.8</v>
      </c>
      <c r="I84" s="147">
        <v>81</v>
      </c>
      <c r="J84" s="147">
        <v>83.9</v>
      </c>
      <c r="K84" s="147">
        <v>92.6</v>
      </c>
      <c r="L84" s="147">
        <v>76.900000000000006</v>
      </c>
      <c r="M84" s="147">
        <v>79</v>
      </c>
      <c r="N84" s="208">
        <f t="shared" ref="N84:N87" si="2">SUM(B84:M84)/12</f>
        <v>83.45</v>
      </c>
      <c r="O84" s="213">
        <v>95</v>
      </c>
      <c r="Q84" s="285"/>
      <c r="R84" s="285"/>
    </row>
    <row r="85" spans="1:26" s="149" customFormat="1" ht="11.1" customHeight="1">
      <c r="A85" s="6" t="s">
        <v>172</v>
      </c>
      <c r="B85" s="147">
        <v>76.099999999999994</v>
      </c>
      <c r="C85" s="147">
        <v>83.6</v>
      </c>
      <c r="D85" s="147">
        <v>94.2</v>
      </c>
      <c r="E85" s="147">
        <v>100.7</v>
      </c>
      <c r="F85" s="147">
        <v>83</v>
      </c>
      <c r="G85" s="147">
        <v>85.6</v>
      </c>
      <c r="H85" s="147">
        <v>83.1</v>
      </c>
      <c r="I85" s="147">
        <v>71.099999999999994</v>
      </c>
      <c r="J85" s="147">
        <v>70.099999999999994</v>
      </c>
      <c r="K85" s="147">
        <v>68.599999999999994</v>
      </c>
      <c r="L85" s="147">
        <v>72.099999999999994</v>
      </c>
      <c r="M85" s="147">
        <v>73.099999999999994</v>
      </c>
      <c r="N85" s="208">
        <f t="shared" si="2"/>
        <v>80.108333333333334</v>
      </c>
      <c r="O85" s="213">
        <f t="shared" ref="O85:O87" si="3">ROUND(N85/N84*100,1)</f>
        <v>96</v>
      </c>
      <c r="Q85" s="285"/>
      <c r="R85" s="285"/>
    </row>
    <row r="86" spans="1:26" s="149" customFormat="1" ht="11.1" customHeight="1">
      <c r="A86" s="6" t="s">
        <v>177</v>
      </c>
      <c r="B86" s="147">
        <v>62.3</v>
      </c>
      <c r="C86" s="147">
        <v>69.599999999999994</v>
      </c>
      <c r="D86" s="147">
        <v>89</v>
      </c>
      <c r="E86" s="147">
        <v>87.2</v>
      </c>
      <c r="F86" s="147">
        <v>71.900000000000006</v>
      </c>
      <c r="G86" s="147">
        <v>82.6</v>
      </c>
      <c r="H86" s="147">
        <v>83.4</v>
      </c>
      <c r="I86" s="147">
        <v>81.599999999999994</v>
      </c>
      <c r="J86" s="147">
        <v>85.1</v>
      </c>
      <c r="K86" s="147">
        <v>84.9</v>
      </c>
      <c r="L86" s="147">
        <v>83.6</v>
      </c>
      <c r="M86" s="147">
        <v>88.9</v>
      </c>
      <c r="N86" s="208">
        <f t="shared" si="2"/>
        <v>80.841666666666669</v>
      </c>
      <c r="O86" s="213">
        <f t="shared" si="3"/>
        <v>100.9</v>
      </c>
      <c r="Q86" s="285"/>
      <c r="R86" s="285"/>
    </row>
    <row r="87" spans="1:26" s="149" customFormat="1" ht="11.1" customHeight="1">
      <c r="A87" s="6" t="s">
        <v>181</v>
      </c>
      <c r="B87" s="147">
        <v>74.8</v>
      </c>
      <c r="C87" s="147">
        <v>83.1</v>
      </c>
      <c r="D87" s="147">
        <v>92.4</v>
      </c>
      <c r="E87" s="147">
        <v>103</v>
      </c>
      <c r="F87" s="147">
        <v>87.6</v>
      </c>
      <c r="G87" s="147">
        <v>84.6</v>
      </c>
      <c r="H87" s="147">
        <v>101.1</v>
      </c>
      <c r="I87" s="147">
        <v>88.7</v>
      </c>
      <c r="J87" s="147">
        <v>95.8</v>
      </c>
      <c r="K87" s="147">
        <v>95.2</v>
      </c>
      <c r="L87" s="147">
        <v>90.3</v>
      </c>
      <c r="M87" s="147">
        <v>99.5</v>
      </c>
      <c r="N87" s="208">
        <f t="shared" si="2"/>
        <v>91.341666666666654</v>
      </c>
      <c r="O87" s="213">
        <f t="shared" si="3"/>
        <v>113</v>
      </c>
      <c r="Q87" s="285"/>
      <c r="R87" s="285"/>
    </row>
    <row r="88" spans="1:26" s="149" customFormat="1" ht="11.1" customHeight="1">
      <c r="A88" s="6" t="s">
        <v>190</v>
      </c>
      <c r="B88" s="147">
        <v>84.8</v>
      </c>
      <c r="C88" s="147">
        <v>88.7</v>
      </c>
      <c r="D88" s="147">
        <v>92</v>
      </c>
      <c r="E88" s="147">
        <v>98.3</v>
      </c>
      <c r="F88" s="147">
        <v>97.7</v>
      </c>
      <c r="G88" s="147">
        <v>93.6</v>
      </c>
      <c r="H88" s="147">
        <v>106.5</v>
      </c>
      <c r="I88" s="147">
        <v>95.3</v>
      </c>
      <c r="J88" s="147">
        <v>93.3</v>
      </c>
      <c r="K88" s="147"/>
      <c r="L88" s="147"/>
      <c r="M88" s="147"/>
      <c r="N88" s="208"/>
      <c r="O88" s="213"/>
    </row>
    <row r="89" spans="1:26" ht="9.9499999999999993" customHeight="1">
      <c r="E89" s="365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7:Z90"/>
  <sheetViews>
    <sheetView workbookViewId="0">
      <selection activeCell="J89" sqref="J89"/>
    </sheetView>
  </sheetViews>
  <sheetFormatPr defaultRowHeight="9.9499999999999993" customHeight="1"/>
  <cols>
    <col min="1" max="1" width="7.625" customWidth="1"/>
    <col min="2" max="13" width="6.125" customWidth="1"/>
    <col min="14" max="27" width="7.625" customWidth="1"/>
  </cols>
  <sheetData>
    <row r="7" spans="1:15" ht="9.9499999999999993" customHeight="1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5" ht="9.9499999999999993" customHeight="1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15" ht="9.9499999999999993" customHeight="1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15" ht="9.9499999999999993" customHeight="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15" ht="9.9499999999999993" customHeight="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4" spans="1:15" ht="9.9499999999999993" customHeight="1">
      <c r="N14" s="222"/>
      <c r="O14" s="222"/>
    </row>
    <row r="17" spans="1:26" ht="9.9499999999999993" customHeight="1">
      <c r="O17" s="222"/>
    </row>
    <row r="18" spans="1:26" ht="9.9499999999999993" customHeigh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19" spans="1:26" ht="9.9499999999999993" customHeigh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</row>
    <row r="20" spans="1:26" ht="9.9499999999999993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222"/>
    </row>
    <row r="21" spans="1:26" ht="9.9499999999999993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222"/>
    </row>
    <row r="22" spans="1:26" ht="9.9499999999999993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O22" s="48"/>
    </row>
    <row r="23" spans="1:26" ht="8.25" customHeight="1"/>
    <row r="24" spans="1:26" ht="11.1" customHeight="1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3" t="s">
        <v>121</v>
      </c>
      <c r="O24" s="148" t="s">
        <v>124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>
      <c r="A25" s="6" t="s">
        <v>170</v>
      </c>
      <c r="B25" s="152">
        <v>20.3</v>
      </c>
      <c r="C25" s="152">
        <v>21.9</v>
      </c>
      <c r="D25" s="152">
        <v>25.5</v>
      </c>
      <c r="E25" s="152">
        <v>26.2</v>
      </c>
      <c r="F25" s="152">
        <v>20.399999999999999</v>
      </c>
      <c r="G25" s="152">
        <v>21.6</v>
      </c>
      <c r="H25" s="152">
        <v>23.6</v>
      </c>
      <c r="I25" s="152">
        <v>19.3</v>
      </c>
      <c r="J25" s="152">
        <v>23.5</v>
      </c>
      <c r="K25" s="152">
        <v>23.4</v>
      </c>
      <c r="L25" s="152">
        <v>16.899999999999999</v>
      </c>
      <c r="M25" s="331">
        <v>19</v>
      </c>
      <c r="N25" s="282">
        <f>SUM(B25:M25)</f>
        <v>261.60000000000002</v>
      </c>
      <c r="O25" s="204">
        <v>100.6</v>
      </c>
      <c r="P25" s="154"/>
      <c r="Q25" s="281"/>
      <c r="R25" s="281"/>
      <c r="S25" s="154"/>
      <c r="T25" s="154"/>
      <c r="U25" s="154"/>
      <c r="V25" s="154"/>
      <c r="W25" s="154"/>
      <c r="X25" s="154"/>
      <c r="Y25" s="154"/>
      <c r="Z25" s="154"/>
    </row>
    <row r="26" spans="1:26" ht="11.1" customHeight="1">
      <c r="A26" s="6" t="s">
        <v>172</v>
      </c>
      <c r="B26" s="152">
        <v>16.5</v>
      </c>
      <c r="C26" s="152">
        <v>20.6</v>
      </c>
      <c r="D26" s="152">
        <v>23</v>
      </c>
      <c r="E26" s="152">
        <v>25.7</v>
      </c>
      <c r="F26" s="152">
        <v>22.2</v>
      </c>
      <c r="G26" s="152">
        <v>20.9</v>
      </c>
      <c r="H26" s="152">
        <v>21.1</v>
      </c>
      <c r="I26" s="152">
        <v>47.8</v>
      </c>
      <c r="J26" s="152">
        <v>50.3</v>
      </c>
      <c r="K26" s="152">
        <v>43.9</v>
      </c>
      <c r="L26" s="152">
        <v>48.7</v>
      </c>
      <c r="M26" s="331">
        <v>53</v>
      </c>
      <c r="N26" s="282">
        <f>SUM(B26:M26)</f>
        <v>393.7</v>
      </c>
      <c r="O26" s="204">
        <f>SUM(N26/N25)*100</f>
        <v>150.49694189602445</v>
      </c>
      <c r="P26" s="154"/>
      <c r="Q26" s="281"/>
      <c r="R26" s="281"/>
      <c r="S26" s="154"/>
      <c r="T26" s="154"/>
      <c r="U26" s="154"/>
      <c r="V26" s="154"/>
      <c r="W26" s="154"/>
      <c r="X26" s="154"/>
      <c r="Y26" s="154"/>
      <c r="Z26" s="154"/>
    </row>
    <row r="27" spans="1:26" ht="11.1" customHeight="1">
      <c r="A27" s="6" t="s">
        <v>177</v>
      </c>
      <c r="B27" s="152">
        <v>43</v>
      </c>
      <c r="C27" s="152">
        <v>42.4</v>
      </c>
      <c r="D27" s="152">
        <v>49.1</v>
      </c>
      <c r="E27" s="152">
        <v>50.7</v>
      </c>
      <c r="F27" s="152">
        <v>52.2</v>
      </c>
      <c r="G27" s="152">
        <v>51</v>
      </c>
      <c r="H27" s="152">
        <v>52.7</v>
      </c>
      <c r="I27" s="152">
        <v>47.1</v>
      </c>
      <c r="J27" s="152">
        <v>50.4</v>
      </c>
      <c r="K27" s="152">
        <v>48.7</v>
      </c>
      <c r="L27" s="152">
        <v>50.5</v>
      </c>
      <c r="M27" s="331">
        <v>52.5</v>
      </c>
      <c r="N27" s="282">
        <f>SUM(B27:M27)</f>
        <v>590.29999999999995</v>
      </c>
      <c r="O27" s="204">
        <f>SUM(N27/N26)*100</f>
        <v>149.93649987299972</v>
      </c>
      <c r="P27" s="154"/>
      <c r="Q27" s="281"/>
      <c r="R27" s="281"/>
      <c r="S27" s="154"/>
      <c r="T27" s="154"/>
      <c r="U27" s="154"/>
      <c r="V27" s="154"/>
      <c r="W27" s="154"/>
      <c r="X27" s="154"/>
      <c r="Y27" s="154"/>
      <c r="Z27" s="154"/>
    </row>
    <row r="28" spans="1:26" ht="11.1" customHeight="1">
      <c r="A28" s="6" t="s">
        <v>181</v>
      </c>
      <c r="B28" s="152">
        <v>45.1</v>
      </c>
      <c r="C28" s="152">
        <v>47.2</v>
      </c>
      <c r="D28" s="152">
        <v>51.8</v>
      </c>
      <c r="E28" s="152">
        <v>45.6</v>
      </c>
      <c r="F28" s="152">
        <v>54.3</v>
      </c>
      <c r="G28" s="152">
        <v>56.1</v>
      </c>
      <c r="H28" s="152">
        <v>59.2</v>
      </c>
      <c r="I28" s="152">
        <v>51.8</v>
      </c>
      <c r="J28" s="152">
        <v>58.3</v>
      </c>
      <c r="K28" s="152">
        <v>66.7</v>
      </c>
      <c r="L28" s="152">
        <v>52</v>
      </c>
      <c r="M28" s="331">
        <v>65.099999999999994</v>
      </c>
      <c r="N28" s="282">
        <f>SUM(B28:M28)</f>
        <v>653.20000000000005</v>
      </c>
      <c r="O28" s="204">
        <f>SUM(N28/N27)*100</f>
        <v>110.6555988480434</v>
      </c>
      <c r="P28" s="154"/>
      <c r="Q28" s="281"/>
      <c r="R28" s="281"/>
      <c r="S28" s="154"/>
      <c r="T28" s="154"/>
      <c r="U28" s="154"/>
      <c r="V28" s="154"/>
      <c r="W28" s="154"/>
      <c r="X28" s="154"/>
      <c r="Y28" s="154"/>
      <c r="Z28" s="154"/>
    </row>
    <row r="29" spans="1:26" ht="11.1" customHeight="1">
      <c r="A29" s="6" t="s">
        <v>190</v>
      </c>
      <c r="B29" s="152">
        <v>49.8</v>
      </c>
      <c r="C29" s="152">
        <v>57.9</v>
      </c>
      <c r="D29" s="152">
        <v>64.5</v>
      </c>
      <c r="E29" s="152">
        <v>49.4</v>
      </c>
      <c r="F29" s="152">
        <v>51.7</v>
      </c>
      <c r="G29" s="152">
        <v>63.4</v>
      </c>
      <c r="H29" s="152">
        <v>57.1</v>
      </c>
      <c r="I29" s="152">
        <v>50.4</v>
      </c>
      <c r="J29" s="152">
        <v>45.8</v>
      </c>
      <c r="K29" s="152"/>
      <c r="L29" s="152"/>
      <c r="M29" s="331"/>
      <c r="N29" s="282"/>
      <c r="O29" s="204"/>
      <c r="P29" s="154"/>
      <c r="Q29" s="212"/>
      <c r="R29" s="212"/>
      <c r="S29" s="154"/>
      <c r="T29" s="154"/>
      <c r="U29" s="154"/>
      <c r="V29" s="154"/>
      <c r="W29" s="154"/>
      <c r="X29" s="154"/>
      <c r="Y29" s="154"/>
      <c r="Z29" s="154"/>
    </row>
    <row r="35" spans="8:14" ht="9.9499999999999993" customHeight="1">
      <c r="H35" s="17"/>
    </row>
    <row r="46" spans="8:14" ht="9.9499999999999993" customHeight="1">
      <c r="H46" s="17"/>
    </row>
    <row r="48" spans="8:14" ht="9.9499999999999993" customHeight="1">
      <c r="N48" s="222"/>
    </row>
    <row r="52" spans="1:26" ht="4.5" customHeight="1"/>
    <row r="53" spans="1:26" ht="11.1" customHeight="1">
      <c r="A53" s="6"/>
      <c r="B53" s="7" t="s">
        <v>76</v>
      </c>
      <c r="C53" s="7" t="s">
        <v>77</v>
      </c>
      <c r="D53" s="7" t="s">
        <v>78</v>
      </c>
      <c r="E53" s="7" t="s">
        <v>79</v>
      </c>
      <c r="F53" s="7" t="s">
        <v>80</v>
      </c>
      <c r="G53" s="7" t="s">
        <v>81</v>
      </c>
      <c r="H53" s="7" t="s">
        <v>82</v>
      </c>
      <c r="I53" s="7" t="s">
        <v>83</v>
      </c>
      <c r="J53" s="7" t="s">
        <v>84</v>
      </c>
      <c r="K53" s="7" t="s">
        <v>85</v>
      </c>
      <c r="L53" s="7" t="s">
        <v>86</v>
      </c>
      <c r="M53" s="7" t="s">
        <v>87</v>
      </c>
      <c r="N53" s="203" t="s">
        <v>122</v>
      </c>
      <c r="O53" s="148" t="s">
        <v>124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>
      <c r="A54" s="6" t="s">
        <v>170</v>
      </c>
      <c r="B54" s="152">
        <v>31.5</v>
      </c>
      <c r="C54" s="152">
        <v>32.5</v>
      </c>
      <c r="D54" s="152">
        <v>33.299999999999997</v>
      </c>
      <c r="E54" s="152">
        <v>34</v>
      </c>
      <c r="F54" s="152">
        <v>33.9</v>
      </c>
      <c r="G54" s="152">
        <v>32.9</v>
      </c>
      <c r="H54" s="152">
        <v>31</v>
      </c>
      <c r="I54" s="152">
        <v>30.4</v>
      </c>
      <c r="J54" s="152">
        <v>31.4</v>
      </c>
      <c r="K54" s="152">
        <v>28.8</v>
      </c>
      <c r="L54" s="152">
        <v>30</v>
      </c>
      <c r="M54" s="152">
        <v>28.8</v>
      </c>
      <c r="N54" s="209">
        <f t="shared" ref="N54:N57" si="0">SUM(B54:M54)/12</f>
        <v>31.541666666666668</v>
      </c>
      <c r="O54" s="204">
        <v>102.2</v>
      </c>
      <c r="P54" s="154"/>
      <c r="Q54" s="288"/>
      <c r="R54" s="288"/>
      <c r="S54" s="154"/>
      <c r="T54" s="154"/>
      <c r="U54" s="154"/>
      <c r="V54" s="154"/>
      <c r="W54" s="154"/>
      <c r="X54" s="154"/>
      <c r="Y54" s="154"/>
      <c r="Z54" s="154"/>
    </row>
    <row r="55" spans="1:26" ht="11.1" customHeight="1">
      <c r="A55" s="6" t="s">
        <v>172</v>
      </c>
      <c r="B55" s="152">
        <v>29.4</v>
      </c>
      <c r="C55" s="152">
        <v>31.6</v>
      </c>
      <c r="D55" s="152">
        <v>30.7</v>
      </c>
      <c r="E55" s="152">
        <v>30.6</v>
      </c>
      <c r="F55" s="152">
        <v>30.2</v>
      </c>
      <c r="G55" s="152">
        <v>28.7</v>
      </c>
      <c r="H55" s="152">
        <v>28.73</v>
      </c>
      <c r="I55" s="152">
        <v>56.4</v>
      </c>
      <c r="J55" s="152">
        <v>57.8</v>
      </c>
      <c r="K55" s="152">
        <v>58.5</v>
      </c>
      <c r="L55" s="152">
        <v>62</v>
      </c>
      <c r="M55" s="152">
        <v>64.5</v>
      </c>
      <c r="N55" s="209">
        <f t="shared" si="0"/>
        <v>42.427500000000002</v>
      </c>
      <c r="O55" s="204">
        <f t="shared" ref="O55:O57" si="1">SUM(N55/N54)*100</f>
        <v>134.51254953764862</v>
      </c>
      <c r="P55" s="154"/>
      <c r="Q55" s="288"/>
      <c r="R55" s="288"/>
      <c r="S55" s="154"/>
      <c r="T55" s="154"/>
      <c r="U55" s="154"/>
      <c r="V55" s="154"/>
      <c r="W55" s="154"/>
      <c r="X55" s="154"/>
      <c r="Y55" s="154"/>
      <c r="Z55" s="154"/>
    </row>
    <row r="56" spans="1:26" ht="11.1" customHeight="1">
      <c r="A56" s="6" t="s">
        <v>177</v>
      </c>
      <c r="B56" s="152">
        <v>57.2</v>
      </c>
      <c r="C56" s="152">
        <v>59.9</v>
      </c>
      <c r="D56" s="152">
        <v>59.5</v>
      </c>
      <c r="E56" s="152">
        <v>59.8</v>
      </c>
      <c r="F56" s="152">
        <v>63.2</v>
      </c>
      <c r="G56" s="152">
        <v>61.4</v>
      </c>
      <c r="H56" s="152">
        <v>61.2</v>
      </c>
      <c r="I56" s="152">
        <v>62</v>
      </c>
      <c r="J56" s="152">
        <v>61.4</v>
      </c>
      <c r="K56" s="152">
        <v>60.1</v>
      </c>
      <c r="L56" s="152">
        <v>62.7</v>
      </c>
      <c r="M56" s="152">
        <v>64</v>
      </c>
      <c r="N56" s="209">
        <f t="shared" si="0"/>
        <v>61.033333333333331</v>
      </c>
      <c r="O56" s="204">
        <f t="shared" si="1"/>
        <v>143.85323984051223</v>
      </c>
      <c r="P56" s="154"/>
      <c r="Q56" s="288"/>
      <c r="R56" s="288"/>
      <c r="S56" s="154"/>
      <c r="T56" s="154"/>
      <c r="U56" s="154"/>
      <c r="V56" s="154"/>
      <c r="W56" s="154"/>
      <c r="X56" s="154"/>
      <c r="Y56" s="154"/>
      <c r="Z56" s="154"/>
    </row>
    <row r="57" spans="1:26" ht="11.1" customHeight="1">
      <c r="A57" s="6" t="s">
        <v>181</v>
      </c>
      <c r="B57" s="152">
        <v>62.7</v>
      </c>
      <c r="C57" s="152">
        <v>63</v>
      </c>
      <c r="D57" s="152">
        <v>63.7</v>
      </c>
      <c r="E57" s="152">
        <v>64.5</v>
      </c>
      <c r="F57" s="152">
        <v>67.900000000000006</v>
      </c>
      <c r="G57" s="152">
        <v>67.099999999999994</v>
      </c>
      <c r="H57" s="152">
        <v>71.7</v>
      </c>
      <c r="I57" s="152">
        <v>72.099999999999994</v>
      </c>
      <c r="J57" s="152">
        <v>73.5</v>
      </c>
      <c r="K57" s="152">
        <v>77.5</v>
      </c>
      <c r="L57" s="152">
        <v>77</v>
      </c>
      <c r="M57" s="152">
        <v>77.3</v>
      </c>
      <c r="N57" s="209">
        <f t="shared" si="0"/>
        <v>69.833333333333329</v>
      </c>
      <c r="O57" s="204">
        <f t="shared" si="1"/>
        <v>114.41835062807209</v>
      </c>
      <c r="P57" s="154"/>
      <c r="Q57" s="288"/>
      <c r="R57" s="288"/>
      <c r="S57" s="154"/>
      <c r="T57" s="154"/>
      <c r="U57" s="154"/>
      <c r="V57" s="154"/>
      <c r="W57" s="154"/>
      <c r="X57" s="154"/>
      <c r="Y57" s="154"/>
      <c r="Z57" s="154"/>
    </row>
    <row r="58" spans="1:26" ht="11.1" customHeight="1">
      <c r="A58" s="6" t="s">
        <v>190</v>
      </c>
      <c r="B58" s="152">
        <v>73.3</v>
      </c>
      <c r="C58" s="152">
        <v>73</v>
      </c>
      <c r="D58" s="152">
        <v>75.2</v>
      </c>
      <c r="E58" s="152">
        <v>74.099999999999994</v>
      </c>
      <c r="F58" s="152">
        <v>71.3</v>
      </c>
      <c r="G58" s="152">
        <v>72</v>
      </c>
      <c r="H58" s="152">
        <v>72</v>
      </c>
      <c r="I58" s="152">
        <v>76.2</v>
      </c>
      <c r="J58" s="152">
        <v>70.8</v>
      </c>
      <c r="K58" s="152"/>
      <c r="L58" s="152"/>
      <c r="M58" s="152"/>
      <c r="N58" s="209"/>
      <c r="O58" s="204"/>
      <c r="P58" s="154"/>
      <c r="Q58" s="288"/>
      <c r="R58" s="288"/>
      <c r="S58" s="154"/>
      <c r="T58" s="154"/>
      <c r="U58" s="154"/>
      <c r="V58" s="154"/>
      <c r="W58" s="154"/>
      <c r="X58" s="154"/>
      <c r="Y58" s="154"/>
      <c r="Z58" s="154"/>
    </row>
    <row r="82" spans="1:26" ht="7.5" customHeight="1"/>
    <row r="83" spans="1:26" ht="11.1" customHeight="1">
      <c r="A83" s="6"/>
      <c r="B83" s="7" t="s">
        <v>76</v>
      </c>
      <c r="C83" s="7" t="s">
        <v>77</v>
      </c>
      <c r="D83" s="7" t="s">
        <v>78</v>
      </c>
      <c r="E83" s="7" t="s">
        <v>79</v>
      </c>
      <c r="F83" s="7" t="s">
        <v>80</v>
      </c>
      <c r="G83" s="7" t="s">
        <v>81</v>
      </c>
      <c r="H83" s="7" t="s">
        <v>82</v>
      </c>
      <c r="I83" s="7" t="s">
        <v>83</v>
      </c>
      <c r="J83" s="7" t="s">
        <v>84</v>
      </c>
      <c r="K83" s="7" t="s">
        <v>85</v>
      </c>
      <c r="L83" s="7" t="s">
        <v>86</v>
      </c>
      <c r="M83" s="7" t="s">
        <v>87</v>
      </c>
      <c r="N83" s="203" t="s">
        <v>122</v>
      </c>
      <c r="O83" s="148" t="s">
        <v>124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>
      <c r="A84" s="6" t="s">
        <v>170</v>
      </c>
      <c r="B84" s="145">
        <v>63.7</v>
      </c>
      <c r="C84" s="145">
        <v>66.900000000000006</v>
      </c>
      <c r="D84" s="145">
        <v>76.400000000000006</v>
      </c>
      <c r="E84" s="145">
        <v>76.900000000000006</v>
      </c>
      <c r="F84" s="145">
        <v>60.2</v>
      </c>
      <c r="G84" s="145">
        <v>66.400000000000006</v>
      </c>
      <c r="H84" s="145">
        <v>77</v>
      </c>
      <c r="I84" s="145">
        <v>64</v>
      </c>
      <c r="J84" s="145">
        <v>74.5</v>
      </c>
      <c r="K84" s="145">
        <v>82</v>
      </c>
      <c r="L84" s="145">
        <v>55.6</v>
      </c>
      <c r="M84" s="145">
        <v>66.8</v>
      </c>
      <c r="N84" s="208">
        <f t="shared" ref="N84:N87" si="2">SUM(B84:M84)/12</f>
        <v>69.2</v>
      </c>
      <c r="O84" s="147">
        <v>98.5</v>
      </c>
      <c r="P84" s="48"/>
      <c r="Q84" s="211"/>
      <c r="R84" s="211"/>
      <c r="S84" s="48"/>
      <c r="T84" s="48"/>
      <c r="U84" s="48"/>
      <c r="V84" s="48"/>
      <c r="W84" s="48"/>
      <c r="X84" s="48"/>
      <c r="Y84" s="48"/>
      <c r="Z84" s="48"/>
    </row>
    <row r="85" spans="1:26" ht="11.1" customHeight="1">
      <c r="A85" s="6" t="s">
        <v>172</v>
      </c>
      <c r="B85" s="145">
        <v>55.6</v>
      </c>
      <c r="C85" s="145">
        <v>63.7</v>
      </c>
      <c r="D85" s="145">
        <v>75.3</v>
      </c>
      <c r="E85" s="145">
        <v>79</v>
      </c>
      <c r="F85" s="145">
        <v>73.599999999999994</v>
      </c>
      <c r="G85" s="145">
        <v>73.3</v>
      </c>
      <c r="H85" s="145">
        <v>73.599999999999994</v>
      </c>
      <c r="I85" s="145">
        <v>79.8</v>
      </c>
      <c r="J85" s="145">
        <v>87</v>
      </c>
      <c r="K85" s="145">
        <v>74.900000000000006</v>
      </c>
      <c r="L85" s="145">
        <v>77.900000000000006</v>
      </c>
      <c r="M85" s="145">
        <v>81.7</v>
      </c>
      <c r="N85" s="208">
        <f t="shared" si="2"/>
        <v>74.61666666666666</v>
      </c>
      <c r="O85" s="147">
        <f t="shared" ref="O85:O87" si="3">ROUND(N85/N84*100,1)</f>
        <v>107.8</v>
      </c>
      <c r="P85" s="48"/>
      <c r="Q85" s="211"/>
      <c r="R85" s="211"/>
      <c r="S85" s="48"/>
      <c r="T85" s="48"/>
      <c r="U85" s="48"/>
      <c r="V85" s="48"/>
      <c r="W85" s="48"/>
      <c r="X85" s="48"/>
      <c r="Y85" s="48"/>
      <c r="Z85" s="48"/>
    </row>
    <row r="86" spans="1:26" ht="11.1" customHeight="1">
      <c r="A86" s="6" t="s">
        <v>177</v>
      </c>
      <c r="B86" s="145">
        <v>76.7</v>
      </c>
      <c r="C86" s="145">
        <v>70.099999999999994</v>
      </c>
      <c r="D86" s="145">
        <v>82.6</v>
      </c>
      <c r="E86" s="145">
        <v>84.7</v>
      </c>
      <c r="F86" s="145">
        <v>82.1</v>
      </c>
      <c r="G86" s="145">
        <v>83.4</v>
      </c>
      <c r="H86" s="145">
        <v>86.1</v>
      </c>
      <c r="I86" s="145">
        <v>75.900000000000006</v>
      </c>
      <c r="J86" s="145">
        <v>82.2</v>
      </c>
      <c r="K86" s="145">
        <v>81.2</v>
      </c>
      <c r="L86" s="145">
        <v>80.2</v>
      </c>
      <c r="M86" s="145">
        <v>81.900000000000006</v>
      </c>
      <c r="N86" s="208">
        <f t="shared" si="2"/>
        <v>80.591666666666683</v>
      </c>
      <c r="O86" s="147">
        <f t="shared" si="3"/>
        <v>108</v>
      </c>
      <c r="P86" s="48"/>
      <c r="Q86" s="211"/>
      <c r="R86" s="211"/>
      <c r="S86" s="48"/>
      <c r="T86" s="48"/>
      <c r="U86" s="48"/>
      <c r="V86" s="48"/>
      <c r="W86" s="48"/>
      <c r="X86" s="48"/>
      <c r="Y86" s="48"/>
      <c r="Z86" s="48"/>
    </row>
    <row r="87" spans="1:26" ht="11.1" customHeight="1">
      <c r="A87" s="6" t="s">
        <v>181</v>
      </c>
      <c r="B87" s="145">
        <v>72.3</v>
      </c>
      <c r="C87" s="145">
        <v>74.900000000000006</v>
      </c>
      <c r="D87" s="145">
        <v>81.3</v>
      </c>
      <c r="E87" s="145">
        <v>70.599999999999994</v>
      </c>
      <c r="F87" s="145">
        <v>79.400000000000006</v>
      </c>
      <c r="G87" s="145">
        <v>83.6</v>
      </c>
      <c r="H87" s="145">
        <v>82</v>
      </c>
      <c r="I87" s="145">
        <v>71.8</v>
      </c>
      <c r="J87" s="145">
        <v>79.099999999999994</v>
      </c>
      <c r="K87" s="145">
        <v>85.6</v>
      </c>
      <c r="L87" s="145">
        <v>67.599999999999994</v>
      </c>
      <c r="M87" s="145">
        <v>84.1</v>
      </c>
      <c r="N87" s="208">
        <f t="shared" si="2"/>
        <v>77.691666666666677</v>
      </c>
      <c r="O87" s="147">
        <f t="shared" si="3"/>
        <v>96.4</v>
      </c>
      <c r="P87" s="48"/>
      <c r="Q87" s="211"/>
      <c r="R87" s="211"/>
      <c r="S87" s="48"/>
      <c r="T87" s="48"/>
      <c r="U87" s="48"/>
      <c r="V87" s="48"/>
      <c r="W87" s="48"/>
      <c r="X87" s="48"/>
      <c r="Y87" s="48"/>
      <c r="Z87" s="48"/>
    </row>
    <row r="88" spans="1:26" ht="11.1" customHeight="1">
      <c r="A88" s="6" t="s">
        <v>190</v>
      </c>
      <c r="B88" s="145">
        <v>68.7</v>
      </c>
      <c r="C88" s="145">
        <v>79.3</v>
      </c>
      <c r="D88" s="145">
        <v>85.6</v>
      </c>
      <c r="E88" s="145">
        <v>66.8</v>
      </c>
      <c r="F88" s="145">
        <v>73</v>
      </c>
      <c r="G88" s="145">
        <v>88</v>
      </c>
      <c r="H88" s="145">
        <v>79.400000000000006</v>
      </c>
      <c r="I88" s="145">
        <v>65.2</v>
      </c>
      <c r="J88" s="145">
        <v>66</v>
      </c>
      <c r="K88" s="145"/>
      <c r="L88" s="145"/>
      <c r="M88" s="145"/>
      <c r="N88" s="208"/>
      <c r="O88" s="147"/>
      <c r="P88" s="48"/>
      <c r="Q88" s="348"/>
      <c r="R88" s="348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>
      <c r="N89" s="48"/>
      <c r="O89" s="214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spans="1:26" ht="9.9499999999999993" customHeight="1"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73F0D-963C-473F-8809-9038D5AFC447}">
  <sheetPr>
    <tabColor indexed="45"/>
  </sheetPr>
  <dimension ref="A1:O40"/>
  <sheetViews>
    <sheetView workbookViewId="0">
      <selection activeCell="M38" sqref="M38"/>
    </sheetView>
  </sheetViews>
  <sheetFormatPr defaultColWidth="10.625" defaultRowHeight="13.5"/>
  <cols>
    <col min="1" max="1" width="8.5" customWidth="1"/>
    <col min="2" max="2" width="13.375" customWidth="1"/>
  </cols>
  <sheetData>
    <row r="1" spans="1:13" ht="17.25" customHeight="1">
      <c r="A1" s="450" t="s">
        <v>127</v>
      </c>
      <c r="F1" s="143"/>
      <c r="G1" s="143"/>
      <c r="H1" s="143"/>
    </row>
    <row r="2" spans="1:13">
      <c r="A2" s="444"/>
    </row>
    <row r="3" spans="1:13" ht="17.25">
      <c r="A3" s="444"/>
      <c r="C3" s="143"/>
    </row>
    <row r="4" spans="1:13" ht="17.25">
      <c r="A4" s="444"/>
      <c r="J4" s="143"/>
      <c r="K4" s="143"/>
      <c r="L4" s="143"/>
      <c r="M4" s="143"/>
    </row>
    <row r="5" spans="1:13">
      <c r="A5" s="444"/>
    </row>
    <row r="6" spans="1:13">
      <c r="A6" s="444"/>
    </row>
    <row r="7" spans="1:13">
      <c r="A7" s="444"/>
    </row>
    <row r="8" spans="1:13">
      <c r="A8" s="444"/>
    </row>
    <row r="9" spans="1:13">
      <c r="A9" s="444"/>
    </row>
    <row r="10" spans="1:13">
      <c r="A10" s="444"/>
    </row>
    <row r="11" spans="1:13">
      <c r="A11" s="444"/>
    </row>
    <row r="12" spans="1:13">
      <c r="A12" s="444"/>
    </row>
    <row r="13" spans="1:13">
      <c r="A13" s="444"/>
    </row>
    <row r="14" spans="1:13">
      <c r="A14" s="444"/>
    </row>
    <row r="15" spans="1:13">
      <c r="A15" s="444"/>
    </row>
    <row r="16" spans="1:13">
      <c r="A16" s="444"/>
    </row>
    <row r="17" spans="1:15">
      <c r="A17" s="444"/>
    </row>
    <row r="18" spans="1:15">
      <c r="A18" s="444"/>
    </row>
    <row r="19" spans="1:15">
      <c r="A19" s="444"/>
    </row>
    <row r="20" spans="1:15">
      <c r="A20" s="444"/>
    </row>
    <row r="21" spans="1:15">
      <c r="A21" s="444"/>
    </row>
    <row r="22" spans="1:15">
      <c r="A22" s="444"/>
    </row>
    <row r="23" spans="1:15">
      <c r="A23" s="444"/>
    </row>
    <row r="24" spans="1:15">
      <c r="A24" s="444"/>
    </row>
    <row r="25" spans="1:15">
      <c r="A25" s="444"/>
    </row>
    <row r="26" spans="1:15">
      <c r="A26" s="444"/>
    </row>
    <row r="27" spans="1:15">
      <c r="A27" s="444"/>
    </row>
    <row r="28" spans="1:15">
      <c r="A28" s="444"/>
    </row>
    <row r="29" spans="1:15">
      <c r="A29" s="444"/>
      <c r="O29" s="345"/>
    </row>
    <row r="30" spans="1:15">
      <c r="A30" s="444"/>
    </row>
    <row r="31" spans="1:15">
      <c r="A31" s="444"/>
    </row>
    <row r="32" spans="1:15">
      <c r="A32" s="444"/>
    </row>
    <row r="33" spans="1:14">
      <c r="A33" s="444"/>
    </row>
    <row r="34" spans="1:14">
      <c r="A34" s="444"/>
    </row>
    <row r="35" spans="1:14" s="42" customFormat="1" ht="20.100000000000001" customHeight="1">
      <c r="A35" s="444"/>
      <c r="B35" s="359" t="s">
        <v>166</v>
      </c>
      <c r="C35" s="360" t="s">
        <v>155</v>
      </c>
      <c r="D35" s="359" t="s">
        <v>157</v>
      </c>
      <c r="E35" s="359" t="s">
        <v>160</v>
      </c>
      <c r="F35" s="359" t="s">
        <v>165</v>
      </c>
      <c r="G35" s="359" t="s">
        <v>168</v>
      </c>
      <c r="H35" s="359" t="s">
        <v>169</v>
      </c>
      <c r="I35" s="359" t="s">
        <v>170</v>
      </c>
      <c r="J35" s="359" t="s">
        <v>179</v>
      </c>
      <c r="K35" s="359" t="s">
        <v>188</v>
      </c>
      <c r="L35" s="359" t="s">
        <v>185</v>
      </c>
      <c r="M35" s="361" t="s">
        <v>203</v>
      </c>
      <c r="N35" s="47"/>
    </row>
    <row r="36" spans="1:14" ht="25.5" customHeight="1">
      <c r="A36" s="444"/>
      <c r="B36" s="413" t="s">
        <v>108</v>
      </c>
      <c r="C36" s="8">
        <v>99.5</v>
      </c>
      <c r="D36" s="8">
        <v>100.7</v>
      </c>
      <c r="E36" s="8">
        <v>106.9</v>
      </c>
      <c r="F36" s="8">
        <v>108.5</v>
      </c>
      <c r="G36" s="8">
        <v>114.8</v>
      </c>
      <c r="H36" s="8">
        <v>122.6</v>
      </c>
      <c r="I36" s="8">
        <v>120.5</v>
      </c>
      <c r="J36" s="8">
        <v>125.7</v>
      </c>
      <c r="K36" s="8">
        <v>141.4</v>
      </c>
      <c r="L36" s="8">
        <v>149.5</v>
      </c>
      <c r="M36" s="8">
        <v>150.6</v>
      </c>
    </row>
    <row r="37" spans="1:14" ht="25.5" customHeight="1">
      <c r="A37" s="444"/>
      <c r="B37" s="428" t="s">
        <v>201</v>
      </c>
      <c r="C37" s="8">
        <v>225.3</v>
      </c>
      <c r="D37" s="8">
        <v>226.3</v>
      </c>
      <c r="E37" s="8">
        <v>228.9</v>
      </c>
      <c r="F37" s="8">
        <v>231.8</v>
      </c>
      <c r="G37" s="8">
        <v>234.9</v>
      </c>
      <c r="H37" s="8">
        <v>240.8</v>
      </c>
      <c r="I37" s="8">
        <v>233.6</v>
      </c>
      <c r="J37" s="8">
        <v>240.2</v>
      </c>
      <c r="K37" s="8">
        <v>239.9</v>
      </c>
      <c r="L37" s="8">
        <v>246.5</v>
      </c>
      <c r="M37" s="8">
        <v>247.6</v>
      </c>
    </row>
    <row r="38" spans="1:14" ht="24.75" customHeight="1">
      <c r="A38" s="444"/>
      <c r="B38" s="172" t="s">
        <v>130</v>
      </c>
      <c r="C38" s="8">
        <v>171</v>
      </c>
      <c r="D38" s="8">
        <v>171</v>
      </c>
      <c r="E38" s="8">
        <v>171</v>
      </c>
      <c r="F38" s="8">
        <v>171</v>
      </c>
      <c r="G38" s="8">
        <v>170</v>
      </c>
      <c r="H38" s="8">
        <v>171</v>
      </c>
      <c r="I38" s="8">
        <v>169</v>
      </c>
      <c r="J38" s="8">
        <v>171</v>
      </c>
      <c r="K38" s="8">
        <v>169</v>
      </c>
      <c r="L38" s="8">
        <v>170</v>
      </c>
      <c r="M38" s="8">
        <v>173</v>
      </c>
    </row>
    <row r="40" spans="1:14" ht="14.25">
      <c r="C40" s="2"/>
      <c r="D40" s="164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O63"/>
  <sheetViews>
    <sheetView workbookViewId="0">
      <selection activeCell="Q49" sqref="Q48:Q49"/>
    </sheetView>
  </sheetViews>
  <sheetFormatPr defaultRowHeight="13.5"/>
  <cols>
    <col min="1" max="1" width="11.875" customWidth="1"/>
    <col min="10" max="10" width="9.25" bestFit="1" customWidth="1"/>
    <col min="13" max="13" width="9.25" bestFit="1" customWidth="1"/>
  </cols>
  <sheetData>
    <row r="1" spans="2:15">
      <c r="B1" s="456" t="s">
        <v>204</v>
      </c>
      <c r="C1" s="456"/>
      <c r="D1" s="456"/>
      <c r="E1" s="456"/>
      <c r="F1" s="456"/>
      <c r="G1" s="457" t="s">
        <v>128</v>
      </c>
      <c r="H1" s="457"/>
      <c r="I1" s="457"/>
      <c r="J1" s="221" t="s">
        <v>109</v>
      </c>
      <c r="K1" s="3"/>
      <c r="M1" s="3" t="s">
        <v>176</v>
      </c>
    </row>
    <row r="2" spans="2:15">
      <c r="B2" s="456"/>
      <c r="C2" s="456"/>
      <c r="D2" s="456"/>
      <c r="E2" s="456"/>
      <c r="F2" s="456"/>
      <c r="G2" s="457"/>
      <c r="H2" s="457"/>
      <c r="I2" s="457"/>
      <c r="J2" s="371">
        <v>191638</v>
      </c>
      <c r="K2" s="4" t="s">
        <v>111</v>
      </c>
      <c r="L2" s="338">
        <f t="shared" ref="L2:L7" si="0">SUM(J2)</f>
        <v>191638</v>
      </c>
      <c r="M2" s="371">
        <v>132740</v>
      </c>
    </row>
    <row r="3" spans="2:15">
      <c r="J3" s="371">
        <v>388040</v>
      </c>
      <c r="K3" s="3" t="s">
        <v>112</v>
      </c>
      <c r="L3" s="338">
        <f t="shared" si="0"/>
        <v>388040</v>
      </c>
      <c r="M3" s="371">
        <v>239446</v>
      </c>
    </row>
    <row r="4" spans="2:15">
      <c r="J4" s="371">
        <v>515300</v>
      </c>
      <c r="K4" s="3" t="s">
        <v>103</v>
      </c>
      <c r="L4" s="338">
        <f t="shared" si="0"/>
        <v>515300</v>
      </c>
      <c r="M4" s="371">
        <v>313036</v>
      </c>
    </row>
    <row r="5" spans="2:15">
      <c r="J5" s="371">
        <v>244810</v>
      </c>
      <c r="K5" s="3" t="s">
        <v>91</v>
      </c>
      <c r="L5" s="338">
        <f t="shared" si="0"/>
        <v>244810</v>
      </c>
      <c r="M5" s="371">
        <v>212998</v>
      </c>
    </row>
    <row r="6" spans="2:15">
      <c r="J6" s="371">
        <v>283562</v>
      </c>
      <c r="K6" s="3" t="s">
        <v>101</v>
      </c>
      <c r="L6" s="338">
        <f t="shared" si="0"/>
        <v>283562</v>
      </c>
      <c r="M6" s="371">
        <v>168199</v>
      </c>
    </row>
    <row r="7" spans="2:15">
      <c r="J7" s="371">
        <v>852911</v>
      </c>
      <c r="K7" s="3" t="s">
        <v>104</v>
      </c>
      <c r="L7" s="338">
        <f t="shared" si="0"/>
        <v>852911</v>
      </c>
      <c r="M7" s="371">
        <v>600444</v>
      </c>
    </row>
    <row r="8" spans="2:15">
      <c r="J8" s="338">
        <f>SUM(J2:J7)</f>
        <v>2476261</v>
      </c>
      <c r="K8" s="3" t="s">
        <v>93</v>
      </c>
      <c r="L8" s="406">
        <f>SUM(L2:L7)</f>
        <v>2476261</v>
      </c>
      <c r="M8" s="338">
        <f>SUM(M2:M7)</f>
        <v>1666863</v>
      </c>
    </row>
    <row r="10" spans="2:15">
      <c r="K10" s="3"/>
      <c r="L10" s="3" t="s">
        <v>161</v>
      </c>
      <c r="M10" s="3" t="s">
        <v>113</v>
      </c>
      <c r="N10" s="3"/>
      <c r="O10" s="3" t="s">
        <v>129</v>
      </c>
    </row>
    <row r="11" spans="2:15">
      <c r="K11" s="4" t="s">
        <v>111</v>
      </c>
      <c r="L11" s="338">
        <f>SUM(M2)</f>
        <v>132740</v>
      </c>
      <c r="M11" s="338">
        <f t="shared" ref="M11:M17" si="1">SUM(N11-L11)</f>
        <v>58898</v>
      </c>
      <c r="N11" s="338">
        <f t="shared" ref="N11:N17" si="2">SUM(L2)</f>
        <v>191638</v>
      </c>
      <c r="O11" s="339">
        <f>SUM(L11/N11)</f>
        <v>0.69266011960049678</v>
      </c>
    </row>
    <row r="12" spans="2:15">
      <c r="K12" s="3" t="s">
        <v>112</v>
      </c>
      <c r="L12" s="338">
        <f t="shared" ref="L12:L17" si="3">SUM(M3)</f>
        <v>239446</v>
      </c>
      <c r="M12" s="338">
        <f t="shared" si="1"/>
        <v>148594</v>
      </c>
      <c r="N12" s="338">
        <f t="shared" si="2"/>
        <v>388040</v>
      </c>
      <c r="O12" s="339">
        <f t="shared" ref="O12:O17" si="4">SUM(L12/N12)</f>
        <v>0.61706525100505105</v>
      </c>
    </row>
    <row r="13" spans="2:15">
      <c r="K13" s="3" t="s">
        <v>103</v>
      </c>
      <c r="L13" s="338">
        <f t="shared" si="3"/>
        <v>313036</v>
      </c>
      <c r="M13" s="338">
        <f t="shared" si="1"/>
        <v>202264</v>
      </c>
      <c r="N13" s="338">
        <f t="shared" si="2"/>
        <v>515300</v>
      </c>
      <c r="O13" s="339">
        <f t="shared" si="4"/>
        <v>0.60748301960023288</v>
      </c>
    </row>
    <row r="14" spans="2:15">
      <c r="K14" s="3" t="s">
        <v>91</v>
      </c>
      <c r="L14" s="338">
        <f t="shared" si="3"/>
        <v>212998</v>
      </c>
      <c r="M14" s="338">
        <f t="shared" si="1"/>
        <v>31812</v>
      </c>
      <c r="N14" s="338">
        <f t="shared" si="2"/>
        <v>244810</v>
      </c>
      <c r="O14" s="339">
        <f t="shared" si="4"/>
        <v>0.87005432784608472</v>
      </c>
    </row>
    <row r="15" spans="2:15">
      <c r="K15" s="3" t="s">
        <v>101</v>
      </c>
      <c r="L15" s="338">
        <f t="shared" si="3"/>
        <v>168199</v>
      </c>
      <c r="M15" s="338">
        <f t="shared" si="1"/>
        <v>115363</v>
      </c>
      <c r="N15" s="338">
        <f t="shared" si="2"/>
        <v>283562</v>
      </c>
      <c r="O15" s="339">
        <f t="shared" si="4"/>
        <v>0.59316481051762926</v>
      </c>
    </row>
    <row r="16" spans="2:15">
      <c r="K16" s="3" t="s">
        <v>104</v>
      </c>
      <c r="L16" s="338">
        <f t="shared" si="3"/>
        <v>600444</v>
      </c>
      <c r="M16" s="338">
        <f t="shared" si="1"/>
        <v>252467</v>
      </c>
      <c r="N16" s="338">
        <f t="shared" si="2"/>
        <v>852911</v>
      </c>
      <c r="O16" s="339">
        <f t="shared" si="4"/>
        <v>0.70399373439901702</v>
      </c>
    </row>
    <row r="17" spans="11:15">
      <c r="K17" s="3" t="s">
        <v>93</v>
      </c>
      <c r="L17" s="338">
        <f t="shared" si="3"/>
        <v>1666863</v>
      </c>
      <c r="M17" s="338">
        <f t="shared" si="1"/>
        <v>809398</v>
      </c>
      <c r="N17" s="338">
        <f t="shared" si="2"/>
        <v>2476261</v>
      </c>
      <c r="O17" s="339">
        <f t="shared" si="4"/>
        <v>0.67313704007776243</v>
      </c>
    </row>
    <row r="53" spans="1:9" ht="20.100000000000001" customHeight="1"/>
    <row r="54" spans="1:9" ht="20.100000000000001" customHeight="1" thickBot="1"/>
    <row r="55" spans="1:9" ht="16.5" customHeight="1">
      <c r="A55" s="49"/>
      <c r="B55" s="49"/>
      <c r="C55" s="49"/>
      <c r="D55" s="49"/>
      <c r="E55" s="49"/>
      <c r="F55" s="49"/>
      <c r="G55" s="49"/>
      <c r="H55" s="49"/>
      <c r="I55" s="49"/>
    </row>
    <row r="56" spans="1:9" ht="14.25">
      <c r="A56" s="35" t="s">
        <v>114</v>
      </c>
      <c r="B56" s="36"/>
      <c r="C56" s="458" t="s">
        <v>109</v>
      </c>
      <c r="D56" s="459"/>
      <c r="E56" s="458" t="s">
        <v>110</v>
      </c>
      <c r="F56" s="459"/>
      <c r="G56" s="462" t="s">
        <v>115</v>
      </c>
      <c r="H56" s="458" t="s">
        <v>116</v>
      </c>
      <c r="I56" s="459"/>
    </row>
    <row r="57" spans="1:9" ht="14.25">
      <c r="A57" s="37" t="s">
        <v>117</v>
      </c>
      <c r="B57" s="38"/>
      <c r="C57" s="460"/>
      <c r="D57" s="461"/>
      <c r="E57" s="460"/>
      <c r="F57" s="461"/>
      <c r="G57" s="463"/>
      <c r="H57" s="460"/>
      <c r="I57" s="461"/>
    </row>
    <row r="58" spans="1:9" ht="19.5" customHeight="1">
      <c r="A58" s="41" t="s">
        <v>118</v>
      </c>
      <c r="B58" s="39"/>
      <c r="C58" s="453" t="s">
        <v>213</v>
      </c>
      <c r="D58" s="454"/>
      <c r="E58" s="451" t="s">
        <v>205</v>
      </c>
      <c r="F58" s="452"/>
      <c r="G58" s="80">
        <v>15.5</v>
      </c>
      <c r="H58" s="40"/>
      <c r="I58" s="39"/>
    </row>
    <row r="59" spans="1:9" ht="19.5" customHeight="1">
      <c r="A59" s="41" t="s">
        <v>119</v>
      </c>
      <c r="B59" s="39"/>
      <c r="C59" s="455" t="s">
        <v>154</v>
      </c>
      <c r="D59" s="454"/>
      <c r="E59" s="451" t="s">
        <v>206</v>
      </c>
      <c r="F59" s="452"/>
      <c r="G59" s="84">
        <v>33.299999999999997</v>
      </c>
      <c r="H59" s="40"/>
      <c r="I59" s="39"/>
    </row>
    <row r="60" spans="1:9" ht="20.100000000000001" customHeight="1">
      <c r="A60" s="41" t="s">
        <v>120</v>
      </c>
      <c r="B60" s="39"/>
      <c r="C60" s="451" t="s">
        <v>202</v>
      </c>
      <c r="D60" s="452"/>
      <c r="E60" s="451" t="s">
        <v>207</v>
      </c>
      <c r="F60" s="452"/>
      <c r="G60" s="80">
        <v>76.599999999999994</v>
      </c>
      <c r="H60" s="40"/>
      <c r="I60" s="39"/>
    </row>
    <row r="61" spans="1:9" ht="20.100000000000001" customHeight="1"/>
    <row r="62" spans="1:9" ht="20.100000000000001" customHeight="1"/>
    <row r="63" spans="1:9">
      <c r="E63" s="34"/>
    </row>
  </sheetData>
  <mergeCells count="12">
    <mergeCell ref="B1:F2"/>
    <mergeCell ref="G1:I2"/>
    <mergeCell ref="C56:D57"/>
    <mergeCell ref="E56:F57"/>
    <mergeCell ref="G56:G57"/>
    <mergeCell ref="H56:I57"/>
    <mergeCell ref="E60:F60"/>
    <mergeCell ref="C58:D58"/>
    <mergeCell ref="C59:D59"/>
    <mergeCell ref="E58:F58"/>
    <mergeCell ref="E59:F59"/>
    <mergeCell ref="C60:D60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I91"/>
  <sheetViews>
    <sheetView workbookViewId="0">
      <selection activeCell="U65" sqref="U65"/>
    </sheetView>
  </sheetViews>
  <sheetFormatPr defaultColWidth="4.75" defaultRowHeight="9.9499999999999993" customHeight="1"/>
  <cols>
    <col min="1" max="1" width="7.625" customWidth="1"/>
    <col min="2" max="13" width="6.125" customWidth="1"/>
    <col min="14" max="14" width="7.625" customWidth="1"/>
    <col min="15" max="15" width="7.5" customWidth="1"/>
    <col min="16" max="34" width="7.625" customWidth="1"/>
    <col min="35" max="41" width="9.625" customWidth="1"/>
  </cols>
  <sheetData>
    <row r="1" spans="1:19" ht="9.9499999999999993" customHeight="1">
      <c r="E1" s="2"/>
      <c r="F1" s="2"/>
      <c r="G1" s="2"/>
      <c r="H1" s="2"/>
      <c r="K1" s="16"/>
    </row>
    <row r="3" spans="1:19" ht="9.9499999999999993" customHeight="1">
      <c r="A3" s="29"/>
      <c r="B3" s="29"/>
    </row>
    <row r="4" spans="1:19" ht="9.9499999999999993" customHeight="1">
      <c r="J4" s="143"/>
      <c r="K4" s="2"/>
      <c r="L4" s="2"/>
      <c r="M4" s="2"/>
    </row>
    <row r="13" spans="1:19" ht="9.9499999999999993" customHeight="1">
      <c r="R13" s="157"/>
      <c r="S13" s="278"/>
    </row>
    <row r="14" spans="1:19" ht="9.9499999999999993" customHeight="1">
      <c r="R14" s="157"/>
      <c r="S14" s="278"/>
    </row>
    <row r="15" spans="1:19" ht="9.9499999999999993" customHeight="1">
      <c r="R15" s="157"/>
      <c r="S15" s="278"/>
    </row>
    <row r="16" spans="1:19" ht="9.9499999999999993" customHeight="1">
      <c r="R16" s="157"/>
      <c r="S16" s="278"/>
    </row>
    <row r="17" spans="1:35" ht="9.9499999999999993" customHeight="1">
      <c r="R17" s="157"/>
      <c r="S17" s="278"/>
    </row>
    <row r="20" spans="1:35" ht="9.9499999999999993" customHeight="1">
      <c r="AI20" s="47"/>
    </row>
    <row r="25" spans="1:35" s="47" customFormat="1" ht="9.9499999999999993" customHeight="1">
      <c r="A25" s="145"/>
      <c r="B25" s="145" t="s">
        <v>76</v>
      </c>
      <c r="C25" s="145" t="s">
        <v>77</v>
      </c>
      <c r="D25" s="145" t="s">
        <v>78</v>
      </c>
      <c r="E25" s="145" t="s">
        <v>79</v>
      </c>
      <c r="F25" s="145" t="s">
        <v>80</v>
      </c>
      <c r="G25" s="145" t="s">
        <v>81</v>
      </c>
      <c r="H25" s="145" t="s">
        <v>82</v>
      </c>
      <c r="I25" s="145" t="s">
        <v>83</v>
      </c>
      <c r="J25" s="145" t="s">
        <v>84</v>
      </c>
      <c r="K25" s="145" t="s">
        <v>85</v>
      </c>
      <c r="L25" s="145" t="s">
        <v>86</v>
      </c>
      <c r="M25" s="146" t="s">
        <v>87</v>
      </c>
      <c r="N25" s="203" t="s">
        <v>125</v>
      </c>
      <c r="O25" s="148" t="s">
        <v>124</v>
      </c>
      <c r="AI25"/>
    </row>
    <row r="26" spans="1:35" ht="9.9499999999999993" customHeight="1">
      <c r="A26" s="6" t="s">
        <v>170</v>
      </c>
      <c r="B26" s="145">
        <v>69</v>
      </c>
      <c r="C26" s="145">
        <v>77.5</v>
      </c>
      <c r="D26" s="147">
        <v>84.3</v>
      </c>
      <c r="E26" s="145">
        <v>83</v>
      </c>
      <c r="F26" s="145">
        <v>72.7</v>
      </c>
      <c r="G26" s="145">
        <v>75.400000000000006</v>
      </c>
      <c r="H26" s="147">
        <v>78.3</v>
      </c>
      <c r="I26" s="145">
        <v>69.5</v>
      </c>
      <c r="J26" s="145">
        <v>75.900000000000006</v>
      </c>
      <c r="K26" s="145">
        <v>79.900000000000006</v>
      </c>
      <c r="L26" s="145">
        <v>67.3</v>
      </c>
      <c r="M26" s="300">
        <v>71.8</v>
      </c>
      <c r="N26" s="301">
        <f t="shared" ref="N26:N28" si="0">SUM(B26:M26)</f>
        <v>904.5999999999998</v>
      </c>
      <c r="O26" s="147">
        <v>95.5</v>
      </c>
    </row>
    <row r="27" spans="1:35" ht="9.9499999999999993" customHeight="1">
      <c r="A27" s="6" t="s">
        <v>172</v>
      </c>
      <c r="B27" s="145">
        <v>62</v>
      </c>
      <c r="C27" s="145">
        <v>71.900000000000006</v>
      </c>
      <c r="D27" s="147">
        <v>82.3</v>
      </c>
      <c r="E27" s="145">
        <v>86.9</v>
      </c>
      <c r="F27" s="145">
        <v>79.5</v>
      </c>
      <c r="G27" s="145">
        <v>84.7</v>
      </c>
      <c r="H27" s="147">
        <v>77.8</v>
      </c>
      <c r="I27" s="145">
        <v>103.2</v>
      </c>
      <c r="J27" s="145">
        <v>105.2</v>
      </c>
      <c r="K27" s="145">
        <v>95.4</v>
      </c>
      <c r="L27" s="145">
        <v>100.3</v>
      </c>
      <c r="M27" s="300">
        <v>106.6</v>
      </c>
      <c r="N27" s="301">
        <f t="shared" si="0"/>
        <v>1055.8</v>
      </c>
      <c r="O27" s="147">
        <f>SUM(N27/N26)*100</f>
        <v>116.71456997567988</v>
      </c>
    </row>
    <row r="28" spans="1:35" ht="9.9499999999999993" customHeight="1">
      <c r="A28" s="6" t="s">
        <v>177</v>
      </c>
      <c r="B28" s="145">
        <v>93.3</v>
      </c>
      <c r="C28" s="145">
        <v>91.3</v>
      </c>
      <c r="D28" s="147">
        <v>106.6</v>
      </c>
      <c r="E28" s="145">
        <v>106.6</v>
      </c>
      <c r="F28" s="145">
        <v>101.9</v>
      </c>
      <c r="G28" s="145">
        <v>113</v>
      </c>
      <c r="H28" s="147">
        <v>110.5</v>
      </c>
      <c r="I28" s="145">
        <v>100.3</v>
      </c>
      <c r="J28" s="145">
        <v>104.2</v>
      </c>
      <c r="K28" s="145">
        <v>103.1</v>
      </c>
      <c r="L28" s="145">
        <v>103.7</v>
      </c>
      <c r="M28" s="300">
        <v>103.6</v>
      </c>
      <c r="N28" s="301">
        <f t="shared" si="0"/>
        <v>1238.0999999999999</v>
      </c>
      <c r="O28" s="147">
        <f>SUM(N28/N27)*100</f>
        <v>117.26652775146809</v>
      </c>
    </row>
    <row r="29" spans="1:35" ht="9.9499999999999993" customHeight="1">
      <c r="A29" s="6" t="s">
        <v>181</v>
      </c>
      <c r="B29" s="145">
        <v>91.6</v>
      </c>
      <c r="C29" s="145">
        <v>96.2</v>
      </c>
      <c r="D29" s="147">
        <v>103.6</v>
      </c>
      <c r="E29" s="145">
        <v>104.5</v>
      </c>
      <c r="F29" s="145">
        <v>106.1</v>
      </c>
      <c r="G29" s="145">
        <v>112.9</v>
      </c>
      <c r="H29" s="147">
        <v>114</v>
      </c>
      <c r="I29" s="145">
        <v>98.3</v>
      </c>
      <c r="J29" s="145">
        <v>106.4</v>
      </c>
      <c r="K29" s="145">
        <v>118.9</v>
      </c>
      <c r="L29" s="145">
        <v>102.8</v>
      </c>
      <c r="M29" s="300">
        <v>116.4</v>
      </c>
      <c r="N29" s="301">
        <f t="shared" ref="N29" si="1">SUM(B29:M29)</f>
        <v>1271.7</v>
      </c>
      <c r="O29" s="147">
        <f>SUM(N29/N28)*100</f>
        <v>102.71383571601649</v>
      </c>
    </row>
    <row r="30" spans="1:35" ht="9.9499999999999993" customHeight="1">
      <c r="A30" s="6" t="s">
        <v>190</v>
      </c>
      <c r="B30" s="145">
        <v>96.6</v>
      </c>
      <c r="C30" s="145">
        <v>108.3</v>
      </c>
      <c r="D30" s="147">
        <v>112.8</v>
      </c>
      <c r="E30" s="145">
        <v>102.7</v>
      </c>
      <c r="F30" s="145">
        <v>105.5</v>
      </c>
      <c r="G30" s="145">
        <v>119.6</v>
      </c>
      <c r="H30" s="147">
        <v>113.1</v>
      </c>
      <c r="I30" s="145">
        <v>97.8</v>
      </c>
      <c r="J30" s="145">
        <v>94.8</v>
      </c>
      <c r="K30" s="145"/>
      <c r="L30" s="145"/>
      <c r="M30" s="300"/>
      <c r="N30" s="301">
        <f t="shared" ref="N30" si="2">SUM(B30:M30)</f>
        <v>951.19999999999993</v>
      </c>
      <c r="O30" s="147">
        <f>SUM(N30/N29)*100</f>
        <v>74.797515137217886</v>
      </c>
    </row>
    <row r="31" spans="1:35" ht="9.9499999999999993" customHeight="1"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</row>
    <row r="51" spans="1:17" ht="9.9499999999999993" customHeight="1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</row>
    <row r="52" spans="1:17" ht="9.9499999999999993" customHeight="1">
      <c r="A52" s="48"/>
      <c r="B52" s="29"/>
    </row>
    <row r="53" spans="1:17" ht="9.9499999999999993" customHeight="1">
      <c r="A53" s="48"/>
      <c r="B53" s="29"/>
    </row>
    <row r="54" spans="1:17" ht="9.9499999999999993" customHeight="1">
      <c r="A54" s="48"/>
    </row>
    <row r="55" spans="1:17" ht="9.9499999999999993" customHeight="1">
      <c r="A55" s="145"/>
      <c r="B55" s="145" t="s">
        <v>76</v>
      </c>
      <c r="C55" s="145" t="s">
        <v>77</v>
      </c>
      <c r="D55" s="145" t="s">
        <v>78</v>
      </c>
      <c r="E55" s="145" t="s">
        <v>79</v>
      </c>
      <c r="F55" s="145" t="s">
        <v>80</v>
      </c>
      <c r="G55" s="145" t="s">
        <v>81</v>
      </c>
      <c r="H55" s="145" t="s">
        <v>82</v>
      </c>
      <c r="I55" s="145" t="s">
        <v>83</v>
      </c>
      <c r="J55" s="145" t="s">
        <v>84</v>
      </c>
      <c r="K55" s="145" t="s">
        <v>85</v>
      </c>
      <c r="L55" s="145" t="s">
        <v>86</v>
      </c>
      <c r="M55" s="146" t="s">
        <v>87</v>
      </c>
      <c r="N55" s="203" t="s">
        <v>126</v>
      </c>
      <c r="O55" s="148" t="s">
        <v>124</v>
      </c>
    </row>
    <row r="56" spans="1:17" ht="9.9499999999999993" customHeight="1">
      <c r="A56" s="6" t="s">
        <v>170</v>
      </c>
      <c r="B56" s="145">
        <v>121.9</v>
      </c>
      <c r="C56" s="145">
        <v>124.4</v>
      </c>
      <c r="D56" s="145">
        <v>124.3</v>
      </c>
      <c r="E56" s="145">
        <v>124</v>
      </c>
      <c r="F56" s="145">
        <v>129.1</v>
      </c>
      <c r="G56" s="145">
        <v>126</v>
      </c>
      <c r="H56" s="145">
        <v>120.9</v>
      </c>
      <c r="I56" s="145">
        <v>119.3</v>
      </c>
      <c r="J56" s="146">
        <v>118.8</v>
      </c>
      <c r="K56" s="145">
        <v>118</v>
      </c>
      <c r="L56" s="145">
        <v>111.6</v>
      </c>
      <c r="M56" s="146">
        <v>107.9</v>
      </c>
      <c r="N56" s="208">
        <f t="shared" ref="N56:N59" si="3">SUM(B56:M56)/12</f>
        <v>120.51666666666667</v>
      </c>
      <c r="O56" s="147">
        <v>98.3</v>
      </c>
      <c r="P56" s="17"/>
      <c r="Q56" s="17"/>
    </row>
    <row r="57" spans="1:17" ht="9.9499999999999993" customHeight="1">
      <c r="A57" s="6" t="s">
        <v>172</v>
      </c>
      <c r="B57" s="145">
        <v>107.9</v>
      </c>
      <c r="C57" s="145">
        <v>111.7</v>
      </c>
      <c r="D57" s="145">
        <v>111.9</v>
      </c>
      <c r="E57" s="145">
        <v>110.2</v>
      </c>
      <c r="F57" s="145">
        <v>112.5</v>
      </c>
      <c r="G57" s="145">
        <v>113</v>
      </c>
      <c r="H57" s="145">
        <v>111.4</v>
      </c>
      <c r="I57" s="145">
        <v>144</v>
      </c>
      <c r="J57" s="146">
        <v>145.1</v>
      </c>
      <c r="K57" s="145">
        <v>144.6</v>
      </c>
      <c r="L57" s="145">
        <v>147.4</v>
      </c>
      <c r="M57" s="146">
        <v>148.4</v>
      </c>
      <c r="N57" s="208">
        <f t="shared" si="3"/>
        <v>125.67500000000001</v>
      </c>
      <c r="O57" s="147">
        <f>SUM(N57/N56)*100</f>
        <v>104.28018254736553</v>
      </c>
      <c r="P57" s="17"/>
      <c r="Q57" s="17"/>
    </row>
    <row r="58" spans="1:17" ht="9.9499999999999993" customHeight="1">
      <c r="A58" s="6" t="s">
        <v>177</v>
      </c>
      <c r="B58" s="145">
        <v>141.30000000000001</v>
      </c>
      <c r="C58" s="145">
        <v>142.30000000000001</v>
      </c>
      <c r="D58" s="145">
        <v>141.1</v>
      </c>
      <c r="E58" s="145">
        <v>140.1</v>
      </c>
      <c r="F58" s="145">
        <v>145.19999999999999</v>
      </c>
      <c r="G58" s="145">
        <v>146.30000000000001</v>
      </c>
      <c r="H58" s="145">
        <v>140.9</v>
      </c>
      <c r="I58" s="145">
        <v>140.80000000000001</v>
      </c>
      <c r="J58" s="146">
        <v>138</v>
      </c>
      <c r="K58" s="145">
        <v>138.30000000000001</v>
      </c>
      <c r="L58" s="145">
        <v>140.9</v>
      </c>
      <c r="M58" s="146">
        <v>141.1</v>
      </c>
      <c r="N58" s="208">
        <f t="shared" si="3"/>
        <v>141.35833333333332</v>
      </c>
      <c r="O58" s="147">
        <f>SUM(N58/N57)*100</f>
        <v>112.47927856242951</v>
      </c>
      <c r="P58" s="17"/>
      <c r="Q58" s="17"/>
    </row>
    <row r="59" spans="1:17" ht="10.5" customHeight="1">
      <c r="A59" s="6" t="s">
        <v>181</v>
      </c>
      <c r="B59" s="145">
        <v>141.4</v>
      </c>
      <c r="C59" s="145">
        <v>142</v>
      </c>
      <c r="D59" s="145">
        <v>141.30000000000001</v>
      </c>
      <c r="E59" s="145">
        <v>142.80000000000001</v>
      </c>
      <c r="F59" s="145">
        <v>148.4</v>
      </c>
      <c r="G59" s="145">
        <v>148.9</v>
      </c>
      <c r="H59" s="145">
        <v>155</v>
      </c>
      <c r="I59" s="145">
        <v>154.5</v>
      </c>
      <c r="J59" s="146">
        <v>153.4</v>
      </c>
      <c r="K59" s="145">
        <v>157.9</v>
      </c>
      <c r="L59" s="145">
        <v>155.4</v>
      </c>
      <c r="M59" s="146">
        <v>152.80000000000001</v>
      </c>
      <c r="N59" s="208">
        <f t="shared" si="3"/>
        <v>149.48333333333335</v>
      </c>
      <c r="O59" s="147">
        <f>SUM(N59/N58)*100</f>
        <v>105.74780404409599</v>
      </c>
      <c r="P59" s="17"/>
      <c r="Q59" s="17"/>
    </row>
    <row r="60" spans="1:17" ht="10.5" customHeight="1">
      <c r="A60" s="6" t="s">
        <v>190</v>
      </c>
      <c r="B60" s="147">
        <v>151</v>
      </c>
      <c r="C60" s="145">
        <v>149.6</v>
      </c>
      <c r="D60" s="145">
        <v>151.1</v>
      </c>
      <c r="E60" s="145">
        <v>149.80000000000001</v>
      </c>
      <c r="F60" s="145">
        <v>147.9</v>
      </c>
      <c r="G60" s="145">
        <v>153.9</v>
      </c>
      <c r="H60" s="145">
        <v>150.4</v>
      </c>
      <c r="I60" s="145">
        <v>153.5</v>
      </c>
      <c r="J60" s="146">
        <v>147.69999999999999</v>
      </c>
      <c r="K60" s="145"/>
      <c r="L60" s="145"/>
      <c r="M60" s="146"/>
      <c r="N60" s="208">
        <f t="shared" ref="N60" si="4">SUM(B60:M60)/12</f>
        <v>112.90833333333335</v>
      </c>
      <c r="O60" s="147">
        <f>SUM(N60/N59)*100</f>
        <v>75.532389341063663</v>
      </c>
    </row>
    <row r="62" spans="1:17" ht="9.9499999999999993" customHeight="1">
      <c r="O62" s="48"/>
    </row>
    <row r="63" spans="1:17" ht="9.9499999999999993" customHeight="1">
      <c r="O63" s="48"/>
    </row>
    <row r="67" spans="15:27" ht="9.9499999999999993" customHeight="1"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</row>
    <row r="85" spans="1:25" ht="9.9499999999999993" customHeight="1">
      <c r="A85" s="145"/>
      <c r="B85" s="145" t="s">
        <v>76</v>
      </c>
      <c r="C85" s="145" t="s">
        <v>77</v>
      </c>
      <c r="D85" s="145" t="s">
        <v>78</v>
      </c>
      <c r="E85" s="145" t="s">
        <v>79</v>
      </c>
      <c r="F85" s="145" t="s">
        <v>80</v>
      </c>
      <c r="G85" s="145" t="s">
        <v>81</v>
      </c>
      <c r="H85" s="145" t="s">
        <v>82</v>
      </c>
      <c r="I85" s="145" t="s">
        <v>83</v>
      </c>
      <c r="J85" s="145" t="s">
        <v>84</v>
      </c>
      <c r="K85" s="145" t="s">
        <v>85</v>
      </c>
      <c r="L85" s="145" t="s">
        <v>86</v>
      </c>
      <c r="M85" s="146" t="s">
        <v>87</v>
      </c>
      <c r="N85" s="203" t="s">
        <v>126</v>
      </c>
      <c r="O85" s="148" t="s">
        <v>124</v>
      </c>
    </row>
    <row r="86" spans="1:25" ht="9.9499999999999993" customHeight="1">
      <c r="A86" s="6" t="s">
        <v>170</v>
      </c>
      <c r="B86" s="145">
        <v>56.2</v>
      </c>
      <c r="C86" s="145">
        <v>61.9</v>
      </c>
      <c r="D86" s="145">
        <v>67.900000000000006</v>
      </c>
      <c r="E86" s="145">
        <v>67</v>
      </c>
      <c r="F86" s="145">
        <v>55.4</v>
      </c>
      <c r="G86" s="145">
        <v>60.3</v>
      </c>
      <c r="H86" s="145">
        <v>65.5</v>
      </c>
      <c r="I86" s="145">
        <v>58.5</v>
      </c>
      <c r="J86" s="146">
        <v>63.9</v>
      </c>
      <c r="K86" s="145">
        <v>67.900000000000006</v>
      </c>
      <c r="L86" s="145">
        <v>61.4</v>
      </c>
      <c r="M86" s="146">
        <v>67</v>
      </c>
      <c r="N86" s="208">
        <f>SUM(B86:M86)/12</f>
        <v>62.741666666666667</v>
      </c>
      <c r="O86" s="147">
        <v>97.5</v>
      </c>
      <c r="P86" s="47"/>
      <c r="Q86" s="214"/>
      <c r="R86" s="47"/>
      <c r="S86" s="47"/>
      <c r="T86" s="47"/>
      <c r="U86" s="47"/>
      <c r="V86" s="47"/>
      <c r="W86" s="47"/>
      <c r="X86" s="47"/>
      <c r="Y86" s="150"/>
    </row>
    <row r="87" spans="1:25" ht="9.9499999999999993" customHeight="1">
      <c r="A87" s="6" t="s">
        <v>172</v>
      </c>
      <c r="B87" s="145">
        <v>57.4</v>
      </c>
      <c r="C87" s="145">
        <v>63.8</v>
      </c>
      <c r="D87" s="145">
        <v>73.5</v>
      </c>
      <c r="E87" s="145">
        <v>79</v>
      </c>
      <c r="F87" s="145">
        <v>70.3</v>
      </c>
      <c r="G87" s="145">
        <v>74.900000000000006</v>
      </c>
      <c r="H87" s="145">
        <v>70</v>
      </c>
      <c r="I87" s="145">
        <v>68</v>
      </c>
      <c r="J87" s="146">
        <v>72.400000000000006</v>
      </c>
      <c r="K87" s="145">
        <v>66</v>
      </c>
      <c r="L87" s="145">
        <v>67.7</v>
      </c>
      <c r="M87" s="146">
        <v>71.7</v>
      </c>
      <c r="N87" s="208">
        <f>SUM(B87:M87)/12</f>
        <v>69.558333333333337</v>
      </c>
      <c r="O87" s="405">
        <f>SUM(N87/N86)*100</f>
        <v>110.86465666091114</v>
      </c>
      <c r="P87" s="47"/>
      <c r="Q87" s="214"/>
      <c r="R87" s="47"/>
      <c r="S87" s="47"/>
      <c r="T87" s="47"/>
      <c r="U87" s="47"/>
      <c r="V87" s="47"/>
      <c r="W87" s="47"/>
      <c r="X87" s="47"/>
      <c r="Y87" s="47"/>
    </row>
    <row r="88" spans="1:25" ht="10.5" customHeight="1">
      <c r="A88" s="6" t="s">
        <v>177</v>
      </c>
      <c r="B88" s="145">
        <v>66.900000000000006</v>
      </c>
      <c r="C88" s="145">
        <v>64.099999999999994</v>
      </c>
      <c r="D88" s="145">
        <v>75.599999999999994</v>
      </c>
      <c r="E88" s="145">
        <v>76.2</v>
      </c>
      <c r="F88" s="145">
        <v>69.599999999999994</v>
      </c>
      <c r="G88" s="145">
        <v>77.2</v>
      </c>
      <c r="H88" s="145">
        <v>78.8</v>
      </c>
      <c r="I88" s="145">
        <v>71.3</v>
      </c>
      <c r="J88" s="146">
        <v>75.8</v>
      </c>
      <c r="K88" s="145">
        <v>74.5</v>
      </c>
      <c r="L88" s="145">
        <v>73.3</v>
      </c>
      <c r="M88" s="146">
        <v>73.400000000000006</v>
      </c>
      <c r="N88" s="208">
        <f>SUM(B88:M88)/12</f>
        <v>73.058333333333323</v>
      </c>
      <c r="O88" s="405">
        <f>SUM(N88/N87)*100</f>
        <v>105.03174793338923</v>
      </c>
      <c r="P88" s="47"/>
      <c r="Q88" s="214"/>
      <c r="R88" s="47"/>
      <c r="S88" s="47"/>
      <c r="T88" s="47"/>
      <c r="U88" s="47"/>
      <c r="V88" s="47"/>
      <c r="W88" s="47"/>
      <c r="X88" s="47"/>
      <c r="Y88" s="47"/>
    </row>
    <row r="89" spans="1:25" ht="10.5" customHeight="1">
      <c r="A89" s="6" t="s">
        <v>181</v>
      </c>
      <c r="B89" s="145">
        <v>64.8</v>
      </c>
      <c r="C89" s="145">
        <v>67.7</v>
      </c>
      <c r="D89" s="145">
        <v>73.400000000000006</v>
      </c>
      <c r="E89" s="145">
        <v>73.099999999999994</v>
      </c>
      <c r="F89" s="145">
        <v>70.900000000000006</v>
      </c>
      <c r="G89" s="145">
        <v>75.8</v>
      </c>
      <c r="H89" s="145">
        <v>73</v>
      </c>
      <c r="I89" s="145">
        <v>63.7</v>
      </c>
      <c r="J89" s="146">
        <v>69.5</v>
      </c>
      <c r="K89" s="145">
        <v>74.900000000000006</v>
      </c>
      <c r="L89" s="145">
        <v>66.5</v>
      </c>
      <c r="M89" s="146">
        <v>76.400000000000006</v>
      </c>
      <c r="N89" s="208">
        <f>SUM(B89:M89)/12</f>
        <v>70.808333333333323</v>
      </c>
      <c r="O89" s="405">
        <f>SUM(N89/N88)*100</f>
        <v>96.920269191285499</v>
      </c>
      <c r="P89" s="47"/>
      <c r="Q89" s="214"/>
      <c r="R89" s="47"/>
      <c r="S89" s="47"/>
      <c r="T89" s="47"/>
      <c r="U89" s="47"/>
      <c r="V89" s="47"/>
      <c r="W89" s="47"/>
      <c r="X89" s="47"/>
      <c r="Y89" s="47"/>
    </row>
    <row r="90" spans="1:25" ht="10.5" customHeight="1">
      <c r="A90" s="6" t="s">
        <v>181</v>
      </c>
      <c r="B90" s="145">
        <v>64.2</v>
      </c>
      <c r="C90" s="145">
        <v>72.5</v>
      </c>
      <c r="D90" s="145">
        <v>74.5</v>
      </c>
      <c r="E90" s="145">
        <v>68.7</v>
      </c>
      <c r="F90" s="145">
        <v>71.5</v>
      </c>
      <c r="G90" s="145">
        <v>77.3</v>
      </c>
      <c r="H90" s="145">
        <v>75.5</v>
      </c>
      <c r="I90" s="145">
        <v>63.3</v>
      </c>
      <c r="J90" s="146">
        <v>64.900000000000006</v>
      </c>
      <c r="K90" s="145"/>
      <c r="L90" s="145"/>
      <c r="M90" s="146"/>
      <c r="N90" s="208">
        <f>SUM(B90:M90)/12</f>
        <v>52.699999999999996</v>
      </c>
      <c r="O90" s="405">
        <f>SUM(N90/N89)*100</f>
        <v>74.426268094621634</v>
      </c>
      <c r="P90" s="47"/>
      <c r="Q90" s="47"/>
      <c r="R90" s="47"/>
      <c r="S90" s="47"/>
      <c r="T90" s="47"/>
      <c r="U90" s="47"/>
      <c r="V90" s="47"/>
      <c r="W90" s="47"/>
      <c r="X90" s="47"/>
      <c r="Y90" s="47"/>
    </row>
    <row r="91" spans="1:25" ht="9.9499999999999993" customHeight="1">
      <c r="A91" s="149"/>
      <c r="B91" s="149"/>
      <c r="C91" s="149"/>
      <c r="D91" s="149"/>
      <c r="E91" s="149"/>
      <c r="F91" s="149"/>
      <c r="G91" s="149"/>
      <c r="H91" s="149"/>
      <c r="I91" s="149"/>
      <c r="J91" s="149"/>
      <c r="K91" s="149"/>
      <c r="L91" s="149"/>
      <c r="M91" s="149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66"/>
  </sheetPr>
  <dimension ref="A1:U109"/>
  <sheetViews>
    <sheetView zoomScaleNormal="100" workbookViewId="0">
      <selection activeCell="M51" sqref="M51:M52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1.62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8" ht="22.5" customHeight="1">
      <c r="A1" s="464" t="s">
        <v>208</v>
      </c>
      <c r="B1" s="465"/>
      <c r="C1" s="465"/>
      <c r="D1" s="465"/>
      <c r="E1" s="465"/>
      <c r="F1" s="465"/>
      <c r="G1" s="465"/>
      <c r="M1" s="16"/>
      <c r="N1" t="s">
        <v>190</v>
      </c>
      <c r="O1" s="110"/>
      <c r="Q1" s="279" t="s">
        <v>181</v>
      </c>
    </row>
    <row r="2" spans="1:18" ht="13.5" customHeight="1">
      <c r="H2" s="3"/>
      <c r="I2" s="144" t="s">
        <v>9</v>
      </c>
      <c r="J2" s="8" t="s">
        <v>68</v>
      </c>
      <c r="K2" s="3" t="s">
        <v>44</v>
      </c>
      <c r="L2" s="3"/>
      <c r="M2" s="8" t="s">
        <v>9</v>
      </c>
      <c r="N2" s="8"/>
      <c r="O2" s="89"/>
      <c r="P2" s="3"/>
      <c r="Q2" s="87"/>
    </row>
    <row r="3" spans="1:18" ht="13.5" customHeight="1">
      <c r="H3" s="3">
        <v>17</v>
      </c>
      <c r="I3" s="160" t="s">
        <v>21</v>
      </c>
      <c r="J3" s="13">
        <v>318468</v>
      </c>
      <c r="K3" s="195">
        <v>1</v>
      </c>
      <c r="L3" s="3">
        <f>SUM(H3)</f>
        <v>17</v>
      </c>
      <c r="M3" s="160" t="s">
        <v>21</v>
      </c>
      <c r="N3" s="13">
        <f>SUM(J3)</f>
        <v>318468</v>
      </c>
      <c r="O3" s="3">
        <f>SUM(H3)</f>
        <v>17</v>
      </c>
      <c r="P3" s="160" t="s">
        <v>21</v>
      </c>
      <c r="Q3" s="196">
        <v>403779</v>
      </c>
    </row>
    <row r="4" spans="1:18" ht="13.5" customHeight="1">
      <c r="H4" s="3">
        <v>33</v>
      </c>
      <c r="I4" s="160" t="s">
        <v>0</v>
      </c>
      <c r="J4" s="13">
        <v>107064</v>
      </c>
      <c r="K4" s="195">
        <v>2</v>
      </c>
      <c r="L4" s="3">
        <f t="shared" ref="L4:L12" si="0">SUM(H4)</f>
        <v>33</v>
      </c>
      <c r="M4" s="160" t="s">
        <v>0</v>
      </c>
      <c r="N4" s="13">
        <f t="shared" ref="N4:N12" si="1">SUM(J4)</f>
        <v>107064</v>
      </c>
      <c r="O4" s="3">
        <f t="shared" ref="O4:O12" si="2">SUM(H4)</f>
        <v>33</v>
      </c>
      <c r="P4" s="160" t="s">
        <v>0</v>
      </c>
      <c r="Q4" s="86">
        <v>109311</v>
      </c>
    </row>
    <row r="5" spans="1:18" ht="13.5" customHeight="1">
      <c r="H5" s="3">
        <v>26</v>
      </c>
      <c r="I5" s="160" t="s">
        <v>30</v>
      </c>
      <c r="J5" s="13">
        <v>102865</v>
      </c>
      <c r="K5" s="195">
        <v>3</v>
      </c>
      <c r="L5" s="3">
        <f t="shared" si="0"/>
        <v>26</v>
      </c>
      <c r="M5" s="160" t="s">
        <v>30</v>
      </c>
      <c r="N5" s="13">
        <f t="shared" si="1"/>
        <v>102865</v>
      </c>
      <c r="O5" s="3">
        <f t="shared" si="2"/>
        <v>26</v>
      </c>
      <c r="P5" s="160" t="s">
        <v>30</v>
      </c>
      <c r="Q5" s="86">
        <v>103804</v>
      </c>
    </row>
    <row r="6" spans="1:18" ht="13.5" customHeight="1">
      <c r="H6" s="3">
        <v>36</v>
      </c>
      <c r="I6" s="160" t="s">
        <v>5</v>
      </c>
      <c r="J6" s="217">
        <v>53837</v>
      </c>
      <c r="K6" s="195">
        <v>4</v>
      </c>
      <c r="L6" s="3">
        <f t="shared" si="0"/>
        <v>36</v>
      </c>
      <c r="M6" s="160" t="s">
        <v>5</v>
      </c>
      <c r="N6" s="13">
        <f t="shared" si="1"/>
        <v>53837</v>
      </c>
      <c r="O6" s="3">
        <f t="shared" si="2"/>
        <v>36</v>
      </c>
      <c r="P6" s="160" t="s">
        <v>5</v>
      </c>
      <c r="Q6" s="86">
        <v>78299</v>
      </c>
    </row>
    <row r="7" spans="1:18" ht="13.5" customHeight="1">
      <c r="H7" s="3">
        <v>34</v>
      </c>
      <c r="I7" s="160" t="s">
        <v>1</v>
      </c>
      <c r="J7" s="13">
        <v>49361</v>
      </c>
      <c r="K7" s="195">
        <v>5</v>
      </c>
      <c r="L7" s="3">
        <f t="shared" si="0"/>
        <v>34</v>
      </c>
      <c r="M7" s="160" t="s">
        <v>1</v>
      </c>
      <c r="N7" s="13">
        <f t="shared" si="1"/>
        <v>49361</v>
      </c>
      <c r="O7" s="3">
        <f t="shared" si="2"/>
        <v>34</v>
      </c>
      <c r="P7" s="160" t="s">
        <v>1</v>
      </c>
      <c r="Q7" s="86">
        <v>41107</v>
      </c>
    </row>
    <row r="8" spans="1:18" ht="13.5" customHeight="1">
      <c r="H8" s="3">
        <v>16</v>
      </c>
      <c r="I8" s="160" t="s">
        <v>3</v>
      </c>
      <c r="J8" s="217">
        <v>49302</v>
      </c>
      <c r="K8" s="195">
        <v>6</v>
      </c>
      <c r="L8" s="3">
        <f t="shared" si="0"/>
        <v>16</v>
      </c>
      <c r="M8" s="160" t="s">
        <v>3</v>
      </c>
      <c r="N8" s="13">
        <f t="shared" si="1"/>
        <v>49302</v>
      </c>
      <c r="O8" s="3">
        <f t="shared" si="2"/>
        <v>16</v>
      </c>
      <c r="P8" s="160" t="s">
        <v>3</v>
      </c>
      <c r="Q8" s="86">
        <v>46204</v>
      </c>
    </row>
    <row r="9" spans="1:18" ht="13.5" customHeight="1">
      <c r="H9" s="14">
        <v>25</v>
      </c>
      <c r="I9" s="162" t="s">
        <v>29</v>
      </c>
      <c r="J9" s="13">
        <v>38196</v>
      </c>
      <c r="K9" s="195">
        <v>7</v>
      </c>
      <c r="L9" s="3">
        <f t="shared" si="0"/>
        <v>25</v>
      </c>
      <c r="M9" s="162" t="s">
        <v>29</v>
      </c>
      <c r="N9" s="13">
        <f t="shared" si="1"/>
        <v>38196</v>
      </c>
      <c r="O9" s="3">
        <f t="shared" si="2"/>
        <v>25</v>
      </c>
      <c r="P9" s="162" t="s">
        <v>29</v>
      </c>
      <c r="Q9" s="86">
        <v>32935</v>
      </c>
    </row>
    <row r="10" spans="1:18" ht="13.5" customHeight="1">
      <c r="H10" s="33">
        <v>40</v>
      </c>
      <c r="I10" s="160" t="s">
        <v>2</v>
      </c>
      <c r="J10" s="13">
        <v>35715</v>
      </c>
      <c r="K10" s="195">
        <v>8</v>
      </c>
      <c r="L10" s="3">
        <f t="shared" si="0"/>
        <v>40</v>
      </c>
      <c r="M10" s="160" t="s">
        <v>2</v>
      </c>
      <c r="N10" s="13">
        <f t="shared" si="1"/>
        <v>35715</v>
      </c>
      <c r="O10" s="3">
        <f t="shared" si="2"/>
        <v>40</v>
      </c>
      <c r="P10" s="160" t="s">
        <v>2</v>
      </c>
      <c r="Q10" s="86">
        <v>37184</v>
      </c>
    </row>
    <row r="11" spans="1:18" ht="13.5" customHeight="1">
      <c r="H11" s="14">
        <v>13</v>
      </c>
      <c r="I11" s="162" t="s">
        <v>7</v>
      </c>
      <c r="J11" s="13">
        <v>30531</v>
      </c>
      <c r="K11" s="195">
        <v>9</v>
      </c>
      <c r="L11" s="3">
        <f t="shared" si="0"/>
        <v>13</v>
      </c>
      <c r="M11" s="162" t="s">
        <v>7</v>
      </c>
      <c r="N11" s="13">
        <f t="shared" si="1"/>
        <v>30531</v>
      </c>
      <c r="O11" s="3">
        <f t="shared" si="2"/>
        <v>13</v>
      </c>
      <c r="P11" s="162" t="s">
        <v>7</v>
      </c>
      <c r="Q11" s="86">
        <v>33986</v>
      </c>
    </row>
    <row r="12" spans="1:18" ht="13.5" customHeight="1" thickBot="1">
      <c r="H12" s="271">
        <v>24</v>
      </c>
      <c r="I12" s="376" t="s">
        <v>28</v>
      </c>
      <c r="J12" s="412">
        <v>27957</v>
      </c>
      <c r="K12" s="194">
        <v>10</v>
      </c>
      <c r="L12" s="3">
        <f t="shared" si="0"/>
        <v>24</v>
      </c>
      <c r="M12" s="376" t="s">
        <v>28</v>
      </c>
      <c r="N12" s="13">
        <f t="shared" si="1"/>
        <v>27957</v>
      </c>
      <c r="O12" s="14">
        <f t="shared" si="2"/>
        <v>24</v>
      </c>
      <c r="P12" s="376" t="s">
        <v>28</v>
      </c>
      <c r="Q12" s="197">
        <v>27655</v>
      </c>
    </row>
    <row r="13" spans="1:18" ht="13.5" customHeight="1" thickTop="1" thickBot="1">
      <c r="H13" s="121">
        <v>38</v>
      </c>
      <c r="I13" s="174" t="s">
        <v>38</v>
      </c>
      <c r="J13" s="414">
        <v>22797</v>
      </c>
      <c r="K13" s="103"/>
      <c r="L13" s="78"/>
      <c r="M13" s="163"/>
      <c r="N13" s="336">
        <v>916458</v>
      </c>
      <c r="O13" s="3"/>
      <c r="P13" s="270" t="s">
        <v>153</v>
      </c>
      <c r="Q13" s="198">
        <v>1064308</v>
      </c>
    </row>
    <row r="14" spans="1:18" ht="13.5" customHeight="1">
      <c r="B14" s="19"/>
      <c r="H14" s="3">
        <v>31</v>
      </c>
      <c r="I14" s="160" t="s">
        <v>105</v>
      </c>
      <c r="J14" s="217">
        <v>15211</v>
      </c>
      <c r="K14" s="103"/>
      <c r="L14" s="26"/>
      <c r="N14" t="s">
        <v>59</v>
      </c>
      <c r="O14"/>
    </row>
    <row r="15" spans="1:18" ht="13.5" customHeight="1">
      <c r="G15" s="17"/>
      <c r="H15" s="3">
        <v>3</v>
      </c>
      <c r="I15" s="160" t="s">
        <v>10</v>
      </c>
      <c r="J15" s="13">
        <v>14841</v>
      </c>
      <c r="K15" s="103"/>
      <c r="L15" s="26"/>
      <c r="M15" t="s">
        <v>192</v>
      </c>
      <c r="N15" s="15"/>
      <c r="O15"/>
      <c r="P15" t="s">
        <v>193</v>
      </c>
      <c r="Q15" s="85" t="s">
        <v>63</v>
      </c>
    </row>
    <row r="16" spans="1:18" ht="13.5" customHeight="1">
      <c r="C16" s="15"/>
      <c r="E16" s="17"/>
      <c r="H16" s="3">
        <v>37</v>
      </c>
      <c r="I16" s="160" t="s">
        <v>37</v>
      </c>
      <c r="J16" s="217">
        <v>13997</v>
      </c>
      <c r="K16" s="103"/>
      <c r="L16" s="3">
        <f>SUM(L3)</f>
        <v>17</v>
      </c>
      <c r="M16" s="13">
        <f>SUM(N3)</f>
        <v>318468</v>
      </c>
      <c r="N16" s="160" t="s">
        <v>21</v>
      </c>
      <c r="O16" s="3">
        <f>SUM(O3)</f>
        <v>17</v>
      </c>
      <c r="P16" s="13">
        <f>SUM(M16)</f>
        <v>318468</v>
      </c>
      <c r="Q16" s="275">
        <v>349730</v>
      </c>
      <c r="R16" s="79"/>
    </row>
    <row r="17" spans="2:20" ht="13.5" customHeight="1">
      <c r="C17" s="15"/>
      <c r="E17" s="17"/>
      <c r="H17" s="3">
        <v>9</v>
      </c>
      <c r="I17" s="3" t="s">
        <v>163</v>
      </c>
      <c r="J17" s="13">
        <v>12419</v>
      </c>
      <c r="K17" s="103"/>
      <c r="L17" s="3">
        <f t="shared" ref="L17:L25" si="3">SUM(L4)</f>
        <v>33</v>
      </c>
      <c r="M17" s="13">
        <f t="shared" ref="M17:M25" si="4">SUM(N4)</f>
        <v>107064</v>
      </c>
      <c r="N17" s="160" t="s">
        <v>0</v>
      </c>
      <c r="O17" s="3">
        <f t="shared" ref="O17:O25" si="5">SUM(O4)</f>
        <v>33</v>
      </c>
      <c r="P17" s="13">
        <f t="shared" ref="P17:P25" si="6">SUM(M17)</f>
        <v>107064</v>
      </c>
      <c r="Q17" s="276">
        <v>127457</v>
      </c>
      <c r="R17" s="79"/>
      <c r="S17" s="42"/>
    </row>
    <row r="18" spans="2:20" ht="13.5" customHeight="1">
      <c r="C18" s="15"/>
      <c r="E18" s="17"/>
      <c r="H18" s="3">
        <v>14</v>
      </c>
      <c r="I18" s="160" t="s">
        <v>19</v>
      </c>
      <c r="J18" s="13">
        <v>9602</v>
      </c>
      <c r="K18" s="103"/>
      <c r="L18" s="3">
        <f t="shared" si="3"/>
        <v>26</v>
      </c>
      <c r="M18" s="13">
        <f t="shared" si="4"/>
        <v>102865</v>
      </c>
      <c r="N18" s="160" t="s">
        <v>30</v>
      </c>
      <c r="O18" s="3">
        <f t="shared" si="5"/>
        <v>26</v>
      </c>
      <c r="P18" s="13">
        <f t="shared" si="6"/>
        <v>102865</v>
      </c>
      <c r="Q18" s="276">
        <v>106523</v>
      </c>
      <c r="R18" s="79"/>
      <c r="S18" s="111"/>
    </row>
    <row r="19" spans="2:20" ht="13.5" customHeight="1">
      <c r="C19" s="15"/>
      <c r="E19" s="17"/>
      <c r="H19" s="3">
        <v>15</v>
      </c>
      <c r="I19" s="160" t="s">
        <v>20</v>
      </c>
      <c r="J19" s="13">
        <v>6521</v>
      </c>
      <c r="L19" s="3">
        <f t="shared" si="3"/>
        <v>36</v>
      </c>
      <c r="M19" s="13">
        <f t="shared" si="4"/>
        <v>53837</v>
      </c>
      <c r="N19" s="160" t="s">
        <v>5</v>
      </c>
      <c r="O19" s="3">
        <f t="shared" si="5"/>
        <v>36</v>
      </c>
      <c r="P19" s="13">
        <f t="shared" si="6"/>
        <v>53837</v>
      </c>
      <c r="Q19" s="276">
        <v>64847</v>
      </c>
      <c r="R19" s="79"/>
      <c r="S19" s="124"/>
    </row>
    <row r="20" spans="2:20" ht="13.5" customHeight="1">
      <c r="B20" s="18"/>
      <c r="C20" s="15"/>
      <c r="E20" s="17"/>
      <c r="H20" s="3">
        <v>1</v>
      </c>
      <c r="I20" s="160" t="s">
        <v>4</v>
      </c>
      <c r="J20" s="13">
        <v>6268</v>
      </c>
      <c r="L20" s="3">
        <f t="shared" si="3"/>
        <v>34</v>
      </c>
      <c r="M20" s="13">
        <f t="shared" si="4"/>
        <v>49361</v>
      </c>
      <c r="N20" s="160" t="s">
        <v>1</v>
      </c>
      <c r="O20" s="3">
        <f t="shared" si="5"/>
        <v>34</v>
      </c>
      <c r="P20" s="13">
        <f t="shared" si="6"/>
        <v>49361</v>
      </c>
      <c r="Q20" s="276">
        <v>41381</v>
      </c>
      <c r="R20" s="79"/>
      <c r="S20" s="124"/>
    </row>
    <row r="21" spans="2:20" ht="13.5" customHeight="1">
      <c r="B21" s="18"/>
      <c r="C21" s="15"/>
      <c r="E21" s="17"/>
      <c r="H21" s="3">
        <v>21</v>
      </c>
      <c r="I21" s="3" t="s">
        <v>159</v>
      </c>
      <c r="J21" s="217">
        <v>5408</v>
      </c>
      <c r="L21" s="3">
        <f t="shared" si="3"/>
        <v>16</v>
      </c>
      <c r="M21" s="13">
        <f t="shared" si="4"/>
        <v>49302</v>
      </c>
      <c r="N21" s="160" t="s">
        <v>3</v>
      </c>
      <c r="O21" s="3">
        <f t="shared" si="5"/>
        <v>16</v>
      </c>
      <c r="P21" s="13">
        <f t="shared" si="6"/>
        <v>49302</v>
      </c>
      <c r="Q21" s="276">
        <v>48962</v>
      </c>
      <c r="R21" s="79"/>
      <c r="S21" s="28"/>
    </row>
    <row r="22" spans="2:20" ht="13.5" customHeight="1">
      <c r="C22" s="15"/>
      <c r="E22" s="17"/>
      <c r="H22" s="3">
        <v>11</v>
      </c>
      <c r="I22" s="160" t="s">
        <v>17</v>
      </c>
      <c r="J22" s="13">
        <v>5285</v>
      </c>
      <c r="K22" s="15"/>
      <c r="L22" s="3">
        <f t="shared" si="3"/>
        <v>25</v>
      </c>
      <c r="M22" s="13">
        <f t="shared" si="4"/>
        <v>38196</v>
      </c>
      <c r="N22" s="162" t="s">
        <v>29</v>
      </c>
      <c r="O22" s="3">
        <f t="shared" si="5"/>
        <v>25</v>
      </c>
      <c r="P22" s="13">
        <f t="shared" si="6"/>
        <v>38196</v>
      </c>
      <c r="Q22" s="276">
        <v>34257</v>
      </c>
      <c r="R22" s="79"/>
    </row>
    <row r="23" spans="2:20" ht="13.5" customHeight="1">
      <c r="B23" s="18"/>
      <c r="C23" s="15"/>
      <c r="E23" s="17"/>
      <c r="H23" s="3">
        <v>2</v>
      </c>
      <c r="I23" s="160" t="s">
        <v>6</v>
      </c>
      <c r="J23" s="13">
        <v>4464</v>
      </c>
      <c r="K23" s="15"/>
      <c r="L23" s="3">
        <f t="shared" si="3"/>
        <v>40</v>
      </c>
      <c r="M23" s="13">
        <f t="shared" si="4"/>
        <v>35715</v>
      </c>
      <c r="N23" s="160" t="s">
        <v>2</v>
      </c>
      <c r="O23" s="3">
        <f t="shared" si="5"/>
        <v>40</v>
      </c>
      <c r="P23" s="13">
        <f t="shared" si="6"/>
        <v>35715</v>
      </c>
      <c r="Q23" s="276">
        <v>28456</v>
      </c>
      <c r="R23" s="79"/>
      <c r="S23" s="42"/>
    </row>
    <row r="24" spans="2:20" ht="13.5" customHeight="1">
      <c r="C24" s="15"/>
      <c r="E24" s="17"/>
      <c r="H24" s="3">
        <v>22</v>
      </c>
      <c r="I24" s="160" t="s">
        <v>26</v>
      </c>
      <c r="J24" s="13">
        <v>2703</v>
      </c>
      <c r="K24" s="15"/>
      <c r="L24" s="3">
        <f t="shared" si="3"/>
        <v>13</v>
      </c>
      <c r="M24" s="13">
        <f t="shared" si="4"/>
        <v>30531</v>
      </c>
      <c r="N24" s="162" t="s">
        <v>7</v>
      </c>
      <c r="O24" s="3">
        <f t="shared" si="5"/>
        <v>13</v>
      </c>
      <c r="P24" s="13">
        <f t="shared" si="6"/>
        <v>30531</v>
      </c>
      <c r="Q24" s="276">
        <v>24088</v>
      </c>
      <c r="R24" s="79"/>
      <c r="S24" s="111"/>
    </row>
    <row r="25" spans="2:20" ht="13.5" customHeight="1" thickBot="1">
      <c r="C25" s="15"/>
      <c r="E25" s="17"/>
      <c r="H25" s="3">
        <v>39</v>
      </c>
      <c r="I25" s="160" t="s">
        <v>39</v>
      </c>
      <c r="J25" s="13">
        <v>2263</v>
      </c>
      <c r="K25" s="15"/>
      <c r="L25" s="14">
        <f t="shared" si="3"/>
        <v>24</v>
      </c>
      <c r="M25" s="113">
        <f t="shared" si="4"/>
        <v>27957</v>
      </c>
      <c r="N25" s="376" t="s">
        <v>28</v>
      </c>
      <c r="O25" s="14">
        <f t="shared" si="5"/>
        <v>24</v>
      </c>
      <c r="P25" s="113">
        <f t="shared" si="6"/>
        <v>27957</v>
      </c>
      <c r="Q25" s="277">
        <v>24096</v>
      </c>
      <c r="R25" s="126" t="s">
        <v>73</v>
      </c>
      <c r="S25" s="28"/>
      <c r="T25" s="28"/>
    </row>
    <row r="26" spans="2:20" ht="13.5" customHeight="1" thickTop="1">
      <c r="H26" s="3">
        <v>27</v>
      </c>
      <c r="I26" s="160" t="s">
        <v>31</v>
      </c>
      <c r="J26" s="136">
        <v>2166</v>
      </c>
      <c r="K26" s="15"/>
      <c r="L26" s="114"/>
      <c r="M26" s="161">
        <f>SUM(J43-(M16+M17+M18+M19+M20+M21+M22+M23+M24+M25))</f>
        <v>134964</v>
      </c>
      <c r="N26" s="218" t="s">
        <v>45</v>
      </c>
      <c r="O26" s="115"/>
      <c r="P26" s="161">
        <f>SUM(M26)</f>
        <v>134964</v>
      </c>
      <c r="Q26" s="161"/>
      <c r="R26" s="175">
        <v>977543</v>
      </c>
      <c r="T26" s="28"/>
    </row>
    <row r="27" spans="2:20" ht="13.5" customHeight="1">
      <c r="H27" s="3">
        <v>30</v>
      </c>
      <c r="I27" s="160" t="s">
        <v>33</v>
      </c>
      <c r="J27" s="13">
        <v>1949</v>
      </c>
      <c r="K27" s="15"/>
      <c r="M27" t="s">
        <v>182</v>
      </c>
      <c r="O27" s="110"/>
      <c r="P27" s="28" t="s">
        <v>183</v>
      </c>
    </row>
    <row r="28" spans="2:20" ht="13.5" customHeight="1">
      <c r="H28" s="3">
        <v>20</v>
      </c>
      <c r="I28" s="160" t="s">
        <v>24</v>
      </c>
      <c r="J28" s="13">
        <v>1942</v>
      </c>
      <c r="K28" s="15"/>
      <c r="M28" s="86">
        <f t="shared" ref="M28:M37" si="7">SUM(Q3)</f>
        <v>403779</v>
      </c>
      <c r="N28" s="160" t="s">
        <v>21</v>
      </c>
      <c r="O28" s="3">
        <f>SUM(L3)</f>
        <v>17</v>
      </c>
      <c r="P28" s="86">
        <f t="shared" ref="P28:P37" si="8">SUM(Q3)</f>
        <v>403779</v>
      </c>
    </row>
    <row r="29" spans="2:20" ht="13.5" customHeight="1">
      <c r="H29" s="3">
        <v>12</v>
      </c>
      <c r="I29" s="160" t="s">
        <v>18</v>
      </c>
      <c r="J29" s="13">
        <v>1872</v>
      </c>
      <c r="K29" s="15"/>
      <c r="M29" s="86">
        <f t="shared" si="7"/>
        <v>109311</v>
      </c>
      <c r="N29" s="160" t="s">
        <v>0</v>
      </c>
      <c r="O29" s="3">
        <f t="shared" ref="O29:O37" si="9">SUM(L4)</f>
        <v>33</v>
      </c>
      <c r="P29" s="86">
        <f t="shared" si="8"/>
        <v>109311</v>
      </c>
    </row>
    <row r="30" spans="2:20" ht="13.5" customHeight="1">
      <c r="H30" s="3">
        <v>29</v>
      </c>
      <c r="I30" s="160" t="s">
        <v>95</v>
      </c>
      <c r="J30" s="87">
        <v>1001</v>
      </c>
      <c r="K30" s="15"/>
      <c r="M30" s="86">
        <f t="shared" si="7"/>
        <v>103804</v>
      </c>
      <c r="N30" s="160" t="s">
        <v>30</v>
      </c>
      <c r="O30" s="3">
        <f t="shared" si="9"/>
        <v>26</v>
      </c>
      <c r="P30" s="86">
        <f t="shared" si="8"/>
        <v>103804</v>
      </c>
    </row>
    <row r="31" spans="2:20" ht="13.5" customHeight="1">
      <c r="H31" s="3">
        <v>35</v>
      </c>
      <c r="I31" s="160" t="s">
        <v>36</v>
      </c>
      <c r="J31" s="217">
        <v>867</v>
      </c>
      <c r="K31" s="15"/>
      <c r="M31" s="86">
        <f t="shared" si="7"/>
        <v>78299</v>
      </c>
      <c r="N31" s="160" t="s">
        <v>5</v>
      </c>
      <c r="O31" s="3">
        <f t="shared" si="9"/>
        <v>36</v>
      </c>
      <c r="P31" s="86">
        <f t="shared" si="8"/>
        <v>78299</v>
      </c>
    </row>
    <row r="32" spans="2:20" ht="13.5" customHeight="1">
      <c r="H32" s="3">
        <v>6</v>
      </c>
      <c r="I32" s="160" t="s">
        <v>13</v>
      </c>
      <c r="J32" s="217">
        <v>700</v>
      </c>
      <c r="K32" s="15"/>
      <c r="M32" s="86">
        <f t="shared" si="7"/>
        <v>41107</v>
      </c>
      <c r="N32" s="160" t="s">
        <v>1</v>
      </c>
      <c r="O32" s="3">
        <f t="shared" si="9"/>
        <v>34</v>
      </c>
      <c r="P32" s="86">
        <f t="shared" si="8"/>
        <v>41107</v>
      </c>
      <c r="S32" s="10"/>
    </row>
    <row r="33" spans="8:21" ht="13.5" customHeight="1">
      <c r="H33" s="3">
        <v>32</v>
      </c>
      <c r="I33" s="160" t="s">
        <v>35</v>
      </c>
      <c r="J33" s="136">
        <v>621</v>
      </c>
      <c r="K33" s="15"/>
      <c r="M33" s="86">
        <f t="shared" si="7"/>
        <v>46204</v>
      </c>
      <c r="N33" s="160" t="s">
        <v>3</v>
      </c>
      <c r="O33" s="3">
        <f t="shared" si="9"/>
        <v>16</v>
      </c>
      <c r="P33" s="86">
        <f t="shared" si="8"/>
        <v>46204</v>
      </c>
      <c r="S33" s="28"/>
      <c r="T33" s="28"/>
    </row>
    <row r="34" spans="8:21" ht="13.5" customHeight="1">
      <c r="H34" s="3">
        <v>18</v>
      </c>
      <c r="I34" s="160" t="s">
        <v>22</v>
      </c>
      <c r="J34" s="13">
        <v>580</v>
      </c>
      <c r="K34" s="15"/>
      <c r="M34" s="86">
        <f t="shared" si="7"/>
        <v>32935</v>
      </c>
      <c r="N34" s="162" t="s">
        <v>29</v>
      </c>
      <c r="O34" s="3">
        <f t="shared" si="9"/>
        <v>25</v>
      </c>
      <c r="P34" s="86">
        <f t="shared" si="8"/>
        <v>32935</v>
      </c>
      <c r="S34" s="28"/>
      <c r="T34" s="28"/>
    </row>
    <row r="35" spans="8:21" ht="13.5" customHeight="1">
      <c r="H35" s="3">
        <v>23</v>
      </c>
      <c r="I35" s="160" t="s">
        <v>27</v>
      </c>
      <c r="J35" s="136">
        <v>521</v>
      </c>
      <c r="K35" s="15"/>
      <c r="M35" s="86">
        <f t="shared" si="7"/>
        <v>37184</v>
      </c>
      <c r="N35" s="160" t="s">
        <v>2</v>
      </c>
      <c r="O35" s="3">
        <f t="shared" si="9"/>
        <v>40</v>
      </c>
      <c r="P35" s="86">
        <f t="shared" si="8"/>
        <v>37184</v>
      </c>
      <c r="S35" s="28"/>
    </row>
    <row r="36" spans="8:21" ht="13.5" customHeight="1">
      <c r="H36" s="3">
        <v>5</v>
      </c>
      <c r="I36" s="160" t="s">
        <v>12</v>
      </c>
      <c r="J36" s="409">
        <v>212</v>
      </c>
      <c r="K36" s="15"/>
      <c r="M36" s="86">
        <f t="shared" si="7"/>
        <v>33986</v>
      </c>
      <c r="N36" s="162" t="s">
        <v>7</v>
      </c>
      <c r="O36" s="3">
        <f t="shared" si="9"/>
        <v>13</v>
      </c>
      <c r="P36" s="86">
        <f t="shared" si="8"/>
        <v>33986</v>
      </c>
      <c r="S36" s="28"/>
    </row>
    <row r="37" spans="8:21" ht="13.5" customHeight="1" thickBot="1">
      <c r="H37" s="3">
        <v>10</v>
      </c>
      <c r="I37" s="160" t="s">
        <v>16</v>
      </c>
      <c r="J37" s="409">
        <v>200</v>
      </c>
      <c r="K37" s="15"/>
      <c r="M37" s="112">
        <f t="shared" si="7"/>
        <v>27655</v>
      </c>
      <c r="N37" s="376" t="s">
        <v>28</v>
      </c>
      <c r="O37" s="14">
        <f t="shared" si="9"/>
        <v>24</v>
      </c>
      <c r="P37" s="112">
        <f t="shared" si="8"/>
        <v>27655</v>
      </c>
      <c r="S37" s="28"/>
    </row>
    <row r="38" spans="8:21" ht="13.5" customHeight="1" thickTop="1" thickBot="1">
      <c r="H38" s="3">
        <v>19</v>
      </c>
      <c r="I38" s="160" t="s">
        <v>23</v>
      </c>
      <c r="J38" s="217">
        <v>187</v>
      </c>
      <c r="K38" s="15"/>
      <c r="M38" s="342">
        <f>SUM(Q13-(Q3+Q4+Q5+Q6+Q7+Q8+Q9+Q10+Q11+Q12))</f>
        <v>150044</v>
      </c>
      <c r="N38" s="270" t="s">
        <v>8</v>
      </c>
      <c r="O38" s="343"/>
      <c r="P38" s="344">
        <f>SUM(M38)</f>
        <v>150044</v>
      </c>
      <c r="U38" s="28"/>
    </row>
    <row r="39" spans="8:21" ht="13.5" customHeight="1">
      <c r="H39" s="3">
        <v>7</v>
      </c>
      <c r="I39" s="160" t="s">
        <v>14</v>
      </c>
      <c r="J39" s="13">
        <v>166</v>
      </c>
      <c r="K39" s="15"/>
      <c r="P39" s="28"/>
    </row>
    <row r="40" spans="8:21" ht="13.5" customHeight="1">
      <c r="H40" s="3">
        <v>4</v>
      </c>
      <c r="I40" s="160" t="s">
        <v>11</v>
      </c>
      <c r="J40" s="13">
        <v>135</v>
      </c>
      <c r="K40" s="15"/>
    </row>
    <row r="41" spans="8:21" ht="13.5" customHeight="1">
      <c r="H41" s="3">
        <v>28</v>
      </c>
      <c r="I41" s="160" t="s">
        <v>32</v>
      </c>
      <c r="J41" s="13">
        <v>66</v>
      </c>
      <c r="K41" s="15"/>
    </row>
    <row r="42" spans="8:21" ht="13.5" customHeight="1" thickBot="1">
      <c r="H42" s="14">
        <v>8</v>
      </c>
      <c r="I42" s="162" t="s">
        <v>15</v>
      </c>
      <c r="J42" s="424">
        <v>0</v>
      </c>
      <c r="K42" s="15"/>
    </row>
    <row r="43" spans="8:21" ht="13.5" customHeight="1" thickTop="1">
      <c r="H43" s="114"/>
      <c r="I43" s="291" t="s">
        <v>93</v>
      </c>
      <c r="J43" s="292">
        <f>SUM(J3:J42)</f>
        <v>948260</v>
      </c>
    </row>
    <row r="44" spans="8:21" ht="13.5" customHeight="1"/>
    <row r="45" spans="8:21" ht="13.5" customHeight="1"/>
    <row r="46" spans="8:21" ht="13.5" customHeight="1"/>
    <row r="47" spans="8:21" ht="13.5" customHeight="1"/>
    <row r="48" spans="8:21" ht="13.5" customHeight="1"/>
    <row r="49" spans="1:16" ht="13.5" customHeight="1"/>
    <row r="50" spans="1:16" ht="13.5" customHeight="1"/>
    <row r="51" spans="1:16" ht="13.5" customHeight="1"/>
    <row r="52" spans="1:16" ht="13.5" customHeight="1">
      <c r="A52" s="33" t="s">
        <v>46</v>
      </c>
      <c r="B52" s="22" t="s">
        <v>9</v>
      </c>
      <c r="C52" s="8" t="s">
        <v>190</v>
      </c>
      <c r="D52" s="8" t="s">
        <v>191</v>
      </c>
      <c r="E52" s="24" t="s">
        <v>43</v>
      </c>
      <c r="F52" s="23" t="s">
        <v>42</v>
      </c>
      <c r="G52" s="23" t="s">
        <v>40</v>
      </c>
      <c r="I52" s="159"/>
    </row>
    <row r="53" spans="1:16" ht="13.5" customHeight="1">
      <c r="A53" s="9">
        <v>1</v>
      </c>
      <c r="B53" s="160" t="s">
        <v>21</v>
      </c>
      <c r="C53" s="13">
        <f t="shared" ref="C53:C62" si="10">SUM(J3)</f>
        <v>318468</v>
      </c>
      <c r="D53" s="87">
        <f t="shared" ref="D53:D63" si="11">SUM(Q3)</f>
        <v>403779</v>
      </c>
      <c r="E53" s="80">
        <f t="shared" ref="E53:E62" si="12">SUM(P16/Q16*100)</f>
        <v>91.061104280444908</v>
      </c>
      <c r="F53" s="20">
        <f t="shared" ref="F53:F63" si="13">SUM(C53/D53*100)</f>
        <v>78.871858120407438</v>
      </c>
      <c r="G53" s="21"/>
      <c r="I53" s="159"/>
    </row>
    <row r="54" spans="1:16" ht="13.5" customHeight="1">
      <c r="A54" s="9">
        <v>2</v>
      </c>
      <c r="B54" s="160" t="s">
        <v>0</v>
      </c>
      <c r="C54" s="13">
        <f t="shared" si="10"/>
        <v>107064</v>
      </c>
      <c r="D54" s="87">
        <f t="shared" si="11"/>
        <v>109311</v>
      </c>
      <c r="E54" s="80">
        <f t="shared" si="12"/>
        <v>84.000094149399402</v>
      </c>
      <c r="F54" s="20">
        <f t="shared" si="13"/>
        <v>97.944397178691986</v>
      </c>
      <c r="G54" s="21"/>
      <c r="I54" s="159"/>
    </row>
    <row r="55" spans="1:16" ht="13.5" customHeight="1">
      <c r="A55" s="9">
        <v>3</v>
      </c>
      <c r="B55" s="160" t="s">
        <v>30</v>
      </c>
      <c r="C55" s="13">
        <f t="shared" si="10"/>
        <v>102865</v>
      </c>
      <c r="D55" s="87">
        <f t="shared" si="11"/>
        <v>103804</v>
      </c>
      <c r="E55" s="80">
        <f t="shared" si="12"/>
        <v>96.56599983102241</v>
      </c>
      <c r="F55" s="20">
        <f t="shared" si="13"/>
        <v>99.095410581480479</v>
      </c>
      <c r="G55" s="21"/>
      <c r="I55" s="159"/>
    </row>
    <row r="56" spans="1:16" ht="13.5" customHeight="1">
      <c r="A56" s="9">
        <v>4</v>
      </c>
      <c r="B56" s="160" t="s">
        <v>5</v>
      </c>
      <c r="C56" s="13">
        <f t="shared" si="10"/>
        <v>53837</v>
      </c>
      <c r="D56" s="87">
        <f t="shared" si="11"/>
        <v>78299</v>
      </c>
      <c r="E56" s="80">
        <f t="shared" si="12"/>
        <v>83.021573858466851</v>
      </c>
      <c r="F56" s="20">
        <f t="shared" si="13"/>
        <v>68.758221688655027</v>
      </c>
      <c r="G56" s="21"/>
      <c r="I56" s="159"/>
    </row>
    <row r="57" spans="1:16" ht="13.5" customHeight="1">
      <c r="A57" s="9">
        <v>5</v>
      </c>
      <c r="B57" s="160" t="s">
        <v>1</v>
      </c>
      <c r="C57" s="13">
        <f t="shared" si="10"/>
        <v>49361</v>
      </c>
      <c r="D57" s="87">
        <f t="shared" si="11"/>
        <v>41107</v>
      </c>
      <c r="E57" s="80">
        <f t="shared" si="12"/>
        <v>119.2842125613204</v>
      </c>
      <c r="F57" s="20">
        <f t="shared" si="13"/>
        <v>120.07930522782009</v>
      </c>
      <c r="G57" s="21"/>
      <c r="I57" s="159"/>
      <c r="P57" s="28"/>
    </row>
    <row r="58" spans="1:16" ht="13.5" customHeight="1">
      <c r="A58" s="9">
        <v>6</v>
      </c>
      <c r="B58" s="160" t="s">
        <v>3</v>
      </c>
      <c r="C58" s="13">
        <f t="shared" si="10"/>
        <v>49302</v>
      </c>
      <c r="D58" s="87">
        <f t="shared" si="11"/>
        <v>46204</v>
      </c>
      <c r="E58" s="80">
        <f t="shared" si="12"/>
        <v>100.6944160777746</v>
      </c>
      <c r="F58" s="20">
        <f t="shared" si="13"/>
        <v>106.70504718206215</v>
      </c>
      <c r="G58" s="21"/>
    </row>
    <row r="59" spans="1:16" ht="13.5" customHeight="1">
      <c r="A59" s="9">
        <v>7</v>
      </c>
      <c r="B59" s="162" t="s">
        <v>29</v>
      </c>
      <c r="C59" s="13">
        <f t="shared" si="10"/>
        <v>38196</v>
      </c>
      <c r="D59" s="87">
        <f t="shared" si="11"/>
        <v>32935</v>
      </c>
      <c r="E59" s="80">
        <f t="shared" si="12"/>
        <v>111.49837989316052</v>
      </c>
      <c r="F59" s="20">
        <f t="shared" si="13"/>
        <v>115.97388796113557</v>
      </c>
      <c r="G59" s="21"/>
    </row>
    <row r="60" spans="1:16" ht="13.5" customHeight="1">
      <c r="A60" s="9">
        <v>8</v>
      </c>
      <c r="B60" s="160" t="s">
        <v>2</v>
      </c>
      <c r="C60" s="13">
        <f t="shared" si="10"/>
        <v>35715</v>
      </c>
      <c r="D60" s="87">
        <f t="shared" si="11"/>
        <v>37184</v>
      </c>
      <c r="E60" s="80">
        <f t="shared" si="12"/>
        <v>125.50955861681192</v>
      </c>
      <c r="F60" s="20">
        <f t="shared" si="13"/>
        <v>96.049376075731502</v>
      </c>
      <c r="G60" s="21"/>
    </row>
    <row r="61" spans="1:16" ht="13.5" customHeight="1">
      <c r="A61" s="9">
        <v>9</v>
      </c>
      <c r="B61" s="162" t="s">
        <v>7</v>
      </c>
      <c r="C61" s="13">
        <f t="shared" si="10"/>
        <v>30531</v>
      </c>
      <c r="D61" s="87">
        <f t="shared" si="11"/>
        <v>33986</v>
      </c>
      <c r="E61" s="80">
        <f t="shared" si="12"/>
        <v>126.7477582198605</v>
      </c>
      <c r="F61" s="20">
        <f t="shared" si="13"/>
        <v>89.834049314423581</v>
      </c>
      <c r="G61" s="21"/>
    </row>
    <row r="62" spans="1:16" ht="13.5" customHeight="1" thickBot="1">
      <c r="A62" s="127">
        <v>10</v>
      </c>
      <c r="B62" s="376" t="s">
        <v>28</v>
      </c>
      <c r="C62" s="113">
        <f t="shared" si="10"/>
        <v>27957</v>
      </c>
      <c r="D62" s="128">
        <f t="shared" si="11"/>
        <v>27655</v>
      </c>
      <c r="E62" s="129">
        <f t="shared" si="12"/>
        <v>116.02340637450199</v>
      </c>
      <c r="F62" s="130">
        <f t="shared" si="13"/>
        <v>101.09202675827156</v>
      </c>
      <c r="G62" s="131"/>
    </row>
    <row r="63" spans="1:16" ht="13.5" customHeight="1" thickTop="1">
      <c r="A63" s="114"/>
      <c r="B63" s="132" t="s">
        <v>74</v>
      </c>
      <c r="C63" s="133">
        <f>SUM(J43)</f>
        <v>948260</v>
      </c>
      <c r="D63" s="133">
        <f t="shared" si="11"/>
        <v>1064308</v>
      </c>
      <c r="E63" s="134">
        <f>SUM(C63/R26*100)</f>
        <v>97.004428449694785</v>
      </c>
      <c r="F63" s="135">
        <f t="shared" si="13"/>
        <v>89.096389391040944</v>
      </c>
      <c r="G63" s="114"/>
    </row>
    <row r="64" spans="1:1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:J42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5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AD133"/>
  <sheetViews>
    <sheetView zoomScaleNormal="100" workbookViewId="0">
      <selection activeCell="M46" sqref="M46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>
      <c r="H1" s="102" t="s">
        <v>66</v>
      </c>
      <c r="R1" s="104"/>
    </row>
    <row r="2" spans="8:30">
      <c r="H2" s="183" t="s">
        <v>190</v>
      </c>
      <c r="I2" s="3"/>
      <c r="J2" s="184" t="s">
        <v>102</v>
      </c>
      <c r="K2" s="3"/>
      <c r="L2" s="293" t="s">
        <v>185</v>
      </c>
      <c r="R2" s="47"/>
      <c r="S2" s="105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176" t="s">
        <v>99</v>
      </c>
      <c r="I3" s="3"/>
      <c r="J3" s="144" t="s">
        <v>100</v>
      </c>
      <c r="K3" s="3"/>
      <c r="L3" s="293" t="s">
        <v>99</v>
      </c>
      <c r="N3" s="420"/>
      <c r="S3" s="26"/>
      <c r="T3" s="26"/>
      <c r="U3" s="26"/>
    </row>
    <row r="4" spans="8:30" ht="13.5" customHeight="1">
      <c r="H4" s="43">
        <v>18946</v>
      </c>
      <c r="I4" s="3">
        <v>33</v>
      </c>
      <c r="J4" s="160" t="s">
        <v>0</v>
      </c>
      <c r="K4" s="116">
        <f>SUM(I4)</f>
        <v>33</v>
      </c>
      <c r="L4" s="309">
        <v>18240</v>
      </c>
      <c r="M4" s="45"/>
      <c r="N4" s="420"/>
      <c r="O4" s="90"/>
      <c r="S4" s="26"/>
      <c r="T4" s="26"/>
      <c r="U4" s="26"/>
    </row>
    <row r="5" spans="8:30" ht="13.5" customHeight="1">
      <c r="H5" s="193">
        <v>12250</v>
      </c>
      <c r="I5" s="3">
        <v>26</v>
      </c>
      <c r="J5" s="160" t="s">
        <v>30</v>
      </c>
      <c r="K5" s="116">
        <f t="shared" ref="K5:K13" si="0">SUM(I5)</f>
        <v>26</v>
      </c>
      <c r="L5" s="310">
        <v>20244</v>
      </c>
      <c r="M5" s="45"/>
      <c r="N5" s="420"/>
      <c r="O5" s="90"/>
      <c r="S5" s="26"/>
      <c r="T5" s="26"/>
      <c r="U5" s="26"/>
    </row>
    <row r="6" spans="8:30" ht="13.5" customHeight="1">
      <c r="H6" s="44">
        <v>5746</v>
      </c>
      <c r="I6" s="3">
        <v>14</v>
      </c>
      <c r="J6" s="160" t="s">
        <v>19</v>
      </c>
      <c r="K6" s="116">
        <f t="shared" si="0"/>
        <v>14</v>
      </c>
      <c r="L6" s="310">
        <v>9287</v>
      </c>
      <c r="M6" s="45"/>
      <c r="N6" s="420"/>
      <c r="O6" s="90"/>
      <c r="S6" s="26"/>
      <c r="T6" s="26"/>
      <c r="U6" s="26"/>
    </row>
    <row r="7" spans="8:30" ht="13.5" customHeight="1">
      <c r="H7" s="88">
        <v>3836</v>
      </c>
      <c r="I7" s="3">
        <v>38</v>
      </c>
      <c r="J7" s="160" t="s">
        <v>38</v>
      </c>
      <c r="K7" s="116">
        <f t="shared" si="0"/>
        <v>38</v>
      </c>
      <c r="L7" s="310">
        <v>4367</v>
      </c>
      <c r="M7" s="45"/>
      <c r="N7" s="420"/>
      <c r="O7" s="90"/>
      <c r="S7" s="26"/>
      <c r="T7" s="26"/>
      <c r="U7" s="26"/>
    </row>
    <row r="8" spans="8:30">
      <c r="H8" s="88">
        <v>3275</v>
      </c>
      <c r="I8" s="3">
        <v>15</v>
      </c>
      <c r="J8" s="160" t="s">
        <v>20</v>
      </c>
      <c r="K8" s="116">
        <f t="shared" si="0"/>
        <v>15</v>
      </c>
      <c r="L8" s="310">
        <v>2851</v>
      </c>
      <c r="M8" s="45"/>
      <c r="N8" s="90"/>
      <c r="O8" s="90"/>
      <c r="S8" s="26"/>
      <c r="T8" s="26"/>
      <c r="U8" s="26"/>
    </row>
    <row r="9" spans="8:30">
      <c r="H9" s="193">
        <v>2199</v>
      </c>
      <c r="I9" s="3">
        <v>34</v>
      </c>
      <c r="J9" s="160" t="s">
        <v>1</v>
      </c>
      <c r="K9" s="116">
        <f t="shared" si="0"/>
        <v>34</v>
      </c>
      <c r="L9" s="310">
        <v>2800</v>
      </c>
      <c r="M9" s="45"/>
      <c r="N9" s="90"/>
      <c r="O9" s="90"/>
      <c r="S9" s="26"/>
      <c r="T9" s="26"/>
      <c r="U9" s="26"/>
    </row>
    <row r="10" spans="8:30">
      <c r="H10" s="431">
        <v>2117</v>
      </c>
      <c r="I10" s="14">
        <v>37</v>
      </c>
      <c r="J10" s="162" t="s">
        <v>37</v>
      </c>
      <c r="K10" s="116">
        <f t="shared" si="0"/>
        <v>37</v>
      </c>
      <c r="L10" s="310">
        <v>950</v>
      </c>
      <c r="S10" s="26"/>
      <c r="T10" s="26"/>
      <c r="U10" s="26"/>
    </row>
    <row r="11" spans="8:30">
      <c r="H11" s="97">
        <v>1597</v>
      </c>
      <c r="I11" s="3">
        <v>27</v>
      </c>
      <c r="J11" s="160" t="s">
        <v>31</v>
      </c>
      <c r="K11" s="116">
        <f t="shared" si="0"/>
        <v>27</v>
      </c>
      <c r="L11" s="310">
        <v>1336</v>
      </c>
      <c r="M11" s="45"/>
      <c r="N11" s="90"/>
      <c r="O11" s="90"/>
      <c r="S11" s="26"/>
      <c r="T11" s="26"/>
      <c r="U11" s="26"/>
    </row>
    <row r="12" spans="8:30">
      <c r="H12" s="330">
        <v>1534</v>
      </c>
      <c r="I12" s="14">
        <v>24</v>
      </c>
      <c r="J12" s="162" t="s">
        <v>28</v>
      </c>
      <c r="K12" s="116">
        <f t="shared" si="0"/>
        <v>24</v>
      </c>
      <c r="L12" s="310">
        <v>3891</v>
      </c>
      <c r="M12" s="45"/>
      <c r="N12" s="90"/>
      <c r="O12" s="90"/>
      <c r="S12" s="26"/>
      <c r="T12" s="26"/>
      <c r="U12" s="26"/>
    </row>
    <row r="13" spans="8:30" ht="14.25" thickBot="1">
      <c r="H13" s="435">
        <v>1285</v>
      </c>
      <c r="I13" s="436">
        <v>40</v>
      </c>
      <c r="J13" s="380" t="s">
        <v>2</v>
      </c>
      <c r="K13" s="116">
        <f t="shared" si="0"/>
        <v>40</v>
      </c>
      <c r="L13" s="310">
        <v>544</v>
      </c>
      <c r="M13" s="45"/>
      <c r="N13" s="90"/>
      <c r="O13" s="90"/>
      <c r="S13" s="26"/>
      <c r="T13" s="26"/>
      <c r="U13" s="26"/>
    </row>
    <row r="14" spans="8:30" ht="14.25" thickTop="1">
      <c r="H14" s="88">
        <v>1069</v>
      </c>
      <c r="I14" s="121">
        <v>17</v>
      </c>
      <c r="J14" s="174" t="s">
        <v>21</v>
      </c>
      <c r="K14" s="107" t="s">
        <v>8</v>
      </c>
      <c r="L14" s="311">
        <v>71974</v>
      </c>
      <c r="S14" s="26"/>
      <c r="T14" s="26"/>
      <c r="U14" s="26"/>
    </row>
    <row r="15" spans="8:30">
      <c r="H15" s="44">
        <v>1044</v>
      </c>
      <c r="I15" s="3">
        <v>36</v>
      </c>
      <c r="J15" s="160" t="s">
        <v>5</v>
      </c>
      <c r="K15" s="50"/>
      <c r="M15" s="42" t="s">
        <v>94</v>
      </c>
      <c r="N15" s="42" t="s">
        <v>75</v>
      </c>
      <c r="S15" s="26"/>
      <c r="T15" s="26"/>
      <c r="U15" s="26"/>
    </row>
    <row r="16" spans="8:30">
      <c r="H16" s="44">
        <v>718</v>
      </c>
      <c r="I16" s="3">
        <v>25</v>
      </c>
      <c r="J16" s="160" t="s">
        <v>29</v>
      </c>
      <c r="K16" s="116">
        <f>SUM(I4)</f>
        <v>33</v>
      </c>
      <c r="L16" s="160" t="s">
        <v>0</v>
      </c>
      <c r="M16" s="312">
        <v>21904</v>
      </c>
      <c r="N16" s="89">
        <f>SUM(H4)</f>
        <v>18946</v>
      </c>
      <c r="O16" s="45"/>
      <c r="P16" s="17"/>
      <c r="S16" s="26"/>
      <c r="T16" s="26"/>
      <c r="U16" s="26"/>
    </row>
    <row r="17" spans="1:21">
      <c r="H17" s="44">
        <v>672</v>
      </c>
      <c r="I17" s="3">
        <v>16</v>
      </c>
      <c r="J17" s="160" t="s">
        <v>3</v>
      </c>
      <c r="K17" s="116">
        <f t="shared" ref="K17:K25" si="1">SUM(I5)</f>
        <v>26</v>
      </c>
      <c r="L17" s="160" t="s">
        <v>30</v>
      </c>
      <c r="M17" s="313">
        <v>13978</v>
      </c>
      <c r="N17" s="89">
        <f t="shared" ref="N17:N25" si="2">SUM(H5)</f>
        <v>12250</v>
      </c>
      <c r="O17" s="45"/>
      <c r="P17" s="17"/>
      <c r="S17" s="26"/>
      <c r="T17" s="26"/>
      <c r="U17" s="26"/>
    </row>
    <row r="18" spans="1:21">
      <c r="H18" s="122">
        <v>640</v>
      </c>
      <c r="I18" s="3">
        <v>1</v>
      </c>
      <c r="J18" s="160" t="s">
        <v>4</v>
      </c>
      <c r="K18" s="116">
        <f t="shared" si="1"/>
        <v>14</v>
      </c>
      <c r="L18" s="160" t="s">
        <v>19</v>
      </c>
      <c r="M18" s="313">
        <v>6970</v>
      </c>
      <c r="N18" s="89">
        <f t="shared" si="2"/>
        <v>5746</v>
      </c>
      <c r="O18" s="45"/>
      <c r="P18" s="17"/>
      <c r="S18" s="26"/>
      <c r="T18" s="26"/>
      <c r="U18" s="26"/>
    </row>
    <row r="19" spans="1:21">
      <c r="H19" s="89">
        <v>220</v>
      </c>
      <c r="I19" s="3">
        <v>23</v>
      </c>
      <c r="J19" s="160" t="s">
        <v>27</v>
      </c>
      <c r="K19" s="116">
        <f t="shared" si="1"/>
        <v>38</v>
      </c>
      <c r="L19" s="160" t="s">
        <v>38</v>
      </c>
      <c r="M19" s="313">
        <v>2939</v>
      </c>
      <c r="N19" s="89">
        <f t="shared" si="2"/>
        <v>3836</v>
      </c>
      <c r="O19" s="45"/>
      <c r="P19" s="17"/>
      <c r="S19" s="26"/>
      <c r="T19" s="26"/>
      <c r="U19" s="26"/>
    </row>
    <row r="20" spans="1:21" ht="14.25" thickBot="1">
      <c r="H20" s="88">
        <v>171</v>
      </c>
      <c r="I20" s="3">
        <v>32</v>
      </c>
      <c r="J20" s="160" t="s">
        <v>35</v>
      </c>
      <c r="K20" s="116">
        <f t="shared" si="1"/>
        <v>15</v>
      </c>
      <c r="L20" s="160" t="s">
        <v>20</v>
      </c>
      <c r="M20" s="313">
        <v>3110</v>
      </c>
      <c r="N20" s="89">
        <f t="shared" si="2"/>
        <v>3275</v>
      </c>
      <c r="O20" s="45"/>
      <c r="P20" s="17"/>
      <c r="S20" s="26"/>
      <c r="T20" s="26"/>
      <c r="U20" s="26"/>
    </row>
    <row r="21" spans="1:21">
      <c r="A21" s="58" t="s">
        <v>46</v>
      </c>
      <c r="B21" s="59" t="s">
        <v>53</v>
      </c>
      <c r="C21" s="59" t="s">
        <v>190</v>
      </c>
      <c r="D21" s="59" t="s">
        <v>181</v>
      </c>
      <c r="E21" s="59" t="s">
        <v>51</v>
      </c>
      <c r="F21" s="59" t="s">
        <v>50</v>
      </c>
      <c r="G21" s="59" t="s">
        <v>52</v>
      </c>
      <c r="H21" s="88">
        <v>141</v>
      </c>
      <c r="I21" s="3">
        <v>21</v>
      </c>
      <c r="J21" s="160" t="s">
        <v>25</v>
      </c>
      <c r="K21" s="116">
        <f t="shared" si="1"/>
        <v>34</v>
      </c>
      <c r="L21" s="160" t="s">
        <v>1</v>
      </c>
      <c r="M21" s="313">
        <v>1780</v>
      </c>
      <c r="N21" s="89">
        <f t="shared" si="2"/>
        <v>2199</v>
      </c>
      <c r="O21" s="45"/>
      <c r="P21" s="17"/>
      <c r="S21" s="26"/>
      <c r="T21" s="26"/>
      <c r="U21" s="26"/>
    </row>
    <row r="22" spans="1:21">
      <c r="A22" s="61">
        <v>1</v>
      </c>
      <c r="B22" s="160" t="s">
        <v>0</v>
      </c>
      <c r="C22" s="43">
        <f t="shared" ref="C22:C31" si="3">SUM(H4)</f>
        <v>18946</v>
      </c>
      <c r="D22" s="89">
        <f>SUM(L4)</f>
        <v>18240</v>
      </c>
      <c r="E22" s="52">
        <f t="shared" ref="E22:E32" si="4">SUM(N16/M16*100)</f>
        <v>86.495617238860476</v>
      </c>
      <c r="F22" s="55">
        <f>SUM(C22/D22*100)</f>
        <v>103.87061403508773</v>
      </c>
      <c r="G22" s="3"/>
      <c r="H22" s="125">
        <v>90</v>
      </c>
      <c r="I22" s="3">
        <v>9</v>
      </c>
      <c r="J22" s="3" t="s">
        <v>164</v>
      </c>
      <c r="K22" s="116">
        <f t="shared" si="1"/>
        <v>37</v>
      </c>
      <c r="L22" s="162" t="s">
        <v>37</v>
      </c>
      <c r="M22" s="313">
        <v>1881</v>
      </c>
      <c r="N22" s="89">
        <f t="shared" si="2"/>
        <v>2117</v>
      </c>
      <c r="O22" s="45"/>
      <c r="P22" s="17"/>
      <c r="S22" s="26"/>
      <c r="T22" s="26"/>
      <c r="U22" s="26"/>
    </row>
    <row r="23" spans="1:21">
      <c r="A23" s="61">
        <v>2</v>
      </c>
      <c r="B23" s="160" t="s">
        <v>30</v>
      </c>
      <c r="C23" s="43">
        <f t="shared" si="3"/>
        <v>12250</v>
      </c>
      <c r="D23" s="89">
        <f>SUM(L5)</f>
        <v>20244</v>
      </c>
      <c r="E23" s="52">
        <f t="shared" si="4"/>
        <v>87.637716411503803</v>
      </c>
      <c r="F23" s="55">
        <f t="shared" ref="F23:F32" si="5">SUM(C23/D23*100)</f>
        <v>60.511756569847854</v>
      </c>
      <c r="G23" s="3"/>
      <c r="H23" s="91">
        <v>47</v>
      </c>
      <c r="I23" s="3">
        <v>31</v>
      </c>
      <c r="J23" s="160" t="s">
        <v>105</v>
      </c>
      <c r="K23" s="116">
        <f t="shared" si="1"/>
        <v>27</v>
      </c>
      <c r="L23" s="160" t="s">
        <v>31</v>
      </c>
      <c r="M23" s="313">
        <v>1317</v>
      </c>
      <c r="N23" s="89">
        <f t="shared" si="2"/>
        <v>1597</v>
      </c>
      <c r="O23" s="45"/>
      <c r="P23" s="17"/>
      <c r="S23" s="26"/>
      <c r="T23" s="26"/>
      <c r="U23" s="26"/>
    </row>
    <row r="24" spans="1:21">
      <c r="A24" s="61">
        <v>3</v>
      </c>
      <c r="B24" s="160" t="s">
        <v>19</v>
      </c>
      <c r="C24" s="43">
        <f t="shared" si="3"/>
        <v>5746</v>
      </c>
      <c r="D24" s="89">
        <f t="shared" ref="D24:D31" si="6">SUM(L6)</f>
        <v>9287</v>
      </c>
      <c r="E24" s="52">
        <f t="shared" si="4"/>
        <v>82.439024390243901</v>
      </c>
      <c r="F24" s="55">
        <f t="shared" si="5"/>
        <v>61.871433186174215</v>
      </c>
      <c r="G24" s="3"/>
      <c r="H24" s="91">
        <v>37</v>
      </c>
      <c r="I24" s="3">
        <v>2</v>
      </c>
      <c r="J24" s="160" t="s">
        <v>6</v>
      </c>
      <c r="K24" s="116">
        <f t="shared" si="1"/>
        <v>24</v>
      </c>
      <c r="L24" s="162" t="s">
        <v>28</v>
      </c>
      <c r="M24" s="313">
        <v>1197</v>
      </c>
      <c r="N24" s="89">
        <f t="shared" si="2"/>
        <v>1534</v>
      </c>
      <c r="O24" s="45"/>
      <c r="P24" s="17"/>
      <c r="S24" s="26"/>
      <c r="T24" s="26"/>
      <c r="U24" s="26"/>
    </row>
    <row r="25" spans="1:21" ht="14.25" thickBot="1">
      <c r="A25" s="61">
        <v>4</v>
      </c>
      <c r="B25" s="160" t="s">
        <v>38</v>
      </c>
      <c r="C25" s="43">
        <f t="shared" si="3"/>
        <v>3836</v>
      </c>
      <c r="D25" s="89">
        <f t="shared" si="6"/>
        <v>4367</v>
      </c>
      <c r="E25" s="52">
        <f t="shared" si="4"/>
        <v>130.5205852330725</v>
      </c>
      <c r="F25" s="55">
        <f t="shared" si="5"/>
        <v>87.840622853217312</v>
      </c>
      <c r="G25" s="3"/>
      <c r="H25" s="125">
        <v>5</v>
      </c>
      <c r="I25" s="3">
        <v>19</v>
      </c>
      <c r="J25" s="160" t="s">
        <v>23</v>
      </c>
      <c r="K25" s="180">
        <f t="shared" si="1"/>
        <v>40</v>
      </c>
      <c r="L25" s="380" t="s">
        <v>2</v>
      </c>
      <c r="M25" s="314">
        <v>397</v>
      </c>
      <c r="N25" s="166">
        <f t="shared" si="2"/>
        <v>1285</v>
      </c>
      <c r="O25" s="45"/>
      <c r="P25" s="17"/>
      <c r="S25" s="26"/>
      <c r="T25" s="26"/>
      <c r="U25" s="26"/>
    </row>
    <row r="26" spans="1:21" ht="14.25" thickTop="1">
      <c r="A26" s="61">
        <v>5</v>
      </c>
      <c r="B26" s="160" t="s">
        <v>20</v>
      </c>
      <c r="C26" s="89">
        <f t="shared" si="3"/>
        <v>3275</v>
      </c>
      <c r="D26" s="89">
        <f t="shared" si="6"/>
        <v>2851</v>
      </c>
      <c r="E26" s="52">
        <f t="shared" si="4"/>
        <v>105.30546623794213</v>
      </c>
      <c r="F26" s="55">
        <f t="shared" si="5"/>
        <v>114.87197474570326</v>
      </c>
      <c r="G26" s="12"/>
      <c r="H26" s="91">
        <v>5</v>
      </c>
      <c r="I26" s="3">
        <v>22</v>
      </c>
      <c r="J26" s="160" t="s">
        <v>26</v>
      </c>
      <c r="K26" s="3"/>
      <c r="L26" s="362" t="s">
        <v>158</v>
      </c>
      <c r="M26" s="315">
        <v>59956</v>
      </c>
      <c r="N26" s="191">
        <f>SUM(H44)</f>
        <v>57652</v>
      </c>
      <c r="S26" s="26"/>
      <c r="T26" s="26"/>
      <c r="U26" s="26"/>
    </row>
    <row r="27" spans="1:21">
      <c r="A27" s="61">
        <v>6</v>
      </c>
      <c r="B27" s="160" t="s">
        <v>1</v>
      </c>
      <c r="C27" s="43">
        <f t="shared" si="3"/>
        <v>2199</v>
      </c>
      <c r="D27" s="89">
        <f t="shared" si="6"/>
        <v>2800</v>
      </c>
      <c r="E27" s="52">
        <f t="shared" si="4"/>
        <v>123.53932584269663</v>
      </c>
      <c r="F27" s="55">
        <f t="shared" si="5"/>
        <v>78.535714285714292</v>
      </c>
      <c r="G27" s="3"/>
      <c r="H27" s="373">
        <v>5</v>
      </c>
      <c r="I27" s="3">
        <v>35</v>
      </c>
      <c r="J27" s="160" t="s">
        <v>36</v>
      </c>
      <c r="L27" s="29"/>
      <c r="M27" s="26"/>
      <c r="S27" s="26"/>
      <c r="T27" s="26"/>
      <c r="U27" s="26"/>
    </row>
    <row r="28" spans="1:21">
      <c r="A28" s="61">
        <v>7</v>
      </c>
      <c r="B28" s="162" t="s">
        <v>37</v>
      </c>
      <c r="C28" s="43">
        <f t="shared" si="3"/>
        <v>2117</v>
      </c>
      <c r="D28" s="89">
        <f t="shared" si="6"/>
        <v>950</v>
      </c>
      <c r="E28" s="52">
        <f t="shared" si="4"/>
        <v>112.54651780967571</v>
      </c>
      <c r="F28" s="55">
        <f t="shared" si="5"/>
        <v>222.84210526315792</v>
      </c>
      <c r="G28" s="3"/>
      <c r="H28" s="434">
        <v>3</v>
      </c>
      <c r="I28" s="3">
        <v>4</v>
      </c>
      <c r="J28" s="160" t="s">
        <v>11</v>
      </c>
      <c r="L28" s="29"/>
      <c r="S28" s="26"/>
      <c r="T28" s="26"/>
      <c r="U28" s="26"/>
    </row>
    <row r="29" spans="1:21">
      <c r="A29" s="61">
        <v>8</v>
      </c>
      <c r="B29" s="160" t="s">
        <v>31</v>
      </c>
      <c r="C29" s="43">
        <f t="shared" si="3"/>
        <v>1597</v>
      </c>
      <c r="D29" s="89">
        <f t="shared" si="6"/>
        <v>1336</v>
      </c>
      <c r="E29" s="52">
        <f t="shared" si="4"/>
        <v>121.26044039483675</v>
      </c>
      <c r="F29" s="55">
        <f t="shared" si="5"/>
        <v>119.53592814371257</v>
      </c>
      <c r="G29" s="11"/>
      <c r="H29" s="373">
        <v>0</v>
      </c>
      <c r="I29" s="3">
        <v>3</v>
      </c>
      <c r="J29" s="160" t="s">
        <v>10</v>
      </c>
      <c r="L29" s="29"/>
      <c r="M29" s="26"/>
      <c r="S29" s="26"/>
      <c r="T29" s="26"/>
      <c r="U29" s="26"/>
    </row>
    <row r="30" spans="1:21">
      <c r="A30" s="61">
        <v>9</v>
      </c>
      <c r="B30" s="162" t="s">
        <v>28</v>
      </c>
      <c r="C30" s="43">
        <f t="shared" si="3"/>
        <v>1534</v>
      </c>
      <c r="D30" s="89">
        <f t="shared" si="6"/>
        <v>3891</v>
      </c>
      <c r="E30" s="52">
        <f t="shared" si="4"/>
        <v>128.15371762740185</v>
      </c>
      <c r="F30" s="55">
        <f t="shared" si="5"/>
        <v>39.424312516062713</v>
      </c>
      <c r="G30" s="12"/>
      <c r="H30" s="373">
        <v>0</v>
      </c>
      <c r="I30" s="3">
        <v>5</v>
      </c>
      <c r="J30" s="160" t="s">
        <v>12</v>
      </c>
      <c r="L30" s="29"/>
      <c r="M30" s="26"/>
      <c r="S30" s="26"/>
      <c r="T30" s="26"/>
      <c r="U30" s="26"/>
    </row>
    <row r="31" spans="1:21" ht="14.25" thickBot="1">
      <c r="A31" s="64">
        <v>10</v>
      </c>
      <c r="B31" s="380" t="s">
        <v>2</v>
      </c>
      <c r="C31" s="43">
        <f t="shared" si="3"/>
        <v>1285</v>
      </c>
      <c r="D31" s="89">
        <f t="shared" si="6"/>
        <v>544</v>
      </c>
      <c r="E31" s="52">
        <f t="shared" si="4"/>
        <v>323.67758186397981</v>
      </c>
      <c r="F31" s="55">
        <f t="shared" si="5"/>
        <v>236.21323529411765</v>
      </c>
      <c r="G31" s="92"/>
      <c r="H31" s="373">
        <v>0</v>
      </c>
      <c r="I31" s="3">
        <v>6</v>
      </c>
      <c r="J31" s="160" t="s">
        <v>13</v>
      </c>
      <c r="L31" s="29"/>
      <c r="M31" s="26"/>
      <c r="S31" s="26"/>
      <c r="T31" s="26"/>
      <c r="U31" s="26"/>
    </row>
    <row r="32" spans="1:21" ht="14.25" thickBot="1">
      <c r="A32" s="65"/>
      <c r="B32" s="66" t="s">
        <v>56</v>
      </c>
      <c r="C32" s="67">
        <f>SUM(H44)</f>
        <v>57652</v>
      </c>
      <c r="D32" s="67">
        <f>SUM(L14)</f>
        <v>71974</v>
      </c>
      <c r="E32" s="70">
        <f t="shared" si="4"/>
        <v>96.157181933417831</v>
      </c>
      <c r="F32" s="68">
        <f t="shared" si="5"/>
        <v>80.101147636646559</v>
      </c>
      <c r="G32" s="69"/>
      <c r="H32" s="433">
        <v>0</v>
      </c>
      <c r="I32" s="3">
        <v>7</v>
      </c>
      <c r="J32" s="160" t="s">
        <v>14</v>
      </c>
      <c r="L32" s="29"/>
      <c r="M32" s="26"/>
      <c r="S32" s="26"/>
      <c r="T32" s="26"/>
      <c r="U32" s="26"/>
    </row>
    <row r="33" spans="2:30">
      <c r="H33" s="43">
        <v>0</v>
      </c>
      <c r="I33" s="3">
        <v>8</v>
      </c>
      <c r="J33" s="160" t="s">
        <v>15</v>
      </c>
      <c r="L33" s="29"/>
      <c r="M33" s="26"/>
      <c r="S33" s="26"/>
      <c r="T33" s="26"/>
      <c r="U33" s="26"/>
    </row>
    <row r="34" spans="2:30">
      <c r="H34" s="43">
        <v>0</v>
      </c>
      <c r="I34" s="3">
        <v>10</v>
      </c>
      <c r="J34" s="160" t="s">
        <v>16</v>
      </c>
      <c r="L34" s="29"/>
      <c r="M34" s="26"/>
      <c r="S34" s="26"/>
      <c r="T34" s="26"/>
      <c r="U34" s="26"/>
    </row>
    <row r="35" spans="2:30">
      <c r="H35" s="346">
        <v>0</v>
      </c>
      <c r="I35" s="3">
        <v>11</v>
      </c>
      <c r="J35" s="160" t="s">
        <v>17</v>
      </c>
      <c r="L35" s="29"/>
      <c r="M35" s="26"/>
      <c r="S35" s="26"/>
      <c r="T35" s="26"/>
      <c r="U35" s="26"/>
    </row>
    <row r="36" spans="2:30">
      <c r="B36" s="48"/>
      <c r="C36" s="26"/>
      <c r="E36" s="17"/>
      <c r="H36" s="97">
        <v>0</v>
      </c>
      <c r="I36" s="3">
        <v>12</v>
      </c>
      <c r="J36" s="160" t="s">
        <v>18</v>
      </c>
      <c r="L36" s="48"/>
      <c r="M36" s="26"/>
      <c r="S36" s="26"/>
      <c r="T36" s="26"/>
      <c r="U36" s="26"/>
    </row>
    <row r="37" spans="2:30">
      <c r="B37" s="18"/>
      <c r="C37" s="26"/>
      <c r="F37" s="26"/>
      <c r="G37" s="48"/>
      <c r="H37" s="333">
        <v>0</v>
      </c>
      <c r="I37" s="3">
        <v>13</v>
      </c>
      <c r="J37" s="160" t="s">
        <v>7</v>
      </c>
      <c r="L37" s="48"/>
      <c r="M37" s="26"/>
      <c r="S37" s="26"/>
      <c r="T37" s="26"/>
      <c r="U37" s="26"/>
    </row>
    <row r="38" spans="2:30">
      <c r="C38" s="26"/>
      <c r="F38" s="26"/>
      <c r="H38" s="44">
        <v>0</v>
      </c>
      <c r="I38" s="3">
        <v>18</v>
      </c>
      <c r="J38" s="160" t="s">
        <v>22</v>
      </c>
      <c r="L38" s="48"/>
      <c r="M38" s="26"/>
      <c r="S38" s="26"/>
      <c r="T38" s="26"/>
      <c r="U38" s="26"/>
    </row>
    <row r="39" spans="2:30">
      <c r="B39" s="48"/>
      <c r="C39" s="26"/>
      <c r="F39" s="26"/>
      <c r="G39" s="18"/>
      <c r="H39" s="44">
        <v>0</v>
      </c>
      <c r="I39" s="3">
        <v>20</v>
      </c>
      <c r="J39" s="160" t="s">
        <v>24</v>
      </c>
      <c r="L39" s="48"/>
      <c r="M39" s="26"/>
      <c r="S39" s="26"/>
      <c r="T39" s="26"/>
      <c r="U39" s="26"/>
    </row>
    <row r="40" spans="2:30">
      <c r="C40" s="26"/>
      <c r="H40" s="88">
        <v>0</v>
      </c>
      <c r="I40" s="3">
        <v>28</v>
      </c>
      <c r="J40" s="160" t="s">
        <v>32</v>
      </c>
      <c r="L40" s="48"/>
      <c r="M40" s="26"/>
      <c r="S40" s="26"/>
      <c r="T40" s="26"/>
      <c r="U40" s="26"/>
    </row>
    <row r="41" spans="2:30">
      <c r="H41" s="44">
        <v>0</v>
      </c>
      <c r="I41" s="3">
        <v>29</v>
      </c>
      <c r="J41" s="160" t="s">
        <v>95</v>
      </c>
      <c r="L41" s="48"/>
      <c r="M41" s="26"/>
      <c r="S41" s="26"/>
      <c r="T41" s="26"/>
      <c r="U41" s="26"/>
    </row>
    <row r="42" spans="2:30">
      <c r="H42" s="333">
        <v>0</v>
      </c>
      <c r="I42" s="3">
        <v>30</v>
      </c>
      <c r="J42" s="160" t="s">
        <v>33</v>
      </c>
      <c r="L42" s="48"/>
      <c r="M42" s="26"/>
      <c r="S42" s="26"/>
      <c r="T42" s="26"/>
      <c r="U42" s="26"/>
    </row>
    <row r="43" spans="2:30">
      <c r="H43" s="88">
        <v>0</v>
      </c>
      <c r="I43" s="3">
        <v>39</v>
      </c>
      <c r="J43" s="160" t="s">
        <v>39</v>
      </c>
      <c r="L43" s="48"/>
      <c r="M43" s="26"/>
      <c r="S43" s="30"/>
      <c r="T43" s="30"/>
      <c r="U43" s="30"/>
    </row>
    <row r="44" spans="2:30">
      <c r="H44" s="117">
        <f>SUM(H4:H43)</f>
        <v>57652</v>
      </c>
      <c r="I44" s="3"/>
      <c r="J44" s="165" t="s">
        <v>97</v>
      </c>
      <c r="L44" s="48"/>
      <c r="M44" s="26"/>
    </row>
    <row r="45" spans="2:30">
      <c r="R45" s="104"/>
    </row>
    <row r="46" spans="2:30" ht="13.5" customHeight="1"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>
      <c r="H47" s="187" t="s">
        <v>190</v>
      </c>
      <c r="I47" s="3"/>
      <c r="J47" s="178" t="s">
        <v>71</v>
      </c>
      <c r="K47" s="3"/>
      <c r="L47" s="298" t="s">
        <v>181</v>
      </c>
      <c r="S47" s="26"/>
      <c r="T47" s="26"/>
      <c r="U47" s="26"/>
      <c r="V47" s="26"/>
    </row>
    <row r="48" spans="2:30">
      <c r="H48" s="177" t="s">
        <v>99</v>
      </c>
      <c r="I48" s="121"/>
      <c r="J48" s="177" t="s">
        <v>53</v>
      </c>
      <c r="K48" s="121"/>
      <c r="L48" s="302" t="s">
        <v>99</v>
      </c>
      <c r="S48" s="26"/>
      <c r="T48" s="26"/>
      <c r="U48" s="26"/>
      <c r="V48" s="26"/>
    </row>
    <row r="49" spans="1:22">
      <c r="H49" s="89">
        <v>54394</v>
      </c>
      <c r="I49" s="3">
        <v>26</v>
      </c>
      <c r="J49" s="160" t="s">
        <v>30</v>
      </c>
      <c r="K49" s="3">
        <f>SUM(I49)</f>
        <v>26</v>
      </c>
      <c r="L49" s="303">
        <v>51230</v>
      </c>
      <c r="S49" s="26"/>
      <c r="T49" s="26"/>
      <c r="U49" s="26"/>
      <c r="V49" s="26"/>
    </row>
    <row r="50" spans="1:22">
      <c r="H50" s="427">
        <v>13508</v>
      </c>
      <c r="I50" s="3">
        <v>33</v>
      </c>
      <c r="J50" s="160" t="s">
        <v>0</v>
      </c>
      <c r="K50" s="3">
        <f t="shared" ref="K50:K58" si="7">SUM(I50)</f>
        <v>33</v>
      </c>
      <c r="L50" s="303">
        <v>12951</v>
      </c>
      <c r="M50" s="26"/>
      <c r="N50" s="90"/>
      <c r="O50" s="90"/>
      <c r="S50" s="26"/>
      <c r="T50" s="26"/>
      <c r="U50" s="26"/>
      <c r="V50" s="26"/>
    </row>
    <row r="51" spans="1:22">
      <c r="H51" s="88">
        <v>11944</v>
      </c>
      <c r="I51" s="3">
        <v>25</v>
      </c>
      <c r="J51" s="160" t="s">
        <v>29</v>
      </c>
      <c r="K51" s="3">
        <f t="shared" si="7"/>
        <v>25</v>
      </c>
      <c r="L51" s="303">
        <v>4850</v>
      </c>
      <c r="M51" s="26"/>
      <c r="N51" s="90"/>
      <c r="O51" s="90"/>
      <c r="S51" s="26"/>
      <c r="T51" s="26"/>
      <c r="U51" s="26"/>
      <c r="V51" s="26"/>
    </row>
    <row r="52" spans="1:22" ht="14.25" thickBot="1">
      <c r="H52" s="44">
        <v>7743</v>
      </c>
      <c r="I52" s="3">
        <v>40</v>
      </c>
      <c r="J52" s="160" t="s">
        <v>2</v>
      </c>
      <c r="K52" s="3">
        <f t="shared" si="7"/>
        <v>40</v>
      </c>
      <c r="L52" s="303">
        <v>7939</v>
      </c>
      <c r="M52" s="26"/>
      <c r="N52" s="90"/>
      <c r="O52" s="90"/>
      <c r="S52" s="26"/>
      <c r="T52" s="26"/>
      <c r="U52" s="26"/>
      <c r="V52" s="26"/>
    </row>
    <row r="53" spans="1:22">
      <c r="A53" s="58" t="s">
        <v>46</v>
      </c>
      <c r="B53" s="59" t="s">
        <v>53</v>
      </c>
      <c r="C53" s="59" t="s">
        <v>190</v>
      </c>
      <c r="D53" s="59" t="s">
        <v>181</v>
      </c>
      <c r="E53" s="59" t="s">
        <v>51</v>
      </c>
      <c r="F53" s="59" t="s">
        <v>50</v>
      </c>
      <c r="G53" s="59" t="s">
        <v>52</v>
      </c>
      <c r="H53" s="88">
        <v>7072</v>
      </c>
      <c r="I53" s="3">
        <v>34</v>
      </c>
      <c r="J53" s="160" t="s">
        <v>1</v>
      </c>
      <c r="K53" s="3">
        <f t="shared" si="7"/>
        <v>34</v>
      </c>
      <c r="L53" s="303">
        <v>6040</v>
      </c>
      <c r="M53" s="26"/>
      <c r="N53" s="90"/>
      <c r="O53" s="90"/>
      <c r="S53" s="26"/>
      <c r="T53" s="26"/>
      <c r="U53" s="26"/>
      <c r="V53" s="26"/>
    </row>
    <row r="54" spans="1:22">
      <c r="A54" s="61">
        <v>1</v>
      </c>
      <c r="B54" s="160" t="s">
        <v>30</v>
      </c>
      <c r="C54" s="43">
        <f t="shared" ref="C54:C63" si="8">SUM(H49)</f>
        <v>54394</v>
      </c>
      <c r="D54" s="97">
        <f>SUM(L49)</f>
        <v>51230</v>
      </c>
      <c r="E54" s="52">
        <f t="shared" ref="E54:E64" si="9">SUM(N63/M63*100)</f>
        <v>105.54768603861453</v>
      </c>
      <c r="F54" s="52">
        <f>SUM(C54/D54*100)</f>
        <v>106.17606870974039</v>
      </c>
      <c r="G54" s="3"/>
      <c r="H54" s="44">
        <v>6107</v>
      </c>
      <c r="I54" s="3">
        <v>13</v>
      </c>
      <c r="J54" s="160" t="s">
        <v>7</v>
      </c>
      <c r="K54" s="3">
        <f t="shared" si="7"/>
        <v>13</v>
      </c>
      <c r="L54" s="303">
        <v>9938</v>
      </c>
      <c r="M54" s="26"/>
      <c r="N54" s="358"/>
      <c r="O54" s="90"/>
      <c r="S54" s="26"/>
      <c r="T54" s="26"/>
      <c r="U54" s="26"/>
      <c r="V54" s="26"/>
    </row>
    <row r="55" spans="1:22">
      <c r="A55" s="61">
        <v>2</v>
      </c>
      <c r="B55" s="160" t="s">
        <v>0</v>
      </c>
      <c r="C55" s="43">
        <f t="shared" si="8"/>
        <v>13508</v>
      </c>
      <c r="D55" s="97">
        <f t="shared" ref="D55:D64" si="10">SUM(L50)</f>
        <v>12951</v>
      </c>
      <c r="E55" s="52">
        <f t="shared" si="9"/>
        <v>83.666769897801174</v>
      </c>
      <c r="F55" s="52">
        <f t="shared" ref="F55:F64" si="11">SUM(C55/D55*100)</f>
        <v>104.30082619102772</v>
      </c>
      <c r="G55" s="3"/>
      <c r="H55" s="44">
        <v>4014</v>
      </c>
      <c r="I55" s="3">
        <v>24</v>
      </c>
      <c r="J55" s="160" t="s">
        <v>28</v>
      </c>
      <c r="K55" s="3">
        <f t="shared" si="7"/>
        <v>24</v>
      </c>
      <c r="L55" s="303">
        <v>2888</v>
      </c>
      <c r="M55" s="26"/>
      <c r="N55" s="90"/>
      <c r="O55" s="90"/>
      <c r="S55" s="26"/>
      <c r="T55" s="26"/>
      <c r="U55" s="26"/>
      <c r="V55" s="26"/>
    </row>
    <row r="56" spans="1:22">
      <c r="A56" s="61">
        <v>3</v>
      </c>
      <c r="B56" s="160" t="s">
        <v>29</v>
      </c>
      <c r="C56" s="43">
        <f t="shared" si="8"/>
        <v>11944</v>
      </c>
      <c r="D56" s="97">
        <f t="shared" si="10"/>
        <v>4850</v>
      </c>
      <c r="E56" s="52">
        <f t="shared" si="9"/>
        <v>99.966521593572139</v>
      </c>
      <c r="F56" s="52">
        <f t="shared" si="11"/>
        <v>246.26804123711338</v>
      </c>
      <c r="G56" s="3"/>
      <c r="H56" s="44">
        <v>2494</v>
      </c>
      <c r="I56" s="3">
        <v>36</v>
      </c>
      <c r="J56" s="160" t="s">
        <v>5</v>
      </c>
      <c r="K56" s="3">
        <f t="shared" si="7"/>
        <v>36</v>
      </c>
      <c r="L56" s="303">
        <v>2701</v>
      </c>
      <c r="M56" s="26"/>
      <c r="N56" s="90"/>
      <c r="O56" s="90"/>
      <c r="S56" s="26"/>
      <c r="T56" s="26"/>
      <c r="U56" s="26"/>
      <c r="V56" s="26"/>
    </row>
    <row r="57" spans="1:22">
      <c r="A57" s="61">
        <v>4</v>
      </c>
      <c r="B57" s="160" t="s">
        <v>2</v>
      </c>
      <c r="C57" s="43">
        <f t="shared" si="8"/>
        <v>7743</v>
      </c>
      <c r="D57" s="97">
        <f t="shared" si="10"/>
        <v>7939</v>
      </c>
      <c r="E57" s="52">
        <f t="shared" si="9"/>
        <v>161.24531445231153</v>
      </c>
      <c r="F57" s="52">
        <f t="shared" si="11"/>
        <v>97.531175210983761</v>
      </c>
      <c r="G57" s="3"/>
      <c r="H57" s="419">
        <v>2031</v>
      </c>
      <c r="I57" s="3">
        <v>16</v>
      </c>
      <c r="J57" s="160" t="s">
        <v>3</v>
      </c>
      <c r="K57" s="3">
        <f t="shared" si="7"/>
        <v>16</v>
      </c>
      <c r="L57" s="303">
        <v>1530</v>
      </c>
      <c r="M57" s="26"/>
      <c r="N57" s="90"/>
      <c r="O57" s="90"/>
      <c r="S57" s="26"/>
      <c r="T57" s="26"/>
      <c r="U57" s="26"/>
      <c r="V57" s="26"/>
    </row>
    <row r="58" spans="1:22" ht="14.25" thickBot="1">
      <c r="A58" s="61">
        <v>5</v>
      </c>
      <c r="B58" s="160" t="s">
        <v>1</v>
      </c>
      <c r="C58" s="43">
        <f t="shared" si="8"/>
        <v>7072</v>
      </c>
      <c r="D58" s="97">
        <f t="shared" si="10"/>
        <v>6040</v>
      </c>
      <c r="E58" s="52">
        <f t="shared" si="9"/>
        <v>111.05527638190955</v>
      </c>
      <c r="F58" s="52">
        <f t="shared" si="11"/>
        <v>117.08609271523179</v>
      </c>
      <c r="G58" s="12"/>
      <c r="H58" s="330">
        <v>1597</v>
      </c>
      <c r="I58" s="14">
        <v>22</v>
      </c>
      <c r="J58" s="162" t="s">
        <v>26</v>
      </c>
      <c r="K58" s="14">
        <f t="shared" si="7"/>
        <v>22</v>
      </c>
      <c r="L58" s="304">
        <v>1013</v>
      </c>
      <c r="M58" s="26"/>
      <c r="N58" s="90"/>
      <c r="O58" s="90"/>
      <c r="S58" s="26"/>
      <c r="T58" s="26"/>
      <c r="U58" s="26"/>
      <c r="V58" s="26"/>
    </row>
    <row r="59" spans="1:22" ht="14.25" thickTop="1">
      <c r="A59" s="61">
        <v>6</v>
      </c>
      <c r="B59" s="160" t="s">
        <v>7</v>
      </c>
      <c r="C59" s="43">
        <f t="shared" si="8"/>
        <v>6107</v>
      </c>
      <c r="D59" s="97">
        <f t="shared" si="10"/>
        <v>9938</v>
      </c>
      <c r="E59" s="52">
        <f t="shared" si="9"/>
        <v>69.154116181632887</v>
      </c>
      <c r="F59" s="52">
        <f t="shared" si="11"/>
        <v>61.450996176293017</v>
      </c>
      <c r="G59" s="3"/>
      <c r="H59" s="374">
        <v>1445</v>
      </c>
      <c r="I59" s="335">
        <v>38</v>
      </c>
      <c r="J59" s="220" t="s">
        <v>38</v>
      </c>
      <c r="K59" s="8" t="s">
        <v>67</v>
      </c>
      <c r="L59" s="305">
        <v>104568</v>
      </c>
      <c r="M59" s="26"/>
      <c r="N59" s="90"/>
      <c r="O59" s="90"/>
      <c r="S59" s="26"/>
      <c r="T59" s="26"/>
      <c r="U59" s="26"/>
      <c r="V59" s="26"/>
    </row>
    <row r="60" spans="1:22">
      <c r="A60" s="61">
        <v>7</v>
      </c>
      <c r="B60" s="160" t="s">
        <v>28</v>
      </c>
      <c r="C60" s="43">
        <f t="shared" si="8"/>
        <v>4014</v>
      </c>
      <c r="D60" s="97">
        <f t="shared" si="10"/>
        <v>2888</v>
      </c>
      <c r="E60" s="52">
        <f t="shared" si="9"/>
        <v>113.26185101580135</v>
      </c>
      <c r="F60" s="52">
        <f t="shared" si="11"/>
        <v>138.98891966759004</v>
      </c>
      <c r="G60" s="3"/>
      <c r="H60" s="125">
        <v>533</v>
      </c>
      <c r="I60" s="139">
        <v>21</v>
      </c>
      <c r="J60" s="3" t="s">
        <v>156</v>
      </c>
      <c r="L60" s="106"/>
      <c r="M60" s="26"/>
      <c r="S60" s="26"/>
      <c r="T60" s="26"/>
      <c r="U60" s="26"/>
      <c r="V60" s="26"/>
    </row>
    <row r="61" spans="1:22">
      <c r="A61" s="61">
        <v>8</v>
      </c>
      <c r="B61" s="160" t="s">
        <v>5</v>
      </c>
      <c r="C61" s="43">
        <f t="shared" si="8"/>
        <v>2494</v>
      </c>
      <c r="D61" s="97">
        <f t="shared" si="10"/>
        <v>2701</v>
      </c>
      <c r="E61" s="52">
        <f t="shared" si="9"/>
        <v>114.03749428440786</v>
      </c>
      <c r="F61" s="52">
        <f t="shared" si="11"/>
        <v>92.336171788226579</v>
      </c>
      <c r="G61" s="11"/>
      <c r="H61" s="91">
        <v>260</v>
      </c>
      <c r="I61" s="139">
        <v>23</v>
      </c>
      <c r="J61" s="160" t="s">
        <v>27</v>
      </c>
      <c r="K61" s="50"/>
      <c r="S61" s="26"/>
      <c r="T61" s="26"/>
      <c r="U61" s="26"/>
      <c r="V61" s="26"/>
    </row>
    <row r="62" spans="1:22">
      <c r="A62" s="61">
        <v>9</v>
      </c>
      <c r="B62" s="160" t="s">
        <v>3</v>
      </c>
      <c r="C62" s="43">
        <f t="shared" si="8"/>
        <v>2031</v>
      </c>
      <c r="D62" s="97">
        <f t="shared" si="10"/>
        <v>1530</v>
      </c>
      <c r="E62" s="52">
        <f t="shared" si="9"/>
        <v>125.99255583126552</v>
      </c>
      <c r="F62" s="52">
        <f t="shared" si="11"/>
        <v>132.74509803921569</v>
      </c>
      <c r="G62" s="12"/>
      <c r="H62" s="91">
        <v>240</v>
      </c>
      <c r="I62" s="173">
        <v>1</v>
      </c>
      <c r="J62" s="160" t="s">
        <v>4</v>
      </c>
      <c r="K62" s="50"/>
      <c r="L62" t="s">
        <v>61</v>
      </c>
      <c r="M62" s="93" t="s">
        <v>63</v>
      </c>
      <c r="N62" s="42" t="s">
        <v>75</v>
      </c>
      <c r="S62" s="26"/>
      <c r="T62" s="26"/>
      <c r="U62" s="26"/>
      <c r="V62" s="26"/>
    </row>
    <row r="63" spans="1:22" ht="14.25" thickBot="1">
      <c r="A63" s="64">
        <v>10</v>
      </c>
      <c r="B63" s="162" t="s">
        <v>26</v>
      </c>
      <c r="C63" s="330">
        <f t="shared" si="8"/>
        <v>1597</v>
      </c>
      <c r="D63" s="137">
        <f t="shared" si="10"/>
        <v>1013</v>
      </c>
      <c r="E63" s="57">
        <f t="shared" si="9"/>
        <v>149.67197750702906</v>
      </c>
      <c r="F63" s="57">
        <f t="shared" si="11"/>
        <v>157.65054294175715</v>
      </c>
      <c r="G63" s="92"/>
      <c r="H63" s="91">
        <v>187</v>
      </c>
      <c r="I63" s="3">
        <v>17</v>
      </c>
      <c r="J63" s="160" t="s">
        <v>21</v>
      </c>
      <c r="K63" s="3">
        <f>SUM(K49)</f>
        <v>26</v>
      </c>
      <c r="L63" s="160" t="s">
        <v>30</v>
      </c>
      <c r="M63" s="169">
        <v>51535</v>
      </c>
      <c r="N63" s="89">
        <f>SUM(H49)</f>
        <v>54394</v>
      </c>
      <c r="O63" s="45"/>
      <c r="S63" s="26"/>
      <c r="T63" s="26"/>
      <c r="U63" s="26"/>
      <c r="V63" s="26"/>
    </row>
    <row r="64" spans="1:22" ht="14.25" thickBot="1">
      <c r="A64" s="65"/>
      <c r="B64" s="66"/>
      <c r="C64" s="100">
        <f>SUM(H89)</f>
        <v>113835</v>
      </c>
      <c r="D64" s="138">
        <f t="shared" si="10"/>
        <v>104568</v>
      </c>
      <c r="E64" s="70">
        <f t="shared" si="9"/>
        <v>102.40644116588702</v>
      </c>
      <c r="F64" s="70">
        <f t="shared" si="11"/>
        <v>108.86217580904291</v>
      </c>
      <c r="G64" s="69"/>
      <c r="H64" s="434">
        <v>135</v>
      </c>
      <c r="I64" s="3">
        <v>11</v>
      </c>
      <c r="J64" s="160" t="s">
        <v>17</v>
      </c>
      <c r="K64" s="3">
        <f t="shared" ref="K64:K72" si="12">SUM(K50)</f>
        <v>33</v>
      </c>
      <c r="L64" s="160" t="s">
        <v>0</v>
      </c>
      <c r="M64" s="169">
        <v>16145</v>
      </c>
      <c r="N64" s="89">
        <f t="shared" ref="N64:N72" si="13">SUM(H50)</f>
        <v>13508</v>
      </c>
      <c r="O64" s="45"/>
      <c r="S64" s="26"/>
      <c r="T64" s="26"/>
      <c r="U64" s="26"/>
      <c r="V64" s="26"/>
    </row>
    <row r="65" spans="2:22">
      <c r="H65" s="43">
        <v>65</v>
      </c>
      <c r="I65" s="3">
        <v>9</v>
      </c>
      <c r="J65" s="3" t="s">
        <v>162</v>
      </c>
      <c r="K65" s="3">
        <f t="shared" si="12"/>
        <v>25</v>
      </c>
      <c r="L65" s="160" t="s">
        <v>29</v>
      </c>
      <c r="M65" s="169">
        <v>11948</v>
      </c>
      <c r="N65" s="89">
        <f t="shared" si="13"/>
        <v>11944</v>
      </c>
      <c r="O65" s="45"/>
      <c r="S65" s="26"/>
      <c r="T65" s="26"/>
      <c r="U65" s="26"/>
      <c r="V65" s="26"/>
    </row>
    <row r="66" spans="2:22">
      <c r="H66" s="43">
        <v>36</v>
      </c>
      <c r="I66" s="3">
        <v>15</v>
      </c>
      <c r="J66" s="160" t="s">
        <v>20</v>
      </c>
      <c r="K66" s="3">
        <f t="shared" si="12"/>
        <v>40</v>
      </c>
      <c r="L66" s="160" t="s">
        <v>2</v>
      </c>
      <c r="M66" s="169">
        <v>4802</v>
      </c>
      <c r="N66" s="89">
        <f t="shared" si="13"/>
        <v>7743</v>
      </c>
      <c r="O66" s="45"/>
      <c r="S66" s="26"/>
      <c r="T66" s="26"/>
      <c r="U66" s="26"/>
      <c r="V66" s="26"/>
    </row>
    <row r="67" spans="2:22">
      <c r="H67" s="89">
        <v>28</v>
      </c>
      <c r="I67" s="3">
        <v>29</v>
      </c>
      <c r="J67" s="160" t="s">
        <v>95</v>
      </c>
      <c r="K67" s="3">
        <f t="shared" si="12"/>
        <v>34</v>
      </c>
      <c r="L67" s="160" t="s">
        <v>1</v>
      </c>
      <c r="M67" s="169">
        <v>6368</v>
      </c>
      <c r="N67" s="89">
        <f t="shared" si="13"/>
        <v>7072</v>
      </c>
      <c r="O67" s="45"/>
      <c r="S67" s="26"/>
      <c r="T67" s="26"/>
      <c r="U67" s="26"/>
      <c r="V67" s="26"/>
    </row>
    <row r="68" spans="2:22">
      <c r="B68" s="51"/>
      <c r="C68" s="26"/>
      <c r="H68" s="88">
        <v>1</v>
      </c>
      <c r="I68" s="3">
        <v>27</v>
      </c>
      <c r="J68" s="160" t="s">
        <v>31</v>
      </c>
      <c r="K68" s="3">
        <f t="shared" si="12"/>
        <v>13</v>
      </c>
      <c r="L68" s="160" t="s">
        <v>7</v>
      </c>
      <c r="M68" s="169">
        <v>8831</v>
      </c>
      <c r="N68" s="89">
        <f t="shared" si="13"/>
        <v>6107</v>
      </c>
      <c r="O68" s="45"/>
      <c r="S68" s="26"/>
      <c r="T68" s="26"/>
      <c r="U68" s="26"/>
      <c r="V68" s="26"/>
    </row>
    <row r="69" spans="2:22">
      <c r="B69" s="51"/>
      <c r="C69" s="26"/>
      <c r="H69" s="333">
        <v>1</v>
      </c>
      <c r="I69" s="3">
        <v>35</v>
      </c>
      <c r="J69" s="160" t="s">
        <v>36</v>
      </c>
      <c r="K69" s="3">
        <f t="shared" si="12"/>
        <v>24</v>
      </c>
      <c r="L69" s="160" t="s">
        <v>28</v>
      </c>
      <c r="M69" s="169">
        <v>3544</v>
      </c>
      <c r="N69" s="89">
        <f t="shared" si="13"/>
        <v>4014</v>
      </c>
      <c r="O69" s="45"/>
      <c r="S69" s="26"/>
      <c r="T69" s="26"/>
      <c r="U69" s="26"/>
      <c r="V69" s="26"/>
    </row>
    <row r="70" spans="2:22">
      <c r="B70" s="50"/>
      <c r="H70" s="88">
        <v>0</v>
      </c>
      <c r="I70" s="3">
        <v>2</v>
      </c>
      <c r="J70" s="160" t="s">
        <v>6</v>
      </c>
      <c r="K70" s="3">
        <f t="shared" si="12"/>
        <v>36</v>
      </c>
      <c r="L70" s="160" t="s">
        <v>5</v>
      </c>
      <c r="M70" s="169">
        <v>2187</v>
      </c>
      <c r="N70" s="89">
        <f t="shared" si="13"/>
        <v>2494</v>
      </c>
      <c r="O70" s="45"/>
      <c r="S70" s="26"/>
      <c r="T70" s="26"/>
      <c r="U70" s="26"/>
      <c r="V70" s="26"/>
    </row>
    <row r="71" spans="2:22">
      <c r="B71" s="50"/>
      <c r="H71" s="88">
        <v>0</v>
      </c>
      <c r="I71" s="3">
        <v>3</v>
      </c>
      <c r="J71" s="160" t="s">
        <v>10</v>
      </c>
      <c r="K71" s="3">
        <f t="shared" si="12"/>
        <v>16</v>
      </c>
      <c r="L71" s="160" t="s">
        <v>3</v>
      </c>
      <c r="M71" s="169">
        <v>1612</v>
      </c>
      <c r="N71" s="89">
        <f t="shared" si="13"/>
        <v>2031</v>
      </c>
      <c r="O71" s="45"/>
      <c r="S71" s="26"/>
      <c r="T71" s="26"/>
      <c r="U71" s="26"/>
      <c r="V71" s="26"/>
    </row>
    <row r="72" spans="2:22" ht="14.25" thickBot="1">
      <c r="B72" s="50"/>
      <c r="H72" s="44">
        <v>0</v>
      </c>
      <c r="I72" s="3">
        <v>4</v>
      </c>
      <c r="J72" s="160" t="s">
        <v>11</v>
      </c>
      <c r="K72" s="3">
        <f t="shared" si="12"/>
        <v>22</v>
      </c>
      <c r="L72" s="162" t="s">
        <v>26</v>
      </c>
      <c r="M72" s="170">
        <v>1067</v>
      </c>
      <c r="N72" s="89">
        <f t="shared" si="13"/>
        <v>1597</v>
      </c>
      <c r="O72" s="45"/>
      <c r="S72" s="26"/>
      <c r="T72" s="26"/>
      <c r="U72" s="26"/>
      <c r="V72" s="26"/>
    </row>
    <row r="73" spans="2:22" ht="14.25" thickTop="1">
      <c r="B73" s="50"/>
      <c r="H73" s="44">
        <v>0</v>
      </c>
      <c r="I73" s="3">
        <v>5</v>
      </c>
      <c r="J73" s="160" t="s">
        <v>12</v>
      </c>
      <c r="K73" s="43"/>
      <c r="L73" s="3" t="s">
        <v>174</v>
      </c>
      <c r="M73" s="168">
        <v>111160</v>
      </c>
      <c r="N73" s="167">
        <f>SUM(H89)</f>
        <v>113835</v>
      </c>
      <c r="O73" s="45"/>
      <c r="S73" s="26"/>
      <c r="T73" s="26"/>
      <c r="U73" s="26"/>
      <c r="V73" s="26"/>
    </row>
    <row r="74" spans="2:22">
      <c r="B74" s="50"/>
      <c r="H74" s="88">
        <v>0</v>
      </c>
      <c r="I74" s="3">
        <v>6</v>
      </c>
      <c r="J74" s="160" t="s">
        <v>13</v>
      </c>
      <c r="K74" s="26"/>
      <c r="L74" s="26"/>
      <c r="N74" s="26"/>
      <c r="O74" s="26"/>
      <c r="S74" s="26"/>
      <c r="T74" s="26"/>
      <c r="U74" s="26"/>
      <c r="V74" s="26"/>
    </row>
    <row r="75" spans="2:22">
      <c r="B75" s="50"/>
      <c r="H75" s="88">
        <v>0</v>
      </c>
      <c r="I75" s="3">
        <v>7</v>
      </c>
      <c r="J75" s="160" t="s">
        <v>14</v>
      </c>
      <c r="L75" s="48"/>
      <c r="M75" s="26"/>
      <c r="N75" s="26"/>
      <c r="O75" s="26"/>
      <c r="S75" s="26"/>
      <c r="T75" s="26"/>
      <c r="U75" s="26"/>
      <c r="V75" s="26"/>
    </row>
    <row r="76" spans="2:22">
      <c r="B76" s="50"/>
      <c r="H76" s="44">
        <v>0</v>
      </c>
      <c r="I76" s="3">
        <v>8</v>
      </c>
      <c r="J76" s="160" t="s">
        <v>15</v>
      </c>
      <c r="L76" s="48"/>
      <c r="M76" s="26"/>
      <c r="S76" s="26"/>
      <c r="T76" s="26"/>
      <c r="U76" s="26"/>
      <c r="V76" s="26"/>
    </row>
    <row r="77" spans="2:22">
      <c r="B77" s="50"/>
      <c r="H77" s="44">
        <v>0</v>
      </c>
      <c r="I77" s="3">
        <v>10</v>
      </c>
      <c r="J77" s="160" t="s">
        <v>16</v>
      </c>
      <c r="L77" s="48"/>
      <c r="M77" s="26"/>
      <c r="N77" s="26"/>
      <c r="O77" s="26"/>
      <c r="S77" s="26"/>
      <c r="T77" s="26"/>
      <c r="U77" s="26"/>
      <c r="V77" s="26"/>
    </row>
    <row r="78" spans="2:22">
      <c r="H78" s="88">
        <v>0</v>
      </c>
      <c r="I78" s="3">
        <v>12</v>
      </c>
      <c r="J78" s="160" t="s">
        <v>18</v>
      </c>
      <c r="L78" s="48"/>
      <c r="M78" s="26"/>
      <c r="N78" s="26"/>
      <c r="O78" s="26"/>
      <c r="S78" s="26"/>
      <c r="T78" s="26"/>
      <c r="U78" s="26"/>
      <c r="V78" s="26"/>
    </row>
    <row r="79" spans="2:22">
      <c r="H79" s="415">
        <v>0</v>
      </c>
      <c r="I79" s="3">
        <v>14</v>
      </c>
      <c r="J79" s="160" t="s">
        <v>19</v>
      </c>
      <c r="L79" s="48"/>
      <c r="M79" s="26"/>
      <c r="N79" s="26"/>
      <c r="O79" s="26"/>
      <c r="S79" s="26"/>
      <c r="T79" s="26"/>
      <c r="U79" s="26"/>
      <c r="V79" s="26"/>
    </row>
    <row r="80" spans="2:22">
      <c r="H80" s="88">
        <v>0</v>
      </c>
      <c r="I80" s="3">
        <v>18</v>
      </c>
      <c r="J80" s="160" t="s">
        <v>22</v>
      </c>
      <c r="L80" s="48"/>
      <c r="M80" s="26"/>
      <c r="N80" s="26"/>
      <c r="O80" s="26"/>
      <c r="S80" s="26"/>
      <c r="T80" s="26"/>
      <c r="U80" s="26"/>
      <c r="V80" s="26"/>
    </row>
    <row r="81" spans="8:22">
      <c r="H81" s="437">
        <v>0</v>
      </c>
      <c r="I81" s="3">
        <v>19</v>
      </c>
      <c r="J81" s="160" t="s">
        <v>23</v>
      </c>
      <c r="L81" s="48"/>
      <c r="M81" s="26"/>
      <c r="N81" s="26"/>
      <c r="O81" s="26"/>
      <c r="S81" s="26"/>
      <c r="T81" s="26"/>
      <c r="U81" s="26"/>
      <c r="V81" s="26"/>
    </row>
    <row r="82" spans="8:22">
      <c r="H82" s="43">
        <v>0</v>
      </c>
      <c r="I82" s="3">
        <v>20</v>
      </c>
      <c r="J82" s="160" t="s">
        <v>24</v>
      </c>
      <c r="L82" s="48"/>
      <c r="M82" s="26"/>
      <c r="N82" s="26"/>
      <c r="O82" s="26"/>
      <c r="S82" s="26"/>
      <c r="T82" s="26"/>
      <c r="U82" s="26"/>
      <c r="V82" s="26"/>
    </row>
    <row r="83" spans="8:22">
      <c r="H83" s="88">
        <v>0</v>
      </c>
      <c r="I83" s="3">
        <v>28</v>
      </c>
      <c r="J83" s="160" t="s">
        <v>32</v>
      </c>
      <c r="L83" s="48"/>
      <c r="M83" s="26"/>
      <c r="N83" s="26"/>
      <c r="O83" s="26"/>
      <c r="S83" s="26"/>
      <c r="T83" s="26"/>
      <c r="U83" s="26"/>
      <c r="V83" s="26"/>
    </row>
    <row r="84" spans="8:22">
      <c r="H84" s="44">
        <v>0</v>
      </c>
      <c r="I84" s="3">
        <v>30</v>
      </c>
      <c r="J84" s="160" t="s">
        <v>33</v>
      </c>
      <c r="L84" s="48"/>
      <c r="M84" s="26"/>
      <c r="N84" s="26"/>
      <c r="O84" s="26"/>
      <c r="S84" s="26"/>
      <c r="T84" s="26"/>
      <c r="U84" s="26"/>
      <c r="V84" s="26"/>
    </row>
    <row r="85" spans="8:22">
      <c r="H85" s="88">
        <v>0</v>
      </c>
      <c r="I85" s="3">
        <v>31</v>
      </c>
      <c r="J85" s="160" t="s">
        <v>96</v>
      </c>
      <c r="L85" s="27"/>
      <c r="M85" s="26"/>
      <c r="N85" s="26"/>
      <c r="O85" s="26"/>
      <c r="S85" s="26"/>
      <c r="T85" s="26"/>
      <c r="U85" s="26"/>
      <c r="V85" s="26"/>
    </row>
    <row r="86" spans="8:22">
      <c r="H86" s="44">
        <v>0</v>
      </c>
      <c r="I86" s="3">
        <v>32</v>
      </c>
      <c r="J86" s="160" t="s">
        <v>35</v>
      </c>
      <c r="L86" s="48"/>
      <c r="M86" s="26"/>
      <c r="N86" s="26"/>
      <c r="O86" s="26"/>
      <c r="S86" s="26"/>
      <c r="T86" s="26"/>
      <c r="U86" s="26"/>
      <c r="V86" s="26"/>
    </row>
    <row r="87" spans="8:22">
      <c r="H87" s="44">
        <v>0</v>
      </c>
      <c r="I87" s="3">
        <v>37</v>
      </c>
      <c r="J87" s="160" t="s">
        <v>37</v>
      </c>
      <c r="L87" s="48"/>
      <c r="M87" s="26"/>
      <c r="N87" s="26"/>
      <c r="O87" s="26"/>
      <c r="S87" s="30"/>
      <c r="T87" s="30"/>
    </row>
    <row r="88" spans="8:22">
      <c r="H88" s="44">
        <v>0</v>
      </c>
      <c r="I88" s="3">
        <v>39</v>
      </c>
      <c r="J88" s="160" t="s">
        <v>39</v>
      </c>
      <c r="L88" s="48"/>
      <c r="M88" s="26"/>
      <c r="N88" s="26"/>
      <c r="O88" s="26"/>
      <c r="Q88" s="26"/>
    </row>
    <row r="89" spans="8:22">
      <c r="H89" s="118">
        <f>SUM(H49:H88)</f>
        <v>113835</v>
      </c>
      <c r="I89" s="3"/>
      <c r="J89" s="3" t="s">
        <v>93</v>
      </c>
      <c r="L89" s="48"/>
      <c r="M89" s="26"/>
      <c r="N89" s="26"/>
      <c r="O89" s="26"/>
    </row>
    <row r="90" spans="8:22">
      <c r="I90" s="78"/>
      <c r="J90" s="78"/>
      <c r="L90" s="48"/>
      <c r="M90" s="26"/>
      <c r="N90" s="26"/>
      <c r="O90" s="26"/>
    </row>
    <row r="91" spans="8:22" ht="18.75">
      <c r="J91" s="30"/>
      <c r="L91" s="48"/>
      <c r="M91" s="26"/>
      <c r="N91" s="26"/>
      <c r="O91" s="26"/>
      <c r="P91" s="46"/>
    </row>
    <row r="92" spans="8:22">
      <c r="L92" s="48"/>
      <c r="M92" s="26"/>
      <c r="N92" s="26"/>
      <c r="O92" s="26"/>
    </row>
    <row r="93" spans="8:22">
      <c r="L93" s="48"/>
      <c r="M93" s="26"/>
      <c r="P93" s="47"/>
    </row>
    <row r="94" spans="8:22">
      <c r="L94" s="48"/>
      <c r="M94" s="26"/>
      <c r="N94" s="26"/>
      <c r="O94" s="26"/>
      <c r="P94" s="26"/>
    </row>
    <row r="95" spans="8:22">
      <c r="L95" s="48"/>
      <c r="M95" s="26"/>
      <c r="N95" s="26"/>
      <c r="O95" s="26"/>
      <c r="P95" s="26"/>
    </row>
    <row r="96" spans="8:22">
      <c r="L96" s="48"/>
      <c r="M96" s="26"/>
      <c r="N96" s="26"/>
      <c r="O96" s="26"/>
      <c r="P96" s="26"/>
    </row>
    <row r="97" spans="11:17">
      <c r="L97" s="48"/>
      <c r="M97" s="26"/>
      <c r="N97" s="26"/>
      <c r="O97" s="26"/>
      <c r="P97" s="26"/>
    </row>
    <row r="98" spans="11:17">
      <c r="L98" s="48"/>
      <c r="M98" s="26"/>
      <c r="N98" s="26"/>
      <c r="O98" s="26"/>
      <c r="P98" s="26"/>
    </row>
    <row r="99" spans="11:17">
      <c r="L99" s="48"/>
      <c r="M99" s="26"/>
      <c r="N99" s="26"/>
      <c r="O99" s="26"/>
      <c r="P99" s="26"/>
    </row>
    <row r="100" spans="11:17">
      <c r="L100" s="48"/>
      <c r="M100" s="26"/>
      <c r="N100" s="26"/>
      <c r="O100" s="26"/>
      <c r="P100" s="26"/>
    </row>
    <row r="101" spans="11:17">
      <c r="L101" s="48"/>
      <c r="M101" s="26"/>
      <c r="N101" s="26"/>
      <c r="O101" s="26"/>
      <c r="P101" s="26"/>
    </row>
    <row r="102" spans="11:17">
      <c r="L102" s="48"/>
      <c r="M102" s="26"/>
      <c r="N102" s="26"/>
      <c r="O102" s="26"/>
      <c r="P102" s="26"/>
    </row>
    <row r="103" spans="11:17">
      <c r="L103" s="48"/>
      <c r="M103" s="26"/>
      <c r="N103" s="26"/>
      <c r="O103" s="26"/>
      <c r="P103" s="26"/>
    </row>
    <row r="104" spans="11:17">
      <c r="L104" s="48"/>
      <c r="M104" s="26"/>
      <c r="N104" s="26"/>
      <c r="O104" s="26"/>
      <c r="P104" s="26"/>
    </row>
    <row r="105" spans="11:17">
      <c r="L105" s="48"/>
      <c r="M105" s="26"/>
      <c r="N105" s="26"/>
      <c r="O105" s="26"/>
      <c r="P105" s="26"/>
    </row>
    <row r="106" spans="11:17">
      <c r="L106" s="48"/>
      <c r="M106" s="26"/>
      <c r="N106" s="26"/>
      <c r="O106" s="26"/>
      <c r="P106" s="26"/>
      <c r="Q106" s="26"/>
    </row>
    <row r="107" spans="11:17">
      <c r="L107" s="48"/>
      <c r="M107" s="26"/>
      <c r="N107" s="26"/>
      <c r="O107" s="26"/>
      <c r="P107" s="26"/>
      <c r="Q107" s="26"/>
    </row>
    <row r="108" spans="11:17">
      <c r="L108" s="48"/>
      <c r="M108" s="26"/>
      <c r="N108" s="26"/>
      <c r="O108" s="26"/>
      <c r="P108" s="26"/>
      <c r="Q108" s="26"/>
    </row>
    <row r="109" spans="11:17">
      <c r="L109" s="48"/>
      <c r="M109" s="26"/>
      <c r="N109" s="26"/>
      <c r="O109" s="26"/>
      <c r="P109" s="26"/>
      <c r="Q109" s="26"/>
    </row>
    <row r="110" spans="11:17">
      <c r="L110" s="48"/>
      <c r="M110" s="26"/>
      <c r="N110" s="26"/>
      <c r="O110" s="26"/>
      <c r="P110" s="26"/>
      <c r="Q110" s="26"/>
    </row>
    <row r="111" spans="11:17">
      <c r="K111" s="26"/>
      <c r="L111" s="26"/>
      <c r="N111" s="26"/>
      <c r="O111" s="26"/>
      <c r="P111" s="26"/>
      <c r="Q111" s="26"/>
    </row>
    <row r="112" spans="11:17">
      <c r="K112" s="26"/>
      <c r="L112" s="26"/>
      <c r="N112" s="26"/>
      <c r="O112" s="26"/>
      <c r="P112" s="26"/>
      <c r="Q112" s="26"/>
    </row>
    <row r="113" spans="11:17">
      <c r="K113" s="26"/>
      <c r="L113" s="26"/>
      <c r="N113" s="26"/>
      <c r="O113" s="26"/>
      <c r="P113" s="26"/>
      <c r="Q113" s="26"/>
    </row>
    <row r="114" spans="11:17">
      <c r="K114" s="26"/>
      <c r="L114" s="26"/>
      <c r="N114" s="26"/>
      <c r="O114" s="26"/>
      <c r="P114" s="26"/>
      <c r="Q114" s="26"/>
    </row>
    <row r="115" spans="11:17">
      <c r="K115" s="26"/>
      <c r="L115" s="26"/>
      <c r="N115" s="26"/>
      <c r="O115" s="26"/>
      <c r="P115" s="26"/>
      <c r="Q115" s="26"/>
    </row>
    <row r="116" spans="11:17">
      <c r="K116" s="26"/>
      <c r="L116" s="26"/>
      <c r="N116" s="26"/>
      <c r="O116" s="26"/>
      <c r="P116" s="26"/>
      <c r="Q116" s="26"/>
    </row>
    <row r="117" spans="11:17">
      <c r="K117" s="26"/>
      <c r="L117" s="26"/>
      <c r="N117" s="26"/>
      <c r="O117" s="26"/>
      <c r="P117" s="26"/>
      <c r="Q117" s="26"/>
    </row>
    <row r="118" spans="11:17">
      <c r="K118" s="26"/>
      <c r="L118" s="26"/>
      <c r="N118" s="26"/>
      <c r="O118" s="26"/>
      <c r="P118" s="26"/>
      <c r="Q118" s="26"/>
    </row>
    <row r="119" spans="11:17">
      <c r="K119" s="26"/>
      <c r="L119" s="26"/>
      <c r="N119" s="26"/>
      <c r="O119" s="26"/>
      <c r="P119" s="26"/>
      <c r="Q119" s="26"/>
    </row>
    <row r="120" spans="11:17">
      <c r="K120" s="26"/>
      <c r="L120" s="26"/>
      <c r="N120" s="26"/>
      <c r="O120" s="26"/>
      <c r="P120" s="26"/>
      <c r="Q120" s="26"/>
    </row>
    <row r="121" spans="11:17">
      <c r="K121" s="26"/>
      <c r="L121" s="26"/>
      <c r="N121" s="26"/>
      <c r="O121" s="26"/>
      <c r="P121" s="26"/>
      <c r="Q121" s="26"/>
    </row>
    <row r="122" spans="11:17">
      <c r="K122" s="26"/>
      <c r="L122" s="26"/>
      <c r="N122" s="26"/>
      <c r="O122" s="26"/>
      <c r="P122" s="26"/>
    </row>
    <row r="123" spans="11:17">
      <c r="K123" s="26"/>
      <c r="L123" s="26"/>
      <c r="N123" s="26"/>
      <c r="O123" s="26"/>
      <c r="P123" s="26"/>
    </row>
    <row r="124" spans="11:17">
      <c r="K124" s="26"/>
      <c r="L124" s="26"/>
      <c r="N124" s="26"/>
      <c r="O124" s="26"/>
      <c r="P124" s="26"/>
    </row>
    <row r="125" spans="11:17">
      <c r="K125" s="26"/>
      <c r="L125" s="26"/>
      <c r="N125" s="26"/>
      <c r="O125" s="26"/>
      <c r="P125" s="26"/>
    </row>
    <row r="126" spans="11:17">
      <c r="K126" s="26"/>
      <c r="L126" s="26"/>
      <c r="N126" s="26"/>
      <c r="O126" s="26"/>
      <c r="P126" s="26"/>
    </row>
    <row r="127" spans="11:17">
      <c r="K127" s="26"/>
      <c r="L127" s="26"/>
      <c r="N127" s="26"/>
      <c r="O127" s="26"/>
      <c r="P127" s="26"/>
    </row>
    <row r="128" spans="11:17">
      <c r="K128" s="26"/>
      <c r="L128" s="26"/>
      <c r="N128" s="26"/>
      <c r="O128" s="26"/>
      <c r="P128" s="26"/>
    </row>
    <row r="129" spans="11:16">
      <c r="K129" s="26"/>
      <c r="L129" s="26"/>
      <c r="N129" s="26"/>
      <c r="O129" s="26"/>
      <c r="P129" s="26"/>
    </row>
    <row r="130" spans="11:16">
      <c r="K130" s="26"/>
      <c r="L130" s="26"/>
      <c r="N130" s="26"/>
      <c r="O130" s="26"/>
      <c r="P130" s="26"/>
    </row>
    <row r="131" spans="11:16">
      <c r="K131" s="26"/>
      <c r="L131" s="26"/>
      <c r="N131" s="26"/>
      <c r="O131" s="26"/>
      <c r="P131" s="26"/>
    </row>
    <row r="132" spans="11:16">
      <c r="K132" s="26"/>
      <c r="L132" s="26"/>
      <c r="N132" s="26"/>
      <c r="O132" s="26"/>
      <c r="P132" s="26"/>
    </row>
    <row r="133" spans="11:16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AD90"/>
  <sheetViews>
    <sheetView zoomScaleNormal="100" workbookViewId="0">
      <selection activeCell="N36" sqref="N36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>
      <c r="H1" s="16" t="s">
        <v>65</v>
      </c>
      <c r="J1" s="101"/>
      <c r="Q1" s="26"/>
      <c r="R1" s="108"/>
    </row>
    <row r="2" spans="5:30">
      <c r="H2" s="280" t="s">
        <v>195</v>
      </c>
      <c r="I2" s="3"/>
      <c r="J2" s="185" t="s">
        <v>103</v>
      </c>
      <c r="K2" s="3"/>
      <c r="L2" s="179" t="s">
        <v>184</v>
      </c>
      <c r="R2" s="109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ht="13.5" customHeight="1">
      <c r="H3" s="23" t="s">
        <v>99</v>
      </c>
      <c r="I3" s="3"/>
      <c r="J3" s="144" t="s">
        <v>100</v>
      </c>
      <c r="K3" s="3"/>
      <c r="L3" s="42" t="s">
        <v>99</v>
      </c>
      <c r="M3" s="82"/>
      <c r="N3" s="420"/>
      <c r="R3" s="48"/>
      <c r="S3" s="26"/>
      <c r="T3" s="26"/>
      <c r="U3" s="26"/>
      <c r="V3" s="26"/>
    </row>
    <row r="4" spans="5:30" ht="13.5" customHeight="1">
      <c r="H4" s="89">
        <v>19314</v>
      </c>
      <c r="I4" s="3">
        <v>17</v>
      </c>
      <c r="J4" s="33" t="s">
        <v>21</v>
      </c>
      <c r="K4" s="200">
        <f>SUM(I4)</f>
        <v>17</v>
      </c>
      <c r="L4" s="272">
        <v>18958</v>
      </c>
      <c r="M4" s="45"/>
      <c r="N4" s="420"/>
      <c r="R4" s="48"/>
      <c r="S4" s="26"/>
      <c r="T4" s="26"/>
      <c r="U4" s="26"/>
      <c r="V4" s="26"/>
    </row>
    <row r="5" spans="5:30" ht="13.5" customHeight="1">
      <c r="H5" s="88">
        <v>18525</v>
      </c>
      <c r="I5" s="3">
        <v>34</v>
      </c>
      <c r="J5" s="33" t="s">
        <v>1</v>
      </c>
      <c r="K5" s="200">
        <f t="shared" ref="K5:K13" si="0">SUM(I5)</f>
        <v>34</v>
      </c>
      <c r="L5" s="272">
        <v>14747</v>
      </c>
      <c r="M5" s="45"/>
      <c r="N5" s="420"/>
      <c r="R5" s="48"/>
      <c r="S5" s="26"/>
      <c r="T5" s="26"/>
      <c r="U5" s="26"/>
      <c r="V5" s="26"/>
    </row>
    <row r="6" spans="5:30" ht="13.5" customHeight="1">
      <c r="H6" s="88">
        <v>16388</v>
      </c>
      <c r="I6" s="3">
        <v>33</v>
      </c>
      <c r="J6" s="33" t="s">
        <v>0</v>
      </c>
      <c r="K6" s="200">
        <f t="shared" si="0"/>
        <v>33</v>
      </c>
      <c r="L6" s="272">
        <v>19482</v>
      </c>
      <c r="M6" s="45"/>
      <c r="N6" s="420"/>
      <c r="R6" s="48"/>
      <c r="S6" s="26"/>
      <c r="T6" s="26"/>
      <c r="U6" s="26"/>
      <c r="V6" s="26"/>
    </row>
    <row r="7" spans="5:30" ht="13.5" customHeight="1">
      <c r="H7" s="88">
        <v>14841</v>
      </c>
      <c r="I7" s="3">
        <v>3</v>
      </c>
      <c r="J7" s="33" t="s">
        <v>10</v>
      </c>
      <c r="K7" s="200">
        <f t="shared" si="0"/>
        <v>3</v>
      </c>
      <c r="L7" s="272">
        <v>8133</v>
      </c>
      <c r="M7" s="45"/>
      <c r="N7" s="420"/>
      <c r="R7" s="48"/>
      <c r="S7" s="26"/>
      <c r="T7" s="26"/>
      <c r="U7" s="26"/>
      <c r="V7" s="26"/>
    </row>
    <row r="8" spans="5:30">
      <c r="H8" s="44">
        <v>14195</v>
      </c>
      <c r="I8" s="3">
        <v>31</v>
      </c>
      <c r="J8" s="33" t="s">
        <v>64</v>
      </c>
      <c r="K8" s="200">
        <f t="shared" si="0"/>
        <v>31</v>
      </c>
      <c r="L8" s="272">
        <v>15462</v>
      </c>
      <c r="M8" s="45"/>
      <c r="R8" s="48"/>
      <c r="S8" s="26"/>
      <c r="T8" s="26"/>
      <c r="U8" s="26"/>
      <c r="V8" s="26"/>
    </row>
    <row r="9" spans="5:30">
      <c r="H9" s="289">
        <v>11684</v>
      </c>
      <c r="I9" s="3">
        <v>13</v>
      </c>
      <c r="J9" s="33" t="s">
        <v>7</v>
      </c>
      <c r="K9" s="200">
        <f t="shared" si="0"/>
        <v>13</v>
      </c>
      <c r="L9" s="272">
        <v>12683</v>
      </c>
      <c r="M9" s="45"/>
      <c r="R9" s="48"/>
      <c r="S9" s="26"/>
      <c r="T9" s="26"/>
      <c r="U9" s="26"/>
      <c r="V9" s="26"/>
    </row>
    <row r="10" spans="5:30">
      <c r="H10" s="88">
        <v>10534</v>
      </c>
      <c r="I10" s="3">
        <v>40</v>
      </c>
      <c r="J10" s="33" t="s">
        <v>2</v>
      </c>
      <c r="K10" s="200">
        <f t="shared" si="0"/>
        <v>40</v>
      </c>
      <c r="L10" s="272">
        <v>10412</v>
      </c>
      <c r="M10" s="45"/>
      <c r="R10" s="48"/>
      <c r="S10" s="26"/>
      <c r="T10" s="26"/>
      <c r="U10" s="26"/>
      <c r="V10" s="26"/>
    </row>
    <row r="11" spans="5:30">
      <c r="H11" s="88">
        <v>6667</v>
      </c>
      <c r="I11" s="3">
        <v>25</v>
      </c>
      <c r="J11" s="33" t="s">
        <v>29</v>
      </c>
      <c r="K11" s="200">
        <f t="shared" si="0"/>
        <v>25</v>
      </c>
      <c r="L11" s="273">
        <v>11863</v>
      </c>
      <c r="M11" s="45"/>
      <c r="N11" s="29"/>
      <c r="R11" s="48"/>
      <c r="S11" s="26"/>
      <c r="T11" s="26"/>
      <c r="U11" s="26"/>
      <c r="V11" s="26"/>
    </row>
    <row r="12" spans="5:30">
      <c r="H12" s="416">
        <v>5586</v>
      </c>
      <c r="I12" s="3">
        <v>26</v>
      </c>
      <c r="J12" s="33" t="s">
        <v>30</v>
      </c>
      <c r="K12" s="200">
        <f t="shared" si="0"/>
        <v>26</v>
      </c>
      <c r="L12" s="273">
        <v>5082</v>
      </c>
      <c r="M12" s="45"/>
      <c r="R12" s="48"/>
      <c r="S12" s="26"/>
      <c r="T12" s="26"/>
      <c r="U12" s="26"/>
      <c r="V12" s="26"/>
    </row>
    <row r="13" spans="5:30" ht="14.25" thickBot="1">
      <c r="E13" s="17"/>
      <c r="H13" s="438">
        <v>4763</v>
      </c>
      <c r="I13" s="14">
        <v>11</v>
      </c>
      <c r="J13" s="77" t="s">
        <v>17</v>
      </c>
      <c r="K13" s="200">
        <f t="shared" si="0"/>
        <v>11</v>
      </c>
      <c r="L13" s="273">
        <v>4797</v>
      </c>
      <c r="M13" s="45"/>
      <c r="R13" s="48"/>
      <c r="S13" s="26"/>
      <c r="T13" s="26"/>
      <c r="U13" s="26"/>
      <c r="V13" s="26"/>
    </row>
    <row r="14" spans="5:30" ht="14.25" thickTop="1">
      <c r="E14" s="17"/>
      <c r="H14" s="374">
        <v>4604</v>
      </c>
      <c r="I14" s="219">
        <v>16</v>
      </c>
      <c r="J14" s="378" t="s">
        <v>3</v>
      </c>
      <c r="K14" s="107" t="s">
        <v>8</v>
      </c>
      <c r="L14" s="274">
        <v>157793</v>
      </c>
      <c r="N14" s="32"/>
      <c r="R14" s="48"/>
      <c r="S14" s="26"/>
      <c r="T14" s="26"/>
      <c r="U14" s="26"/>
      <c r="V14" s="26"/>
    </row>
    <row r="15" spans="5:30">
      <c r="H15" s="333">
        <v>4406</v>
      </c>
      <c r="I15" s="3">
        <v>2</v>
      </c>
      <c r="J15" s="33" t="s">
        <v>6</v>
      </c>
      <c r="K15" s="50"/>
      <c r="L15" s="27"/>
      <c r="N15" s="32"/>
      <c r="R15" s="48"/>
      <c r="S15" s="26"/>
      <c r="T15" s="26"/>
      <c r="U15" s="26"/>
      <c r="V15" s="26"/>
    </row>
    <row r="16" spans="5:30">
      <c r="H16" s="88">
        <v>3798</v>
      </c>
      <c r="I16" s="3">
        <v>38</v>
      </c>
      <c r="J16" s="33" t="s">
        <v>38</v>
      </c>
      <c r="K16" s="50"/>
      <c r="L16" s="32"/>
      <c r="R16" s="48"/>
      <c r="S16" s="26"/>
      <c r="T16" s="26"/>
      <c r="U16" s="26"/>
      <c r="V16" s="26"/>
    </row>
    <row r="17" spans="1:22">
      <c r="H17" s="289">
        <v>3519</v>
      </c>
      <c r="I17" s="3">
        <v>21</v>
      </c>
      <c r="J17" s="3" t="s">
        <v>159</v>
      </c>
      <c r="L17" s="32"/>
      <c r="R17" s="48"/>
      <c r="S17" s="26"/>
      <c r="T17" s="26"/>
      <c r="U17" s="26"/>
      <c r="V17" s="26"/>
    </row>
    <row r="18" spans="1:22">
      <c r="H18" s="122">
        <v>1813</v>
      </c>
      <c r="I18" s="3">
        <v>14</v>
      </c>
      <c r="J18" s="33" t="s">
        <v>19</v>
      </c>
      <c r="L18" s="186" t="s">
        <v>103</v>
      </c>
      <c r="M18" t="s">
        <v>63</v>
      </c>
      <c r="N18" s="42" t="s">
        <v>75</v>
      </c>
      <c r="R18" s="48"/>
      <c r="S18" s="26"/>
      <c r="T18" s="26"/>
      <c r="U18" s="26"/>
      <c r="V18" s="26"/>
    </row>
    <row r="19" spans="1:22" ht="14.25" thickBot="1">
      <c r="H19" s="89">
        <v>1210</v>
      </c>
      <c r="I19" s="3">
        <v>24</v>
      </c>
      <c r="J19" s="33" t="s">
        <v>28</v>
      </c>
      <c r="K19" s="116">
        <f>SUM(I4)</f>
        <v>17</v>
      </c>
      <c r="L19" s="33" t="s">
        <v>21</v>
      </c>
      <c r="M19" s="366">
        <v>15051</v>
      </c>
      <c r="N19" s="89">
        <f>SUM(H4)</f>
        <v>19314</v>
      </c>
      <c r="R19" s="48"/>
      <c r="S19" s="26"/>
      <c r="T19" s="26"/>
      <c r="U19" s="26"/>
      <c r="V19" s="26"/>
    </row>
    <row r="20" spans="1:22">
      <c r="A20" s="58" t="s">
        <v>46</v>
      </c>
      <c r="B20" s="59" t="s">
        <v>53</v>
      </c>
      <c r="C20" s="59" t="s">
        <v>194</v>
      </c>
      <c r="D20" s="59" t="s">
        <v>185</v>
      </c>
      <c r="E20" s="59" t="s">
        <v>51</v>
      </c>
      <c r="F20" s="59" t="s">
        <v>50</v>
      </c>
      <c r="G20" s="60" t="s">
        <v>52</v>
      </c>
      <c r="H20" s="88">
        <v>1116</v>
      </c>
      <c r="I20" s="3">
        <v>36</v>
      </c>
      <c r="J20" s="33" t="s">
        <v>5</v>
      </c>
      <c r="K20" s="116">
        <f t="shared" ref="K20:K28" si="1">SUM(I5)</f>
        <v>34</v>
      </c>
      <c r="L20" s="33" t="s">
        <v>1</v>
      </c>
      <c r="M20" s="367">
        <v>15039</v>
      </c>
      <c r="N20" s="89">
        <f t="shared" ref="N20:N28" si="2">SUM(H5)</f>
        <v>18525</v>
      </c>
      <c r="R20" s="48"/>
      <c r="S20" s="26"/>
      <c r="T20" s="26"/>
      <c r="U20" s="26"/>
      <c r="V20" s="26"/>
    </row>
    <row r="21" spans="1:22">
      <c r="A21" s="61">
        <v>1</v>
      </c>
      <c r="B21" s="33" t="s">
        <v>21</v>
      </c>
      <c r="C21" s="199">
        <f>SUM(H4)</f>
        <v>19314</v>
      </c>
      <c r="D21" s="89">
        <f>SUM(L4)</f>
        <v>18958</v>
      </c>
      <c r="E21" s="52">
        <f t="shared" ref="E21:E30" si="3">SUM(N19/M19*100)</f>
        <v>128.3236994219653</v>
      </c>
      <c r="F21" s="52">
        <f t="shared" ref="F21:F31" si="4">SUM(C21/D21*100)</f>
        <v>101.87783521468509</v>
      </c>
      <c r="G21" s="62"/>
      <c r="H21" s="88">
        <v>1056</v>
      </c>
      <c r="I21" s="3">
        <v>9</v>
      </c>
      <c r="J21" s="3" t="s">
        <v>163</v>
      </c>
      <c r="K21" s="116">
        <f t="shared" si="1"/>
        <v>33</v>
      </c>
      <c r="L21" s="33" t="s">
        <v>0</v>
      </c>
      <c r="M21" s="367">
        <v>16998</v>
      </c>
      <c r="N21" s="89">
        <f t="shared" si="2"/>
        <v>16388</v>
      </c>
      <c r="R21" s="48"/>
      <c r="S21" s="26"/>
      <c r="T21" s="26"/>
      <c r="U21" s="26"/>
      <c r="V21" s="26"/>
    </row>
    <row r="22" spans="1:22">
      <c r="A22" s="61">
        <v>2</v>
      </c>
      <c r="B22" s="33" t="s">
        <v>1</v>
      </c>
      <c r="C22" s="199">
        <f t="shared" ref="C22:C30" si="5">SUM(H5)</f>
        <v>18525</v>
      </c>
      <c r="D22" s="89">
        <f t="shared" ref="D22:D29" si="6">SUM(L5)</f>
        <v>14747</v>
      </c>
      <c r="E22" s="52">
        <f t="shared" si="3"/>
        <v>123.17973269499302</v>
      </c>
      <c r="F22" s="52">
        <f t="shared" si="4"/>
        <v>125.61876991930563</v>
      </c>
      <c r="G22" s="62"/>
      <c r="H22" s="88">
        <v>1039</v>
      </c>
      <c r="I22" s="3">
        <v>1</v>
      </c>
      <c r="J22" s="33" t="s">
        <v>4</v>
      </c>
      <c r="K22" s="116">
        <f t="shared" si="1"/>
        <v>3</v>
      </c>
      <c r="L22" s="33" t="s">
        <v>10</v>
      </c>
      <c r="M22" s="367">
        <v>1501</v>
      </c>
      <c r="N22" s="89">
        <f t="shared" si="2"/>
        <v>14841</v>
      </c>
      <c r="R22" s="48"/>
      <c r="S22" s="26"/>
      <c r="T22" s="26"/>
      <c r="U22" s="26"/>
      <c r="V22" s="26"/>
    </row>
    <row r="23" spans="1:22">
      <c r="A23" s="61">
        <v>3</v>
      </c>
      <c r="B23" s="33" t="s">
        <v>0</v>
      </c>
      <c r="C23" s="199">
        <f t="shared" si="5"/>
        <v>16388</v>
      </c>
      <c r="D23" s="89">
        <f t="shared" si="6"/>
        <v>19482</v>
      </c>
      <c r="E23" s="52">
        <f t="shared" si="3"/>
        <v>96.411342510883628</v>
      </c>
      <c r="F23" s="52">
        <f t="shared" si="4"/>
        <v>84.11867364746945</v>
      </c>
      <c r="G23" s="62"/>
      <c r="H23" s="88">
        <v>442</v>
      </c>
      <c r="I23" s="3">
        <v>12</v>
      </c>
      <c r="J23" s="33" t="s">
        <v>18</v>
      </c>
      <c r="K23" s="116">
        <f t="shared" si="1"/>
        <v>31</v>
      </c>
      <c r="L23" s="33" t="s">
        <v>64</v>
      </c>
      <c r="M23" s="367">
        <v>9832</v>
      </c>
      <c r="N23" s="89">
        <f t="shared" si="2"/>
        <v>14195</v>
      </c>
      <c r="R23" s="48"/>
      <c r="S23" s="26"/>
      <c r="T23" s="26"/>
      <c r="U23" s="26"/>
      <c r="V23" s="26"/>
    </row>
    <row r="24" spans="1:22">
      <c r="A24" s="61">
        <v>4</v>
      </c>
      <c r="B24" s="33" t="s">
        <v>10</v>
      </c>
      <c r="C24" s="199">
        <f t="shared" si="5"/>
        <v>14841</v>
      </c>
      <c r="D24" s="89">
        <f t="shared" si="6"/>
        <v>8133</v>
      </c>
      <c r="E24" s="52">
        <f t="shared" si="3"/>
        <v>988.74083944037318</v>
      </c>
      <c r="F24" s="52">
        <f t="shared" si="4"/>
        <v>182.47879011434895</v>
      </c>
      <c r="G24" s="62"/>
      <c r="H24" s="88">
        <v>440</v>
      </c>
      <c r="I24" s="3">
        <v>32</v>
      </c>
      <c r="J24" s="33" t="s">
        <v>35</v>
      </c>
      <c r="K24" s="116">
        <f t="shared" si="1"/>
        <v>13</v>
      </c>
      <c r="L24" s="33" t="s">
        <v>7</v>
      </c>
      <c r="M24" s="367">
        <v>6241</v>
      </c>
      <c r="N24" s="89">
        <f t="shared" si="2"/>
        <v>11684</v>
      </c>
      <c r="R24" s="48"/>
      <c r="S24" s="26"/>
      <c r="T24" s="26"/>
      <c r="U24" s="26"/>
      <c r="V24" s="26"/>
    </row>
    <row r="25" spans="1:22">
      <c r="A25" s="61">
        <v>5</v>
      </c>
      <c r="B25" s="33" t="s">
        <v>64</v>
      </c>
      <c r="C25" s="199">
        <f t="shared" si="5"/>
        <v>14195</v>
      </c>
      <c r="D25" s="89">
        <f t="shared" si="6"/>
        <v>15462</v>
      </c>
      <c r="E25" s="52">
        <f t="shared" si="3"/>
        <v>144.37550854353131</v>
      </c>
      <c r="F25" s="52">
        <f t="shared" si="4"/>
        <v>91.805717242271385</v>
      </c>
      <c r="G25" s="72"/>
      <c r="H25" s="88">
        <v>435</v>
      </c>
      <c r="I25" s="3">
        <v>37</v>
      </c>
      <c r="J25" s="33" t="s">
        <v>37</v>
      </c>
      <c r="K25" s="116">
        <f t="shared" si="1"/>
        <v>40</v>
      </c>
      <c r="L25" s="33" t="s">
        <v>2</v>
      </c>
      <c r="M25" s="367">
        <v>8677</v>
      </c>
      <c r="N25" s="89">
        <f t="shared" si="2"/>
        <v>10534</v>
      </c>
      <c r="R25" s="48"/>
      <c r="S25" s="26"/>
      <c r="T25" s="26"/>
      <c r="U25" s="26"/>
      <c r="V25" s="26"/>
    </row>
    <row r="26" spans="1:22">
      <c r="A26" s="61">
        <v>6</v>
      </c>
      <c r="B26" s="33" t="s">
        <v>7</v>
      </c>
      <c r="C26" s="199">
        <f t="shared" si="5"/>
        <v>11684</v>
      </c>
      <c r="D26" s="89">
        <f t="shared" si="6"/>
        <v>12683</v>
      </c>
      <c r="E26" s="52">
        <f t="shared" si="3"/>
        <v>187.21358756609519</v>
      </c>
      <c r="F26" s="52">
        <f t="shared" si="4"/>
        <v>92.123314673184581</v>
      </c>
      <c r="G26" s="62"/>
      <c r="H26" s="88">
        <v>274</v>
      </c>
      <c r="I26" s="3">
        <v>27</v>
      </c>
      <c r="J26" s="33" t="s">
        <v>31</v>
      </c>
      <c r="K26" s="116">
        <f t="shared" si="1"/>
        <v>25</v>
      </c>
      <c r="L26" s="33" t="s">
        <v>29</v>
      </c>
      <c r="M26" s="368">
        <v>6669</v>
      </c>
      <c r="N26" s="89">
        <f t="shared" si="2"/>
        <v>6667</v>
      </c>
      <c r="R26" s="48"/>
      <c r="S26" s="26"/>
      <c r="T26" s="26"/>
      <c r="U26" s="26"/>
      <c r="V26" s="26"/>
    </row>
    <row r="27" spans="1:22">
      <c r="A27" s="61">
        <v>7</v>
      </c>
      <c r="B27" s="33" t="s">
        <v>2</v>
      </c>
      <c r="C27" s="199">
        <f t="shared" si="5"/>
        <v>10534</v>
      </c>
      <c r="D27" s="89">
        <f t="shared" si="6"/>
        <v>10412</v>
      </c>
      <c r="E27" s="52">
        <f t="shared" si="3"/>
        <v>121.40140601590413</v>
      </c>
      <c r="F27" s="52">
        <f t="shared" si="4"/>
        <v>101.17172493276989</v>
      </c>
      <c r="G27" s="62"/>
      <c r="H27" s="88">
        <v>203</v>
      </c>
      <c r="I27" s="3">
        <v>20</v>
      </c>
      <c r="J27" s="33" t="s">
        <v>24</v>
      </c>
      <c r="K27" s="116">
        <f t="shared" si="1"/>
        <v>26</v>
      </c>
      <c r="L27" s="33" t="s">
        <v>30</v>
      </c>
      <c r="M27" s="369">
        <v>5941</v>
      </c>
      <c r="N27" s="89">
        <f t="shared" si="2"/>
        <v>5586</v>
      </c>
      <c r="R27" s="48"/>
      <c r="S27" s="26"/>
      <c r="T27" s="26"/>
      <c r="U27" s="26"/>
      <c r="V27" s="26"/>
    </row>
    <row r="28" spans="1:22" ht="14.25" thickBot="1">
      <c r="A28" s="61">
        <v>8</v>
      </c>
      <c r="B28" s="33" t="s">
        <v>29</v>
      </c>
      <c r="C28" s="199">
        <f t="shared" si="5"/>
        <v>6667</v>
      </c>
      <c r="D28" s="89">
        <f t="shared" si="6"/>
        <v>11863</v>
      </c>
      <c r="E28" s="52">
        <f t="shared" si="3"/>
        <v>99.970010496326296</v>
      </c>
      <c r="F28" s="52">
        <f t="shared" si="4"/>
        <v>56.199949422574392</v>
      </c>
      <c r="G28" s="73"/>
      <c r="H28" s="289">
        <v>200</v>
      </c>
      <c r="I28" s="3">
        <v>10</v>
      </c>
      <c r="J28" s="33" t="s">
        <v>16</v>
      </c>
      <c r="K28" s="180">
        <f t="shared" si="1"/>
        <v>11</v>
      </c>
      <c r="L28" s="77" t="s">
        <v>17</v>
      </c>
      <c r="M28" s="369">
        <v>4110</v>
      </c>
      <c r="N28" s="166">
        <f t="shared" si="2"/>
        <v>4763</v>
      </c>
      <c r="R28" s="48"/>
      <c r="S28" s="26"/>
      <c r="T28" s="26"/>
      <c r="U28" s="26"/>
      <c r="V28" s="26"/>
    </row>
    <row r="29" spans="1:22" ht="14.25" thickTop="1">
      <c r="A29" s="61">
        <v>9</v>
      </c>
      <c r="B29" s="33" t="s">
        <v>30</v>
      </c>
      <c r="C29" s="199">
        <f t="shared" si="5"/>
        <v>5586</v>
      </c>
      <c r="D29" s="89">
        <f t="shared" si="6"/>
        <v>5082</v>
      </c>
      <c r="E29" s="52">
        <f t="shared" si="3"/>
        <v>94.024574987375871</v>
      </c>
      <c r="F29" s="52">
        <f t="shared" si="4"/>
        <v>109.91735537190081</v>
      </c>
      <c r="G29" s="72"/>
      <c r="H29" s="88">
        <v>184</v>
      </c>
      <c r="I29" s="3">
        <v>39</v>
      </c>
      <c r="J29" s="33" t="s">
        <v>39</v>
      </c>
      <c r="K29" s="114"/>
      <c r="L29" s="114" t="s">
        <v>167</v>
      </c>
      <c r="M29" s="370">
        <v>137000</v>
      </c>
      <c r="N29" s="171">
        <f>SUM(H44)</f>
        <v>147674</v>
      </c>
      <c r="R29" s="48"/>
      <c r="S29" s="26"/>
      <c r="T29" s="26"/>
      <c r="U29" s="26"/>
      <c r="V29" s="26"/>
    </row>
    <row r="30" spans="1:22" ht="14.25" thickBot="1">
      <c r="A30" s="74">
        <v>10</v>
      </c>
      <c r="B30" s="77" t="s">
        <v>17</v>
      </c>
      <c r="C30" s="199">
        <f t="shared" si="5"/>
        <v>4763</v>
      </c>
      <c r="D30" s="89">
        <f>SUM(L13)</f>
        <v>4797</v>
      </c>
      <c r="E30" s="57">
        <f t="shared" si="3"/>
        <v>115.88807785888078</v>
      </c>
      <c r="F30" s="63">
        <f t="shared" si="4"/>
        <v>99.291223681467585</v>
      </c>
      <c r="G30" s="75"/>
      <c r="H30" s="44">
        <v>166</v>
      </c>
      <c r="I30" s="3">
        <v>7</v>
      </c>
      <c r="J30" s="33" t="s">
        <v>14</v>
      </c>
      <c r="R30" s="48"/>
      <c r="S30" s="26"/>
      <c r="T30" s="26"/>
      <c r="U30" s="26"/>
      <c r="V30" s="26"/>
    </row>
    <row r="31" spans="1:22" ht="14.25" thickBot="1">
      <c r="A31" s="65"/>
      <c r="B31" s="66" t="s">
        <v>57</v>
      </c>
      <c r="C31" s="67">
        <f>SUM(H44)</f>
        <v>147674</v>
      </c>
      <c r="D31" s="67">
        <f>SUM(L14)</f>
        <v>157793</v>
      </c>
      <c r="E31" s="70">
        <f>SUM(N29/M29*100)</f>
        <v>107.79124087591241</v>
      </c>
      <c r="F31" s="63">
        <f t="shared" si="4"/>
        <v>93.587167998580426</v>
      </c>
      <c r="G31" s="71"/>
      <c r="H31" s="88">
        <v>106</v>
      </c>
      <c r="I31" s="3">
        <v>4</v>
      </c>
      <c r="J31" s="33" t="s">
        <v>11</v>
      </c>
      <c r="L31" s="32"/>
      <c r="M31" s="26"/>
      <c r="N31" s="26"/>
      <c r="R31" s="48"/>
      <c r="S31" s="26"/>
      <c r="T31" s="26"/>
      <c r="U31" s="26"/>
      <c r="V31" s="26"/>
    </row>
    <row r="32" spans="1:22">
      <c r="H32" s="89">
        <v>78</v>
      </c>
      <c r="I32" s="3">
        <v>15</v>
      </c>
      <c r="J32" s="33" t="s">
        <v>20</v>
      </c>
      <c r="L32" s="32"/>
      <c r="M32" s="26"/>
      <c r="N32" s="26"/>
      <c r="R32" s="48"/>
      <c r="S32" s="26"/>
      <c r="T32" s="26"/>
      <c r="U32" s="26"/>
      <c r="V32" s="26"/>
    </row>
    <row r="33" spans="3:30">
      <c r="C33" s="26"/>
      <c r="E33" s="17"/>
      <c r="H33" s="88">
        <v>57</v>
      </c>
      <c r="I33" s="3">
        <v>5</v>
      </c>
      <c r="J33" s="33" t="s">
        <v>12</v>
      </c>
      <c r="L33" s="32"/>
      <c r="M33" s="26"/>
      <c r="N33" s="26"/>
      <c r="R33" s="48"/>
      <c r="S33" s="26"/>
      <c r="T33" s="26"/>
      <c r="U33" s="26"/>
      <c r="V33" s="26"/>
    </row>
    <row r="34" spans="3:30">
      <c r="H34" s="44">
        <v>20</v>
      </c>
      <c r="I34" s="3">
        <v>18</v>
      </c>
      <c r="J34" s="33" t="s">
        <v>22</v>
      </c>
      <c r="L34" s="32"/>
      <c r="M34" s="26"/>
      <c r="N34" s="26"/>
      <c r="R34" s="48"/>
      <c r="S34" s="26"/>
      <c r="T34" s="26"/>
      <c r="U34" s="26"/>
      <c r="V34" s="26"/>
    </row>
    <row r="35" spans="3:30">
      <c r="C35" s="26"/>
      <c r="E35" s="17"/>
      <c r="H35" s="122">
        <v>10</v>
      </c>
      <c r="I35" s="3">
        <v>23</v>
      </c>
      <c r="J35" s="33" t="s">
        <v>27</v>
      </c>
      <c r="L35" s="32"/>
      <c r="M35" s="26"/>
      <c r="N35" s="26"/>
      <c r="R35" s="48"/>
      <c r="S35" s="26"/>
      <c r="T35" s="26"/>
      <c r="U35" s="26"/>
      <c r="V35" s="26"/>
    </row>
    <row r="36" spans="3:30">
      <c r="H36" s="89">
        <v>1</v>
      </c>
      <c r="I36" s="3">
        <v>29</v>
      </c>
      <c r="J36" s="33" t="s">
        <v>54</v>
      </c>
      <c r="L36" s="32"/>
      <c r="M36" s="26"/>
      <c r="N36" s="26"/>
      <c r="R36" s="48"/>
      <c r="S36" s="26"/>
      <c r="T36" s="26"/>
      <c r="U36" s="26"/>
      <c r="V36" s="26"/>
    </row>
    <row r="37" spans="3:30">
      <c r="H37" s="88">
        <v>0</v>
      </c>
      <c r="I37" s="3">
        <v>6</v>
      </c>
      <c r="J37" s="33" t="s">
        <v>13</v>
      </c>
      <c r="L37" s="32"/>
      <c r="M37" s="26"/>
      <c r="N37" s="26"/>
      <c r="R37" s="48"/>
      <c r="S37" s="26"/>
      <c r="T37" s="26"/>
      <c r="U37" s="26"/>
      <c r="V37" s="26"/>
    </row>
    <row r="38" spans="3:30">
      <c r="H38" s="88">
        <v>0</v>
      </c>
      <c r="I38" s="3">
        <v>8</v>
      </c>
      <c r="J38" s="33" t="s">
        <v>15</v>
      </c>
      <c r="L38" s="32"/>
      <c r="M38" s="26"/>
      <c r="N38" s="26"/>
      <c r="R38" s="48"/>
      <c r="S38" s="26"/>
      <c r="T38" s="26"/>
      <c r="U38" s="26"/>
      <c r="V38" s="26"/>
    </row>
    <row r="39" spans="3:30">
      <c r="H39" s="88">
        <v>0</v>
      </c>
      <c r="I39" s="3">
        <v>19</v>
      </c>
      <c r="J39" s="33" t="s">
        <v>23</v>
      </c>
      <c r="L39" s="32"/>
      <c r="M39" s="26"/>
      <c r="N39" s="26"/>
      <c r="R39" s="48"/>
      <c r="S39" s="26"/>
      <c r="T39" s="26"/>
      <c r="U39" s="26"/>
      <c r="V39" s="26"/>
    </row>
    <row r="40" spans="3:30">
      <c r="H40" s="88">
        <v>0</v>
      </c>
      <c r="I40" s="3">
        <v>22</v>
      </c>
      <c r="J40" s="33" t="s">
        <v>26</v>
      </c>
      <c r="L40" s="32"/>
      <c r="M40" s="26"/>
      <c r="N40" s="26"/>
      <c r="R40" s="48"/>
      <c r="S40" s="26"/>
      <c r="T40" s="26"/>
      <c r="U40" s="26"/>
      <c r="V40" s="26"/>
    </row>
    <row r="41" spans="3:30">
      <c r="H41" s="88">
        <v>0</v>
      </c>
      <c r="I41" s="3">
        <v>28</v>
      </c>
      <c r="J41" s="33" t="s">
        <v>32</v>
      </c>
      <c r="N41" s="26"/>
      <c r="R41" s="48"/>
      <c r="S41" s="26"/>
      <c r="T41" s="26"/>
      <c r="U41" s="26"/>
      <c r="V41" s="26"/>
    </row>
    <row r="42" spans="3:30">
      <c r="H42" s="88">
        <v>0</v>
      </c>
      <c r="I42" s="3">
        <v>30</v>
      </c>
      <c r="J42" s="33" t="s">
        <v>33</v>
      </c>
      <c r="M42" s="48"/>
      <c r="N42" s="26"/>
      <c r="R42" s="48"/>
      <c r="S42" s="26"/>
      <c r="T42" s="26"/>
      <c r="U42" s="26"/>
      <c r="V42" s="26"/>
    </row>
    <row r="43" spans="3:30">
      <c r="H43" s="88">
        <v>0</v>
      </c>
      <c r="I43" s="3">
        <v>35</v>
      </c>
      <c r="J43" s="33" t="s">
        <v>36</v>
      </c>
      <c r="M43" s="48"/>
      <c r="N43" s="26"/>
      <c r="R43" s="48"/>
      <c r="S43" s="30"/>
      <c r="T43" s="30"/>
      <c r="U43" s="30"/>
    </row>
    <row r="44" spans="3:30">
      <c r="H44" s="119">
        <f>SUM(H4:H43)</f>
        <v>147674</v>
      </c>
      <c r="I44" s="3"/>
      <c r="J44" s="3" t="s">
        <v>48</v>
      </c>
      <c r="M44" s="48"/>
      <c r="N44" s="26"/>
      <c r="R44" s="48"/>
    </row>
    <row r="45" spans="3:30">
      <c r="M45" s="48"/>
      <c r="N45" s="26"/>
    </row>
    <row r="46" spans="3:30">
      <c r="M46" s="48"/>
      <c r="N46" s="26"/>
      <c r="R46" s="108"/>
    </row>
    <row r="47" spans="3:30">
      <c r="M47" s="48"/>
      <c r="N47" s="26"/>
      <c r="R47" s="109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>
      <c r="H48" s="187" t="s">
        <v>195</v>
      </c>
      <c r="I48" s="3"/>
      <c r="J48" s="188" t="s">
        <v>91</v>
      </c>
      <c r="K48" s="3"/>
      <c r="L48" s="326" t="s">
        <v>184</v>
      </c>
      <c r="M48" s="48"/>
      <c r="N48" s="26"/>
      <c r="R48" s="48"/>
      <c r="S48" s="26"/>
      <c r="T48" s="26"/>
      <c r="U48" s="26"/>
      <c r="V48" s="26"/>
    </row>
    <row r="49" spans="1:22">
      <c r="H49" s="94" t="s">
        <v>99</v>
      </c>
      <c r="I49" s="3"/>
      <c r="J49" s="144" t="s">
        <v>9</v>
      </c>
      <c r="K49" s="3"/>
      <c r="L49" s="326" t="s">
        <v>171</v>
      </c>
      <c r="M49" s="82"/>
      <c r="R49" s="48"/>
      <c r="S49" s="26"/>
      <c r="T49" s="26"/>
      <c r="U49" s="26"/>
      <c r="V49" s="26"/>
    </row>
    <row r="50" spans="1:22">
      <c r="H50" s="43">
        <v>22249</v>
      </c>
      <c r="I50" s="3">
        <v>16</v>
      </c>
      <c r="J50" s="33" t="s">
        <v>3</v>
      </c>
      <c r="K50" s="324">
        <f>SUM(I50)</f>
        <v>16</v>
      </c>
      <c r="L50" s="327">
        <v>15915</v>
      </c>
      <c r="M50" s="45"/>
      <c r="R50" s="48"/>
      <c r="S50" s="26"/>
      <c r="T50" s="26"/>
      <c r="U50" s="26"/>
      <c r="V50" s="26"/>
    </row>
    <row r="51" spans="1:22">
      <c r="H51" s="88">
        <v>12616</v>
      </c>
      <c r="I51" s="3">
        <v>26</v>
      </c>
      <c r="J51" s="33" t="s">
        <v>30</v>
      </c>
      <c r="K51" s="324">
        <f t="shared" ref="K51:K59" si="7">SUM(I51)</f>
        <v>26</v>
      </c>
      <c r="L51" s="328">
        <v>7954</v>
      </c>
      <c r="M51" s="45"/>
      <c r="R51" s="48"/>
      <c r="S51" s="26"/>
      <c r="T51" s="26"/>
      <c r="U51" s="26"/>
      <c r="V51" s="26"/>
    </row>
    <row r="52" spans="1:22" ht="14.25" thickBot="1">
      <c r="H52" s="88">
        <v>9662</v>
      </c>
      <c r="I52" s="3">
        <v>33</v>
      </c>
      <c r="J52" s="33" t="s">
        <v>0</v>
      </c>
      <c r="K52" s="324">
        <f t="shared" si="7"/>
        <v>33</v>
      </c>
      <c r="L52" s="328">
        <v>6468</v>
      </c>
      <c r="M52" s="45"/>
      <c r="R52" s="48"/>
      <c r="S52" s="26"/>
      <c r="T52" s="26"/>
      <c r="U52" s="26"/>
      <c r="V52" s="26"/>
    </row>
    <row r="53" spans="1:22">
      <c r="A53" s="58" t="s">
        <v>46</v>
      </c>
      <c r="B53" s="59" t="s">
        <v>53</v>
      </c>
      <c r="C53" s="59" t="s">
        <v>194</v>
      </c>
      <c r="D53" s="59" t="s">
        <v>185</v>
      </c>
      <c r="E53" s="59" t="s">
        <v>51</v>
      </c>
      <c r="F53" s="59" t="s">
        <v>50</v>
      </c>
      <c r="G53" s="60" t="s">
        <v>52</v>
      </c>
      <c r="H53" s="44">
        <v>6071</v>
      </c>
      <c r="I53" s="3">
        <v>38</v>
      </c>
      <c r="J53" s="33" t="s">
        <v>38</v>
      </c>
      <c r="K53" s="324">
        <f t="shared" si="7"/>
        <v>38</v>
      </c>
      <c r="L53" s="328">
        <v>4808</v>
      </c>
      <c r="M53" s="45"/>
      <c r="R53" s="48"/>
      <c r="S53" s="26"/>
      <c r="T53" s="26"/>
      <c r="U53" s="26"/>
      <c r="V53" s="26"/>
    </row>
    <row r="54" spans="1:22">
      <c r="A54" s="61">
        <v>1</v>
      </c>
      <c r="B54" s="33" t="s">
        <v>3</v>
      </c>
      <c r="C54" s="43">
        <f>SUM(H50)</f>
        <v>22249</v>
      </c>
      <c r="D54" s="97">
        <f>SUM(L50)</f>
        <v>15915</v>
      </c>
      <c r="E54" s="52">
        <f t="shared" ref="E54:E63" si="8">SUM(N67/M67*100)</f>
        <v>107.60265028775935</v>
      </c>
      <c r="F54" s="52">
        <f t="shared" ref="F54:F62" si="9">SUM(C54/D54*100)</f>
        <v>139.79893182532203</v>
      </c>
      <c r="G54" s="62"/>
      <c r="H54" s="44">
        <v>5872</v>
      </c>
      <c r="I54" s="3">
        <v>34</v>
      </c>
      <c r="J54" s="33" t="s">
        <v>1</v>
      </c>
      <c r="K54" s="324">
        <f t="shared" si="7"/>
        <v>34</v>
      </c>
      <c r="L54" s="328">
        <v>3158</v>
      </c>
      <c r="M54" s="45"/>
      <c r="R54" s="48"/>
      <c r="S54" s="26"/>
      <c r="T54" s="26"/>
      <c r="U54" s="26"/>
      <c r="V54" s="26"/>
    </row>
    <row r="55" spans="1:22">
      <c r="A55" s="61">
        <v>2</v>
      </c>
      <c r="B55" s="33" t="s">
        <v>30</v>
      </c>
      <c r="C55" s="43">
        <f t="shared" ref="C55:C63" si="10">SUM(H51)</f>
        <v>12616</v>
      </c>
      <c r="D55" s="97">
        <f t="shared" ref="D55:D63" si="11">SUM(L51)</f>
        <v>7954</v>
      </c>
      <c r="E55" s="52">
        <f t="shared" si="8"/>
        <v>74.518606024808037</v>
      </c>
      <c r="F55" s="52">
        <f t="shared" si="9"/>
        <v>158.61201910988183</v>
      </c>
      <c r="G55" s="62"/>
      <c r="H55" s="44">
        <v>4376</v>
      </c>
      <c r="I55" s="3">
        <v>25</v>
      </c>
      <c r="J55" s="33" t="s">
        <v>29</v>
      </c>
      <c r="K55" s="324">
        <f t="shared" si="7"/>
        <v>25</v>
      </c>
      <c r="L55" s="328">
        <v>1429</v>
      </c>
      <c r="M55" s="45"/>
      <c r="R55" s="48"/>
      <c r="S55" s="26"/>
      <c r="T55" s="26"/>
      <c r="U55" s="26"/>
      <c r="V55" s="26"/>
    </row>
    <row r="56" spans="1:22">
      <c r="A56" s="61">
        <v>3</v>
      </c>
      <c r="B56" s="33" t="s">
        <v>0</v>
      </c>
      <c r="C56" s="43">
        <f t="shared" si="10"/>
        <v>9662</v>
      </c>
      <c r="D56" s="97">
        <f t="shared" si="11"/>
        <v>6468</v>
      </c>
      <c r="E56" s="52">
        <f t="shared" si="8"/>
        <v>81.357359380262722</v>
      </c>
      <c r="F56" s="52">
        <f t="shared" si="9"/>
        <v>149.38157081014222</v>
      </c>
      <c r="G56" s="62"/>
      <c r="H56" s="44">
        <v>1854</v>
      </c>
      <c r="I56" s="3">
        <v>39</v>
      </c>
      <c r="J56" s="33" t="s">
        <v>39</v>
      </c>
      <c r="K56" s="324">
        <f t="shared" si="7"/>
        <v>39</v>
      </c>
      <c r="L56" s="328">
        <v>0</v>
      </c>
      <c r="M56" s="45"/>
      <c r="R56" s="48"/>
      <c r="S56" s="26"/>
      <c r="T56" s="26"/>
      <c r="U56" s="26"/>
      <c r="V56" s="26"/>
    </row>
    <row r="57" spans="1:22">
      <c r="A57" s="61">
        <v>4</v>
      </c>
      <c r="B57" s="33" t="s">
        <v>38</v>
      </c>
      <c r="C57" s="43">
        <f t="shared" si="10"/>
        <v>6071</v>
      </c>
      <c r="D57" s="97">
        <f t="shared" si="11"/>
        <v>4808</v>
      </c>
      <c r="E57" s="52">
        <f t="shared" si="8"/>
        <v>121.71210906174818</v>
      </c>
      <c r="F57" s="52">
        <f t="shared" si="9"/>
        <v>126.26871880199668</v>
      </c>
      <c r="G57" s="62"/>
      <c r="H57" s="88">
        <v>1813</v>
      </c>
      <c r="I57" s="3">
        <v>24</v>
      </c>
      <c r="J57" s="33" t="s">
        <v>28</v>
      </c>
      <c r="K57" s="324">
        <f t="shared" si="7"/>
        <v>24</v>
      </c>
      <c r="L57" s="328">
        <v>539</v>
      </c>
      <c r="M57" s="45"/>
      <c r="R57" s="48"/>
      <c r="S57" s="26"/>
      <c r="T57" s="26"/>
      <c r="U57" s="26"/>
      <c r="V57" s="26"/>
    </row>
    <row r="58" spans="1:22">
      <c r="A58" s="61">
        <v>5</v>
      </c>
      <c r="B58" s="33" t="s">
        <v>1</v>
      </c>
      <c r="C58" s="43">
        <f t="shared" si="10"/>
        <v>5872</v>
      </c>
      <c r="D58" s="97">
        <f t="shared" si="11"/>
        <v>3158</v>
      </c>
      <c r="E58" s="52">
        <f t="shared" si="8"/>
        <v>141.6304872165943</v>
      </c>
      <c r="F58" s="52">
        <f t="shared" si="9"/>
        <v>185.94046865104497</v>
      </c>
      <c r="G58" s="72"/>
      <c r="H58" s="44">
        <v>1683</v>
      </c>
      <c r="I58" s="3">
        <v>40</v>
      </c>
      <c r="J58" s="33" t="s">
        <v>2</v>
      </c>
      <c r="K58" s="324">
        <f t="shared" si="7"/>
        <v>40</v>
      </c>
      <c r="L58" s="328">
        <v>1562</v>
      </c>
      <c r="M58" s="45"/>
      <c r="R58" s="48"/>
      <c r="S58" s="26"/>
      <c r="T58" s="26"/>
      <c r="U58" s="26"/>
      <c r="V58" s="26"/>
    </row>
    <row r="59" spans="1:22" ht="14.25" thickBot="1">
      <c r="A59" s="61">
        <v>6</v>
      </c>
      <c r="B59" s="33" t="s">
        <v>29</v>
      </c>
      <c r="C59" s="43">
        <f t="shared" si="10"/>
        <v>4376</v>
      </c>
      <c r="D59" s="97">
        <f t="shared" si="11"/>
        <v>1429</v>
      </c>
      <c r="E59" s="52">
        <f t="shared" si="8"/>
        <v>391.06344950848973</v>
      </c>
      <c r="F59" s="52">
        <f t="shared" si="9"/>
        <v>306.22813156053184</v>
      </c>
      <c r="G59" s="62"/>
      <c r="H59" s="417">
        <v>927</v>
      </c>
      <c r="I59" s="14">
        <v>17</v>
      </c>
      <c r="J59" s="77" t="s">
        <v>21</v>
      </c>
      <c r="K59" s="325">
        <f t="shared" si="7"/>
        <v>17</v>
      </c>
      <c r="L59" s="329">
        <v>13</v>
      </c>
      <c r="M59" s="45"/>
      <c r="R59" s="48"/>
      <c r="S59" s="26"/>
      <c r="T59" s="26"/>
      <c r="U59" s="26"/>
      <c r="V59" s="26"/>
    </row>
    <row r="60" spans="1:22" ht="14.25" thickTop="1">
      <c r="A60" s="61">
        <v>7</v>
      </c>
      <c r="B60" s="33" t="s">
        <v>39</v>
      </c>
      <c r="C60" s="89">
        <f t="shared" si="10"/>
        <v>1854</v>
      </c>
      <c r="D60" s="97">
        <f t="shared" si="11"/>
        <v>0</v>
      </c>
      <c r="E60" s="52">
        <f t="shared" si="8"/>
        <v>105.16165626772546</v>
      </c>
      <c r="F60" s="422" t="s">
        <v>209</v>
      </c>
      <c r="G60" s="62"/>
      <c r="H60" s="426">
        <v>834</v>
      </c>
      <c r="I60" s="219">
        <v>14</v>
      </c>
      <c r="J60" s="378" t="s">
        <v>19</v>
      </c>
      <c r="K60" s="363" t="s">
        <v>8</v>
      </c>
      <c r="L60" s="372">
        <v>45754</v>
      </c>
      <c r="M60" s="48"/>
      <c r="N60" s="90"/>
      <c r="R60" s="48"/>
      <c r="S60" s="90"/>
      <c r="T60" s="90"/>
      <c r="U60" s="90"/>
      <c r="V60" s="90"/>
    </row>
    <row r="61" spans="1:22">
      <c r="A61" s="61">
        <v>8</v>
      </c>
      <c r="B61" s="33" t="s">
        <v>28</v>
      </c>
      <c r="C61" s="43">
        <f t="shared" si="10"/>
        <v>1813</v>
      </c>
      <c r="D61" s="97">
        <f t="shared" si="11"/>
        <v>539</v>
      </c>
      <c r="E61" s="52">
        <f t="shared" si="8"/>
        <v>116.36713735558408</v>
      </c>
      <c r="F61" s="52">
        <f t="shared" si="9"/>
        <v>336.36363636363637</v>
      </c>
      <c r="G61" s="73"/>
      <c r="H61" s="289">
        <v>606</v>
      </c>
      <c r="I61" s="3">
        <v>31</v>
      </c>
      <c r="J61" s="33" t="s">
        <v>106</v>
      </c>
      <c r="K61" s="50"/>
      <c r="M61" s="48"/>
      <c r="N61" s="26"/>
      <c r="R61" s="48"/>
      <c r="S61" s="26"/>
      <c r="T61" s="26"/>
      <c r="U61" s="26"/>
      <c r="V61" s="26"/>
    </row>
    <row r="62" spans="1:22">
      <c r="A62" s="61">
        <v>9</v>
      </c>
      <c r="B62" s="33" t="s">
        <v>2</v>
      </c>
      <c r="C62" s="43">
        <f t="shared" si="10"/>
        <v>1683</v>
      </c>
      <c r="D62" s="97">
        <f t="shared" si="11"/>
        <v>1562</v>
      </c>
      <c r="E62" s="52">
        <f t="shared" si="8"/>
        <v>105.45112781954886</v>
      </c>
      <c r="F62" s="52">
        <f t="shared" si="9"/>
        <v>107.74647887323943</v>
      </c>
      <c r="G62" s="72"/>
      <c r="H62" s="44">
        <v>411</v>
      </c>
      <c r="I62" s="3">
        <v>36</v>
      </c>
      <c r="J62" s="33" t="s">
        <v>5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>
      <c r="A63" s="74">
        <v>10</v>
      </c>
      <c r="B63" s="77" t="s">
        <v>21</v>
      </c>
      <c r="C63" s="43">
        <f t="shared" si="10"/>
        <v>927</v>
      </c>
      <c r="D63" s="97">
        <f t="shared" si="11"/>
        <v>13</v>
      </c>
      <c r="E63" s="57">
        <f t="shared" si="8"/>
        <v>104.50958286358511</v>
      </c>
      <c r="F63" s="52">
        <f>SUM(C63/D63*100)</f>
        <v>7130.7692307692305</v>
      </c>
      <c r="G63" s="75"/>
      <c r="H63" s="44">
        <v>218</v>
      </c>
      <c r="I63" s="3">
        <v>1</v>
      </c>
      <c r="J63" s="33" t="s">
        <v>4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>
      <c r="A64" s="65"/>
      <c r="B64" s="66" t="s">
        <v>58</v>
      </c>
      <c r="C64" s="67">
        <f>SUM(H90)</f>
        <v>69788</v>
      </c>
      <c r="D64" s="67">
        <f>SUM(L60)</f>
        <v>45754</v>
      </c>
      <c r="E64" s="70">
        <f>SUM(N77/M77*100)</f>
        <v>102.95493103193922</v>
      </c>
      <c r="F64" s="70">
        <f>SUM(C64/D64*100)</f>
        <v>152.52874065655462</v>
      </c>
      <c r="G64" s="71"/>
      <c r="H64" s="346">
        <v>182</v>
      </c>
      <c r="I64" s="3">
        <v>19</v>
      </c>
      <c r="J64" s="33" t="s">
        <v>23</v>
      </c>
      <c r="K64" s="50"/>
      <c r="M64" s="48"/>
      <c r="N64" s="26"/>
      <c r="R64" s="48"/>
      <c r="S64" s="26"/>
      <c r="T64" s="26"/>
      <c r="U64" s="26"/>
      <c r="V64" s="26"/>
    </row>
    <row r="65" spans="3:22">
      <c r="H65" s="43">
        <v>109</v>
      </c>
      <c r="I65" s="3">
        <v>15</v>
      </c>
      <c r="J65" s="33" t="s">
        <v>20</v>
      </c>
      <c r="M65" s="48"/>
      <c r="N65" s="26"/>
      <c r="R65" s="48"/>
      <c r="S65" s="26"/>
      <c r="T65" s="26"/>
      <c r="U65" s="26"/>
      <c r="V65" s="26"/>
    </row>
    <row r="66" spans="3:22">
      <c r="H66" s="44">
        <v>95</v>
      </c>
      <c r="I66" s="3">
        <v>37</v>
      </c>
      <c r="J66" s="33" t="s">
        <v>37</v>
      </c>
      <c r="L66" s="189" t="s">
        <v>91</v>
      </c>
      <c r="M66" s="340" t="s">
        <v>69</v>
      </c>
      <c r="N66" s="42" t="s">
        <v>75</v>
      </c>
      <c r="R66" s="48"/>
      <c r="S66" s="26"/>
      <c r="T66" s="26"/>
      <c r="U66" s="26"/>
      <c r="V66" s="26"/>
    </row>
    <row r="67" spans="3:22">
      <c r="C67" s="26"/>
      <c r="H67" s="289">
        <v>90</v>
      </c>
      <c r="I67" s="3">
        <v>9</v>
      </c>
      <c r="J67" s="3" t="s">
        <v>163</v>
      </c>
      <c r="K67" s="3">
        <f>SUM(I50)</f>
        <v>16</v>
      </c>
      <c r="L67" s="33" t="s">
        <v>3</v>
      </c>
      <c r="M67" s="389">
        <v>20677</v>
      </c>
      <c r="N67" s="89">
        <f>SUM(H50)</f>
        <v>22249</v>
      </c>
      <c r="R67" s="48"/>
      <c r="S67" s="26"/>
      <c r="T67" s="26"/>
      <c r="U67" s="26"/>
      <c r="V67" s="26"/>
    </row>
    <row r="68" spans="3:22">
      <c r="C68" s="26"/>
      <c r="H68" s="88">
        <v>74</v>
      </c>
      <c r="I68" s="3">
        <v>11</v>
      </c>
      <c r="J68" s="33" t="s">
        <v>17</v>
      </c>
      <c r="K68" s="3">
        <f t="shared" ref="K68:K76" si="12">SUM(I51)</f>
        <v>26</v>
      </c>
      <c r="L68" s="33" t="s">
        <v>30</v>
      </c>
      <c r="M68" s="390">
        <v>16930</v>
      </c>
      <c r="N68" s="89">
        <f t="shared" ref="N68:N76" si="13">SUM(H51)</f>
        <v>12616</v>
      </c>
      <c r="R68" s="48"/>
      <c r="S68" s="26"/>
      <c r="T68" s="26"/>
      <c r="U68" s="26"/>
      <c r="V68" s="26"/>
    </row>
    <row r="69" spans="3:22">
      <c r="H69" s="44">
        <v>46</v>
      </c>
      <c r="I69" s="3">
        <v>13</v>
      </c>
      <c r="J69" s="33" t="s">
        <v>7</v>
      </c>
      <c r="K69" s="3">
        <f t="shared" si="12"/>
        <v>33</v>
      </c>
      <c r="L69" s="33" t="s">
        <v>0</v>
      </c>
      <c r="M69" s="390">
        <v>11876</v>
      </c>
      <c r="N69" s="89">
        <f t="shared" si="13"/>
        <v>9662</v>
      </c>
      <c r="R69" s="48"/>
      <c r="S69" s="26"/>
      <c r="T69" s="26"/>
      <c r="U69" s="26"/>
      <c r="V69" s="26"/>
    </row>
    <row r="70" spans="3:22">
      <c r="H70" s="44">
        <v>0</v>
      </c>
      <c r="I70" s="3">
        <v>2</v>
      </c>
      <c r="J70" s="33" t="s">
        <v>6</v>
      </c>
      <c r="K70" s="3">
        <f t="shared" si="12"/>
        <v>38</v>
      </c>
      <c r="L70" s="33" t="s">
        <v>38</v>
      </c>
      <c r="M70" s="390">
        <v>4988</v>
      </c>
      <c r="N70" s="89">
        <f t="shared" si="13"/>
        <v>6071</v>
      </c>
      <c r="R70" s="48"/>
      <c r="S70" s="26"/>
      <c r="T70" s="26"/>
      <c r="U70" s="26"/>
      <c r="V70" s="26"/>
    </row>
    <row r="71" spans="3:22">
      <c r="H71" s="44">
        <v>0</v>
      </c>
      <c r="I71" s="3">
        <v>3</v>
      </c>
      <c r="J71" s="33" t="s">
        <v>10</v>
      </c>
      <c r="K71" s="3">
        <f t="shared" si="12"/>
        <v>34</v>
      </c>
      <c r="L71" s="33" t="s">
        <v>1</v>
      </c>
      <c r="M71" s="390">
        <v>4146</v>
      </c>
      <c r="N71" s="89">
        <f t="shared" si="13"/>
        <v>5872</v>
      </c>
      <c r="R71" s="48"/>
      <c r="S71" s="26"/>
      <c r="T71" s="26"/>
      <c r="U71" s="26"/>
      <c r="V71" s="26"/>
    </row>
    <row r="72" spans="3:22">
      <c r="H72" s="88">
        <v>0</v>
      </c>
      <c r="I72" s="3">
        <v>4</v>
      </c>
      <c r="J72" s="33" t="s">
        <v>11</v>
      </c>
      <c r="K72" s="3">
        <f t="shared" si="12"/>
        <v>25</v>
      </c>
      <c r="L72" s="33" t="s">
        <v>29</v>
      </c>
      <c r="M72" s="390">
        <v>1119</v>
      </c>
      <c r="N72" s="89">
        <f t="shared" si="13"/>
        <v>4376</v>
      </c>
      <c r="R72" s="48"/>
      <c r="S72" s="26"/>
      <c r="T72" s="26"/>
      <c r="U72" s="26"/>
      <c r="V72" s="26"/>
    </row>
    <row r="73" spans="3:22">
      <c r="H73" s="44">
        <v>0</v>
      </c>
      <c r="I73" s="3">
        <v>5</v>
      </c>
      <c r="J73" s="33" t="s">
        <v>12</v>
      </c>
      <c r="K73" s="3">
        <f t="shared" si="12"/>
        <v>39</v>
      </c>
      <c r="L73" s="33" t="s">
        <v>39</v>
      </c>
      <c r="M73" s="390">
        <v>1763</v>
      </c>
      <c r="N73" s="89">
        <f t="shared" si="13"/>
        <v>1854</v>
      </c>
      <c r="R73" s="48"/>
      <c r="S73" s="26"/>
      <c r="T73" s="26"/>
      <c r="U73" s="26"/>
      <c r="V73" s="26"/>
    </row>
    <row r="74" spans="3:22">
      <c r="H74" s="44">
        <v>0</v>
      </c>
      <c r="I74" s="3">
        <v>6</v>
      </c>
      <c r="J74" s="33" t="s">
        <v>13</v>
      </c>
      <c r="K74" s="3">
        <f t="shared" si="12"/>
        <v>24</v>
      </c>
      <c r="L74" s="33" t="s">
        <v>28</v>
      </c>
      <c r="M74" s="390">
        <v>1558</v>
      </c>
      <c r="N74" s="89">
        <f t="shared" si="13"/>
        <v>1813</v>
      </c>
      <c r="R74" s="48"/>
      <c r="S74" s="26"/>
      <c r="T74" s="26"/>
      <c r="U74" s="26"/>
      <c r="V74" s="26"/>
    </row>
    <row r="75" spans="3:22">
      <c r="H75" s="88">
        <v>0</v>
      </c>
      <c r="I75" s="3">
        <v>7</v>
      </c>
      <c r="J75" s="33" t="s">
        <v>14</v>
      </c>
      <c r="K75" s="3">
        <f t="shared" si="12"/>
        <v>40</v>
      </c>
      <c r="L75" s="33" t="s">
        <v>2</v>
      </c>
      <c r="M75" s="390">
        <v>1596</v>
      </c>
      <c r="N75" s="89">
        <f t="shared" si="13"/>
        <v>1683</v>
      </c>
      <c r="R75" s="48"/>
      <c r="S75" s="26"/>
      <c r="T75" s="26"/>
      <c r="U75" s="26"/>
      <c r="V75" s="26"/>
    </row>
    <row r="76" spans="3:22" ht="14.25" thickBot="1">
      <c r="H76" s="44">
        <v>0</v>
      </c>
      <c r="I76" s="3">
        <v>8</v>
      </c>
      <c r="J76" s="33" t="s">
        <v>15</v>
      </c>
      <c r="K76" s="14">
        <f t="shared" si="12"/>
        <v>17</v>
      </c>
      <c r="L76" s="77" t="s">
        <v>21</v>
      </c>
      <c r="M76" s="391">
        <v>887</v>
      </c>
      <c r="N76" s="166">
        <f t="shared" si="13"/>
        <v>927</v>
      </c>
      <c r="R76" s="48"/>
      <c r="S76" s="26"/>
      <c r="T76" s="26"/>
      <c r="U76" s="26"/>
      <c r="V76" s="26"/>
    </row>
    <row r="77" spans="3:22" ht="14.25" thickTop="1">
      <c r="H77" s="44">
        <v>0</v>
      </c>
      <c r="I77" s="3">
        <v>10</v>
      </c>
      <c r="J77" s="33" t="s">
        <v>16</v>
      </c>
      <c r="K77" s="3"/>
      <c r="L77" s="114" t="s">
        <v>62</v>
      </c>
      <c r="M77" s="294">
        <v>67785</v>
      </c>
      <c r="N77" s="171">
        <f>SUM(H90)</f>
        <v>69788</v>
      </c>
      <c r="R77" s="48"/>
      <c r="S77" s="26"/>
      <c r="T77" s="26"/>
      <c r="U77" s="26"/>
      <c r="V77" s="26"/>
    </row>
    <row r="78" spans="3:22">
      <c r="H78" s="43">
        <v>0</v>
      </c>
      <c r="I78" s="3">
        <v>12</v>
      </c>
      <c r="J78" s="33" t="s">
        <v>18</v>
      </c>
      <c r="R78" s="48"/>
      <c r="S78" s="26"/>
      <c r="T78" s="26"/>
      <c r="U78" s="26"/>
      <c r="V78" s="26"/>
    </row>
    <row r="79" spans="3:22">
      <c r="H79" s="44">
        <v>0</v>
      </c>
      <c r="I79" s="3">
        <v>18</v>
      </c>
      <c r="J79" s="33" t="s">
        <v>22</v>
      </c>
      <c r="R79" s="48"/>
      <c r="S79" s="26"/>
      <c r="T79" s="26"/>
      <c r="U79" s="26"/>
      <c r="V79" s="26"/>
    </row>
    <row r="80" spans="3:22">
      <c r="H80" s="437">
        <v>0</v>
      </c>
      <c r="I80" s="3">
        <v>20</v>
      </c>
      <c r="J80" s="33" t="s">
        <v>24</v>
      </c>
      <c r="R80" s="48"/>
      <c r="S80" s="26"/>
      <c r="T80" s="26"/>
      <c r="U80" s="26"/>
      <c r="V80" s="26"/>
    </row>
    <row r="81" spans="8:22">
      <c r="H81" s="89">
        <v>0</v>
      </c>
      <c r="I81" s="3">
        <v>21</v>
      </c>
      <c r="J81" s="33" t="s">
        <v>72</v>
      </c>
      <c r="R81" s="48"/>
      <c r="S81" s="26"/>
      <c r="T81" s="26"/>
      <c r="U81" s="26"/>
      <c r="V81" s="26"/>
    </row>
    <row r="82" spans="8:22">
      <c r="H82" s="44">
        <v>0</v>
      </c>
      <c r="I82" s="3">
        <v>22</v>
      </c>
      <c r="J82" s="33" t="s">
        <v>26</v>
      </c>
      <c r="R82" s="48"/>
      <c r="S82" s="26"/>
      <c r="T82" s="26"/>
      <c r="U82" s="26"/>
      <c r="V82" s="26"/>
    </row>
    <row r="83" spans="8:22">
      <c r="H83" s="44">
        <v>0</v>
      </c>
      <c r="I83" s="3">
        <v>23</v>
      </c>
      <c r="J83" s="33" t="s">
        <v>27</v>
      </c>
      <c r="R83" s="48"/>
      <c r="S83" s="26"/>
      <c r="T83" s="26"/>
      <c r="U83" s="26"/>
      <c r="V83" s="26"/>
    </row>
    <row r="84" spans="8:22">
      <c r="H84" s="88">
        <v>0</v>
      </c>
      <c r="I84" s="3">
        <v>27</v>
      </c>
      <c r="J84" s="33" t="s">
        <v>31</v>
      </c>
      <c r="R84" s="48"/>
      <c r="S84" s="26"/>
      <c r="T84" s="26"/>
      <c r="U84" s="26"/>
      <c r="V84" s="26"/>
    </row>
    <row r="85" spans="8:22">
      <c r="H85" s="88">
        <v>0</v>
      </c>
      <c r="I85" s="3">
        <v>28</v>
      </c>
      <c r="J85" s="33" t="s">
        <v>32</v>
      </c>
      <c r="R85" s="48"/>
      <c r="S85" s="26"/>
      <c r="T85" s="26"/>
      <c r="U85" s="26"/>
      <c r="V85" s="26"/>
    </row>
    <row r="86" spans="8:22">
      <c r="H86" s="44">
        <v>0</v>
      </c>
      <c r="I86" s="3">
        <v>29</v>
      </c>
      <c r="J86" s="33" t="s">
        <v>54</v>
      </c>
      <c r="R86" s="48"/>
      <c r="S86" s="26"/>
      <c r="T86" s="26"/>
      <c r="U86" s="26"/>
      <c r="V86" s="26"/>
    </row>
    <row r="87" spans="8:22">
      <c r="H87" s="44">
        <v>0</v>
      </c>
      <c r="I87" s="3">
        <v>30</v>
      </c>
      <c r="J87" s="33" t="s">
        <v>33</v>
      </c>
      <c r="R87" s="48"/>
      <c r="S87" s="26"/>
      <c r="T87" s="26"/>
      <c r="U87" s="26"/>
      <c r="V87" s="26"/>
    </row>
    <row r="88" spans="8:22">
      <c r="H88" s="88">
        <v>0</v>
      </c>
      <c r="I88" s="3">
        <v>32</v>
      </c>
      <c r="J88" s="33" t="s">
        <v>35</v>
      </c>
      <c r="R88" s="48"/>
      <c r="S88" s="30"/>
      <c r="T88" s="30"/>
    </row>
    <row r="89" spans="8:22">
      <c r="H89" s="44">
        <v>0</v>
      </c>
      <c r="I89" s="3">
        <v>35</v>
      </c>
      <c r="J89" s="33" t="s">
        <v>36</v>
      </c>
      <c r="R89" s="48"/>
    </row>
    <row r="90" spans="8:22">
      <c r="H90" s="117">
        <f>SUM(H50:H89)</f>
        <v>69788</v>
      </c>
      <c r="I90" s="3"/>
      <c r="J90" s="3" t="s">
        <v>48</v>
      </c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14340-8B1B-4A3D-936D-A321353451DD}">
  <sheetPr>
    <tabColor indexed="53"/>
  </sheetPr>
  <dimension ref="A1:AD90"/>
  <sheetViews>
    <sheetView zoomScaleNormal="100" workbookViewId="0">
      <selection activeCell="M77" sqref="M77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160" t="s">
        <v>70</v>
      </c>
      <c r="I1" t="s">
        <v>49</v>
      </c>
      <c r="J1" s="46"/>
      <c r="L1" s="47"/>
      <c r="N1" s="47"/>
      <c r="O1" s="48"/>
      <c r="R1" s="108"/>
    </row>
    <row r="2" spans="8:30" ht="13.5" customHeight="1">
      <c r="H2" s="290" t="s">
        <v>196</v>
      </c>
      <c r="I2" s="3"/>
      <c r="J2" s="182" t="s">
        <v>70</v>
      </c>
      <c r="K2" s="81"/>
      <c r="L2" s="316" t="s">
        <v>186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23" t="s">
        <v>99</v>
      </c>
      <c r="I3" s="3"/>
      <c r="J3" s="144" t="s">
        <v>9</v>
      </c>
      <c r="K3" s="81"/>
      <c r="L3" s="317" t="s">
        <v>99</v>
      </c>
      <c r="N3" s="48"/>
      <c r="O3" s="1"/>
      <c r="R3" s="48"/>
      <c r="S3" s="26"/>
      <c r="T3" s="26"/>
      <c r="U3" s="26"/>
      <c r="V3" s="26"/>
    </row>
    <row r="4" spans="8:30" ht="13.5" customHeight="1">
      <c r="H4" s="89">
        <v>41619</v>
      </c>
      <c r="I4" s="3">
        <v>33</v>
      </c>
      <c r="J4" s="160" t="s">
        <v>0</v>
      </c>
      <c r="K4" s="120">
        <f>SUM(I4)</f>
        <v>33</v>
      </c>
      <c r="L4" s="309">
        <v>44554</v>
      </c>
      <c r="M4" s="95"/>
      <c r="N4" s="421"/>
      <c r="O4" s="1"/>
      <c r="R4" s="48"/>
      <c r="S4" s="26"/>
      <c r="T4" s="26"/>
      <c r="U4" s="26"/>
      <c r="V4" s="26"/>
    </row>
    <row r="5" spans="8:30" ht="13.5" customHeight="1">
      <c r="H5" s="88">
        <v>12458</v>
      </c>
      <c r="I5" s="3">
        <v>13</v>
      </c>
      <c r="J5" s="160" t="s">
        <v>7</v>
      </c>
      <c r="K5" s="120">
        <f t="shared" ref="K5:K13" si="0">SUM(I5)</f>
        <v>13</v>
      </c>
      <c r="L5" s="310">
        <v>11084</v>
      </c>
      <c r="M5" s="95"/>
      <c r="N5" s="421"/>
      <c r="O5" s="1"/>
      <c r="R5" s="48"/>
      <c r="S5" s="26"/>
      <c r="T5" s="26"/>
      <c r="U5" s="26"/>
      <c r="V5" s="26"/>
    </row>
    <row r="6" spans="8:30" ht="13.5" customHeight="1">
      <c r="H6" s="88">
        <v>10997</v>
      </c>
      <c r="I6" s="3">
        <v>9</v>
      </c>
      <c r="J6" s="3" t="s">
        <v>162</v>
      </c>
      <c r="K6" s="120">
        <f t="shared" si="0"/>
        <v>9</v>
      </c>
      <c r="L6" s="310">
        <v>10701</v>
      </c>
      <c r="M6" s="95"/>
      <c r="N6" s="421"/>
      <c r="O6" s="1"/>
      <c r="R6" s="48"/>
      <c r="S6" s="26"/>
      <c r="T6" s="26"/>
      <c r="U6" s="26"/>
      <c r="V6" s="26"/>
    </row>
    <row r="7" spans="8:30" ht="13.5" customHeight="1">
      <c r="H7" s="88">
        <v>9992</v>
      </c>
      <c r="I7" s="3">
        <v>34</v>
      </c>
      <c r="J7" s="160" t="s">
        <v>1</v>
      </c>
      <c r="K7" s="120">
        <f t="shared" si="0"/>
        <v>34</v>
      </c>
      <c r="L7" s="310">
        <v>9350</v>
      </c>
      <c r="M7" s="95"/>
      <c r="N7" s="421"/>
      <c r="O7" s="1"/>
      <c r="R7" s="48"/>
      <c r="S7" s="26"/>
      <c r="T7" s="26"/>
      <c r="U7" s="26"/>
      <c r="V7" s="26"/>
    </row>
    <row r="8" spans="8:30" ht="13.5" customHeight="1">
      <c r="H8" s="88">
        <v>6326</v>
      </c>
      <c r="I8" s="3">
        <v>24</v>
      </c>
      <c r="J8" s="160" t="s">
        <v>28</v>
      </c>
      <c r="K8" s="120">
        <f t="shared" si="0"/>
        <v>24</v>
      </c>
      <c r="L8" s="310">
        <v>5898</v>
      </c>
      <c r="M8" s="95"/>
      <c r="N8" s="421"/>
      <c r="O8" s="1"/>
      <c r="R8" s="48"/>
      <c r="S8" s="26"/>
      <c r="T8" s="26"/>
      <c r="U8" s="26"/>
      <c r="V8" s="26"/>
    </row>
    <row r="9" spans="8:30" ht="13.5" customHeight="1">
      <c r="H9" s="88">
        <v>4884</v>
      </c>
      <c r="I9" s="3">
        <v>25</v>
      </c>
      <c r="J9" s="160" t="s">
        <v>29</v>
      </c>
      <c r="K9" s="120">
        <f t="shared" si="0"/>
        <v>25</v>
      </c>
      <c r="L9" s="310">
        <v>3954</v>
      </c>
      <c r="M9" s="95"/>
      <c r="O9" s="1"/>
      <c r="R9" s="48"/>
      <c r="S9" s="26"/>
      <c r="T9" s="26"/>
      <c r="U9" s="26"/>
      <c r="V9" s="26"/>
    </row>
    <row r="10" spans="8:30" ht="13.5" customHeight="1">
      <c r="H10" s="88">
        <v>2010</v>
      </c>
      <c r="I10" s="3">
        <v>36</v>
      </c>
      <c r="J10" s="160" t="s">
        <v>5</v>
      </c>
      <c r="K10" s="120">
        <f t="shared" si="0"/>
        <v>36</v>
      </c>
      <c r="L10" s="310">
        <v>1237</v>
      </c>
      <c r="M10" s="95"/>
      <c r="O10" s="1"/>
      <c r="R10" s="48"/>
      <c r="S10" s="26"/>
      <c r="T10" s="26"/>
      <c r="U10" s="26"/>
      <c r="V10" s="26"/>
    </row>
    <row r="11" spans="8:30" ht="13.5" customHeight="1">
      <c r="H11" s="88">
        <v>1811</v>
      </c>
      <c r="I11" s="3">
        <v>1</v>
      </c>
      <c r="J11" s="160" t="s">
        <v>4</v>
      </c>
      <c r="K11" s="120">
        <f t="shared" si="0"/>
        <v>1</v>
      </c>
      <c r="L11" s="310">
        <v>1969</v>
      </c>
      <c r="M11" s="95"/>
      <c r="O11" s="1"/>
      <c r="R11" s="48"/>
      <c r="S11" s="26"/>
      <c r="T11" s="26"/>
      <c r="U11" s="26"/>
      <c r="V11" s="26"/>
    </row>
    <row r="12" spans="8:30" ht="13.5" customHeight="1">
      <c r="H12" s="88">
        <v>1739</v>
      </c>
      <c r="I12" s="3">
        <v>20</v>
      </c>
      <c r="J12" s="160" t="s">
        <v>24</v>
      </c>
      <c r="K12" s="120">
        <f t="shared" si="0"/>
        <v>20</v>
      </c>
      <c r="L12" s="310">
        <v>2062</v>
      </c>
      <c r="M12" s="95"/>
      <c r="R12" s="48"/>
      <c r="S12" s="26"/>
      <c r="T12" s="26"/>
      <c r="U12" s="90"/>
      <c r="V12" s="26"/>
    </row>
    <row r="13" spans="8:30" ht="13.5" customHeight="1" thickBot="1">
      <c r="H13" s="166">
        <v>1405</v>
      </c>
      <c r="I13" s="14">
        <v>12</v>
      </c>
      <c r="J13" s="162" t="s">
        <v>18</v>
      </c>
      <c r="K13" s="181">
        <f t="shared" si="0"/>
        <v>12</v>
      </c>
      <c r="L13" s="318">
        <v>1005</v>
      </c>
      <c r="M13" s="95"/>
      <c r="N13" s="96"/>
      <c r="R13" s="48"/>
      <c r="S13" s="26"/>
      <c r="T13" s="26"/>
      <c r="U13" s="26"/>
      <c r="V13" s="26"/>
    </row>
    <row r="14" spans="8:30" ht="13.5" customHeight="1" thickTop="1">
      <c r="H14" s="374">
        <v>1153</v>
      </c>
      <c r="I14" s="219">
        <v>26</v>
      </c>
      <c r="J14" s="220" t="s">
        <v>30</v>
      </c>
      <c r="K14" s="81" t="s">
        <v>8</v>
      </c>
      <c r="L14" s="319">
        <v>101559</v>
      </c>
      <c r="N14" s="48"/>
      <c r="R14" s="48"/>
      <c r="S14" s="26"/>
      <c r="T14" s="26"/>
      <c r="U14" s="26"/>
      <c r="V14" s="26"/>
    </row>
    <row r="15" spans="8:30" ht="13.5" customHeight="1">
      <c r="H15" s="88">
        <v>1081</v>
      </c>
      <c r="I15" s="3">
        <v>22</v>
      </c>
      <c r="J15" s="160" t="s">
        <v>26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>
      <c r="H16" s="88">
        <v>1038</v>
      </c>
      <c r="I16" s="3">
        <v>17</v>
      </c>
      <c r="J16" s="160" t="s">
        <v>21</v>
      </c>
      <c r="K16" s="50"/>
      <c r="R16" s="48"/>
      <c r="S16" s="26"/>
      <c r="T16" s="26"/>
      <c r="U16" s="26"/>
      <c r="V16" s="26"/>
    </row>
    <row r="17" spans="1:22" ht="13.5" customHeight="1">
      <c r="H17" s="88">
        <v>738</v>
      </c>
      <c r="I17" s="3">
        <v>16</v>
      </c>
      <c r="J17" s="160" t="s">
        <v>3</v>
      </c>
      <c r="K17" s="45"/>
      <c r="L17" s="26"/>
      <c r="R17" s="48"/>
      <c r="S17" s="26"/>
      <c r="T17" s="26"/>
      <c r="U17" s="26"/>
      <c r="V17" s="26"/>
    </row>
    <row r="18" spans="1:22" ht="13.5" customHeight="1">
      <c r="H18" s="122">
        <v>700</v>
      </c>
      <c r="I18" s="3">
        <v>6</v>
      </c>
      <c r="J18" s="160" t="s">
        <v>13</v>
      </c>
      <c r="K18" s="45"/>
      <c r="L18" s="26"/>
      <c r="R18" s="48"/>
      <c r="S18" s="26"/>
      <c r="T18" s="26"/>
      <c r="U18" s="26"/>
      <c r="V18" s="26"/>
    </row>
    <row r="19" spans="1:22" ht="13.5" customHeight="1">
      <c r="H19" s="427">
        <v>688</v>
      </c>
      <c r="I19" s="3">
        <v>40</v>
      </c>
      <c r="J19" s="160" t="s">
        <v>2</v>
      </c>
      <c r="L19" s="32" t="s">
        <v>70</v>
      </c>
      <c r="M19" s="93" t="s">
        <v>63</v>
      </c>
      <c r="N19" s="42" t="s">
        <v>75</v>
      </c>
      <c r="R19" s="48"/>
      <c r="S19" s="26"/>
      <c r="T19" s="26"/>
      <c r="U19" s="26"/>
      <c r="V19" s="26"/>
    </row>
    <row r="20" spans="1:22" ht="13.5" customHeight="1" thickBot="1">
      <c r="H20" s="88">
        <v>552</v>
      </c>
      <c r="I20" s="3">
        <v>21</v>
      </c>
      <c r="J20" s="160" t="s">
        <v>25</v>
      </c>
      <c r="K20" s="120">
        <f>SUM(I4)</f>
        <v>33</v>
      </c>
      <c r="L20" s="160" t="s">
        <v>0</v>
      </c>
      <c r="M20" s="320">
        <v>49732</v>
      </c>
      <c r="N20" s="89">
        <f>SUM(H4)</f>
        <v>41619</v>
      </c>
      <c r="R20" s="48"/>
      <c r="S20" s="26"/>
      <c r="T20" s="26"/>
      <c r="U20" s="26"/>
      <c r="V20" s="26"/>
    </row>
    <row r="21" spans="1:22" ht="13.5" customHeight="1">
      <c r="A21" s="58" t="s">
        <v>46</v>
      </c>
      <c r="B21" s="59" t="s">
        <v>47</v>
      </c>
      <c r="C21" s="59" t="s">
        <v>190</v>
      </c>
      <c r="D21" s="59" t="s">
        <v>181</v>
      </c>
      <c r="E21" s="59" t="s">
        <v>41</v>
      </c>
      <c r="F21" s="59" t="s">
        <v>50</v>
      </c>
      <c r="G21" s="60" t="s">
        <v>52</v>
      </c>
      <c r="H21" s="289">
        <v>550</v>
      </c>
      <c r="I21" s="3">
        <v>18</v>
      </c>
      <c r="J21" s="160" t="s">
        <v>22</v>
      </c>
      <c r="K21" s="120">
        <f t="shared" ref="K21:K29" si="1">SUM(I5)</f>
        <v>13</v>
      </c>
      <c r="L21" s="160" t="s">
        <v>7</v>
      </c>
      <c r="M21" s="321">
        <v>8772</v>
      </c>
      <c r="N21" s="89">
        <f t="shared" ref="N21:N29" si="2">SUM(H5)</f>
        <v>12458</v>
      </c>
      <c r="R21" s="48"/>
      <c r="S21" s="26"/>
      <c r="T21" s="26"/>
      <c r="U21" s="26"/>
      <c r="V21" s="26"/>
    </row>
    <row r="22" spans="1:22" ht="13.5" customHeight="1">
      <c r="A22" s="61">
        <v>1</v>
      </c>
      <c r="B22" s="160" t="s">
        <v>0</v>
      </c>
      <c r="C22" s="43">
        <f>SUM(H4)</f>
        <v>41619</v>
      </c>
      <c r="D22" s="97">
        <f>SUM(L4)</f>
        <v>44554</v>
      </c>
      <c r="E22" s="55">
        <f t="shared" ref="E22:E30" si="3">SUM(N20/M20*100)</f>
        <v>83.686559961393073</v>
      </c>
      <c r="F22" s="52">
        <f t="shared" ref="F22:F32" si="4">SUM(C22/D22*100)</f>
        <v>93.412488216546222</v>
      </c>
      <c r="G22" s="62"/>
      <c r="H22" s="289">
        <v>363</v>
      </c>
      <c r="I22" s="3">
        <v>31</v>
      </c>
      <c r="J22" s="3" t="s">
        <v>64</v>
      </c>
      <c r="K22" s="120">
        <f t="shared" si="1"/>
        <v>9</v>
      </c>
      <c r="L22" s="3" t="s">
        <v>162</v>
      </c>
      <c r="M22" s="321">
        <v>10593</v>
      </c>
      <c r="N22" s="89">
        <f t="shared" si="2"/>
        <v>10997</v>
      </c>
      <c r="R22" s="48"/>
      <c r="S22" s="26"/>
      <c r="T22" s="26"/>
      <c r="U22" s="26"/>
      <c r="V22" s="26"/>
    </row>
    <row r="23" spans="1:22" ht="13.5" customHeight="1">
      <c r="A23" s="61">
        <v>2</v>
      </c>
      <c r="B23" s="160" t="s">
        <v>7</v>
      </c>
      <c r="C23" s="43">
        <f t="shared" ref="C23:C31" si="5">SUM(H5)</f>
        <v>12458</v>
      </c>
      <c r="D23" s="97">
        <f t="shared" ref="D23:D31" si="6">SUM(L5)</f>
        <v>11084</v>
      </c>
      <c r="E23" s="55">
        <f t="shared" si="3"/>
        <v>142.0200638394893</v>
      </c>
      <c r="F23" s="52">
        <f t="shared" si="4"/>
        <v>112.39624684229521</v>
      </c>
      <c r="G23" s="62"/>
      <c r="H23" s="88">
        <v>273</v>
      </c>
      <c r="I23" s="3">
        <v>38</v>
      </c>
      <c r="J23" s="160" t="s">
        <v>38</v>
      </c>
      <c r="K23" s="120">
        <f t="shared" si="1"/>
        <v>34</v>
      </c>
      <c r="L23" s="160" t="s">
        <v>1</v>
      </c>
      <c r="M23" s="321">
        <v>8753</v>
      </c>
      <c r="N23" s="89">
        <f t="shared" si="2"/>
        <v>9992</v>
      </c>
      <c r="R23" s="48"/>
      <c r="S23" s="26"/>
      <c r="T23" s="26"/>
      <c r="U23" s="26"/>
      <c r="V23" s="26"/>
    </row>
    <row r="24" spans="1:22" ht="13.5" customHeight="1">
      <c r="A24" s="61">
        <v>3</v>
      </c>
      <c r="B24" s="3" t="s">
        <v>162</v>
      </c>
      <c r="C24" s="43">
        <f t="shared" si="5"/>
        <v>10997</v>
      </c>
      <c r="D24" s="97">
        <f t="shared" si="6"/>
        <v>10701</v>
      </c>
      <c r="E24" s="55">
        <f t="shared" si="3"/>
        <v>103.81383932785802</v>
      </c>
      <c r="F24" s="52">
        <f t="shared" si="4"/>
        <v>102.7660966264835</v>
      </c>
      <c r="G24" s="62"/>
      <c r="H24" s="88">
        <v>200</v>
      </c>
      <c r="I24" s="3">
        <v>39</v>
      </c>
      <c r="J24" s="160" t="s">
        <v>39</v>
      </c>
      <c r="K24" s="120">
        <f t="shared" si="1"/>
        <v>24</v>
      </c>
      <c r="L24" s="160" t="s">
        <v>28</v>
      </c>
      <c r="M24" s="321">
        <v>5425</v>
      </c>
      <c r="N24" s="89">
        <f t="shared" si="2"/>
        <v>6326</v>
      </c>
      <c r="R24" s="48"/>
      <c r="S24" s="26"/>
      <c r="T24" s="26"/>
      <c r="U24" s="26"/>
      <c r="V24" s="26"/>
    </row>
    <row r="25" spans="1:22" ht="13.5" customHeight="1">
      <c r="A25" s="61">
        <v>4</v>
      </c>
      <c r="B25" s="160" t="s">
        <v>1</v>
      </c>
      <c r="C25" s="43">
        <f t="shared" si="5"/>
        <v>9992</v>
      </c>
      <c r="D25" s="97">
        <f t="shared" si="6"/>
        <v>9350</v>
      </c>
      <c r="E25" s="55">
        <f t="shared" si="3"/>
        <v>114.1551468068091</v>
      </c>
      <c r="F25" s="52">
        <f t="shared" si="4"/>
        <v>106.8663101604278</v>
      </c>
      <c r="G25" s="62"/>
      <c r="H25" s="88">
        <v>177</v>
      </c>
      <c r="I25" s="3">
        <v>14</v>
      </c>
      <c r="J25" s="160" t="s">
        <v>19</v>
      </c>
      <c r="K25" s="120">
        <f t="shared" si="1"/>
        <v>25</v>
      </c>
      <c r="L25" s="160" t="s">
        <v>29</v>
      </c>
      <c r="M25" s="321">
        <v>4638</v>
      </c>
      <c r="N25" s="89">
        <f t="shared" si="2"/>
        <v>4884</v>
      </c>
      <c r="R25" s="48"/>
      <c r="S25" s="26"/>
      <c r="T25" s="26"/>
      <c r="U25" s="26"/>
      <c r="V25" s="26"/>
    </row>
    <row r="26" spans="1:22" ht="13.5" customHeight="1">
      <c r="A26" s="61">
        <v>5</v>
      </c>
      <c r="B26" s="160" t="s">
        <v>28</v>
      </c>
      <c r="C26" s="43">
        <f t="shared" si="5"/>
        <v>6326</v>
      </c>
      <c r="D26" s="97">
        <f t="shared" si="6"/>
        <v>5898</v>
      </c>
      <c r="E26" s="55">
        <f t="shared" si="3"/>
        <v>116.60829493087557</v>
      </c>
      <c r="F26" s="52">
        <f t="shared" si="4"/>
        <v>107.2566971854866</v>
      </c>
      <c r="G26" s="72"/>
      <c r="H26" s="88">
        <v>155</v>
      </c>
      <c r="I26" s="3">
        <v>5</v>
      </c>
      <c r="J26" s="160" t="s">
        <v>12</v>
      </c>
      <c r="K26" s="120">
        <f t="shared" si="1"/>
        <v>36</v>
      </c>
      <c r="L26" s="160" t="s">
        <v>5</v>
      </c>
      <c r="M26" s="321">
        <v>913</v>
      </c>
      <c r="N26" s="89">
        <f t="shared" si="2"/>
        <v>2010</v>
      </c>
      <c r="R26" s="48"/>
      <c r="S26" s="26"/>
      <c r="T26" s="26"/>
      <c r="U26" s="26"/>
      <c r="V26" s="26"/>
    </row>
    <row r="27" spans="1:22" ht="13.5" customHeight="1">
      <c r="A27" s="61">
        <v>6</v>
      </c>
      <c r="B27" s="160" t="s">
        <v>29</v>
      </c>
      <c r="C27" s="43">
        <f t="shared" si="5"/>
        <v>4884</v>
      </c>
      <c r="D27" s="97">
        <f t="shared" si="6"/>
        <v>3954</v>
      </c>
      <c r="E27" s="55">
        <f t="shared" si="3"/>
        <v>105.30401034928849</v>
      </c>
      <c r="F27" s="52">
        <f t="shared" si="4"/>
        <v>123.52048558421851</v>
      </c>
      <c r="G27" s="76"/>
      <c r="H27" s="88">
        <v>108</v>
      </c>
      <c r="I27" s="3">
        <v>11</v>
      </c>
      <c r="J27" s="160" t="s">
        <v>17</v>
      </c>
      <c r="K27" s="120">
        <f t="shared" si="1"/>
        <v>1</v>
      </c>
      <c r="L27" s="160" t="s">
        <v>4</v>
      </c>
      <c r="M27" s="321">
        <v>908</v>
      </c>
      <c r="N27" s="89">
        <f t="shared" si="2"/>
        <v>1811</v>
      </c>
      <c r="R27" s="48"/>
      <c r="S27" s="26"/>
      <c r="T27" s="26"/>
      <c r="U27" s="26"/>
      <c r="V27" s="26"/>
    </row>
    <row r="28" spans="1:22" ht="13.5" customHeight="1">
      <c r="A28" s="61">
        <v>7</v>
      </c>
      <c r="B28" s="160" t="s">
        <v>5</v>
      </c>
      <c r="C28" s="43">
        <f t="shared" si="5"/>
        <v>2010</v>
      </c>
      <c r="D28" s="97">
        <f t="shared" si="6"/>
        <v>1237</v>
      </c>
      <c r="E28" s="55">
        <f t="shared" si="3"/>
        <v>220.15334063526834</v>
      </c>
      <c r="F28" s="52">
        <f t="shared" si="4"/>
        <v>162.48989490703315</v>
      </c>
      <c r="G28" s="62"/>
      <c r="H28" s="88">
        <v>42</v>
      </c>
      <c r="I28" s="3">
        <v>27</v>
      </c>
      <c r="J28" s="160" t="s">
        <v>31</v>
      </c>
      <c r="K28" s="120">
        <f t="shared" si="1"/>
        <v>20</v>
      </c>
      <c r="L28" s="160" t="s">
        <v>24</v>
      </c>
      <c r="M28" s="321">
        <v>1000</v>
      </c>
      <c r="N28" s="89">
        <f t="shared" si="2"/>
        <v>1739</v>
      </c>
      <c r="R28" s="48"/>
      <c r="S28" s="26"/>
      <c r="T28" s="26"/>
      <c r="U28" s="26"/>
      <c r="V28" s="26"/>
    </row>
    <row r="29" spans="1:22" ht="13.5" customHeight="1" thickBot="1">
      <c r="A29" s="61">
        <v>8</v>
      </c>
      <c r="B29" s="160" t="s">
        <v>4</v>
      </c>
      <c r="C29" s="43">
        <f t="shared" si="5"/>
        <v>1811</v>
      </c>
      <c r="D29" s="97">
        <f t="shared" si="6"/>
        <v>1969</v>
      </c>
      <c r="E29" s="55">
        <f t="shared" si="3"/>
        <v>199.44933920704847</v>
      </c>
      <c r="F29" s="52">
        <f t="shared" si="4"/>
        <v>91.975622143219908</v>
      </c>
      <c r="G29" s="73"/>
      <c r="H29" s="88">
        <v>19</v>
      </c>
      <c r="I29" s="3">
        <v>28</v>
      </c>
      <c r="J29" s="160" t="s">
        <v>32</v>
      </c>
      <c r="K29" s="181">
        <f t="shared" si="1"/>
        <v>12</v>
      </c>
      <c r="L29" s="162" t="s">
        <v>18</v>
      </c>
      <c r="M29" s="322">
        <v>0</v>
      </c>
      <c r="N29" s="89">
        <f t="shared" si="2"/>
        <v>1405</v>
      </c>
      <c r="R29" s="48"/>
      <c r="S29" s="26"/>
      <c r="T29" s="26"/>
      <c r="U29" s="26"/>
      <c r="V29" s="26"/>
    </row>
    <row r="30" spans="1:22" ht="13.5" customHeight="1" thickTop="1">
      <c r="A30" s="61">
        <v>9</v>
      </c>
      <c r="B30" s="160" t="s">
        <v>24</v>
      </c>
      <c r="C30" s="43">
        <f t="shared" si="5"/>
        <v>1739</v>
      </c>
      <c r="D30" s="97">
        <f t="shared" si="6"/>
        <v>2062</v>
      </c>
      <c r="E30" s="55">
        <f t="shared" si="3"/>
        <v>173.9</v>
      </c>
      <c r="F30" s="52">
        <f t="shared" si="4"/>
        <v>84.335596508244421</v>
      </c>
      <c r="G30" s="72"/>
      <c r="H30" s="88">
        <v>10</v>
      </c>
      <c r="I30" s="3">
        <v>32</v>
      </c>
      <c r="J30" s="160" t="s">
        <v>35</v>
      </c>
      <c r="K30" s="114"/>
      <c r="L30" s="332" t="s">
        <v>107</v>
      </c>
      <c r="M30" s="323">
        <v>97716</v>
      </c>
      <c r="N30" s="89">
        <f>SUM(H44)</f>
        <v>101101</v>
      </c>
      <c r="R30" s="48"/>
      <c r="S30" s="26"/>
      <c r="T30" s="26"/>
      <c r="U30" s="26"/>
      <c r="V30" s="26"/>
    </row>
    <row r="31" spans="1:22" ht="13.5" customHeight="1" thickBot="1">
      <c r="A31" s="74">
        <v>10</v>
      </c>
      <c r="B31" s="162" t="s">
        <v>18</v>
      </c>
      <c r="C31" s="43">
        <f t="shared" si="5"/>
        <v>1405</v>
      </c>
      <c r="D31" s="97">
        <f t="shared" si="6"/>
        <v>1005</v>
      </c>
      <c r="E31" s="439" t="s">
        <v>209</v>
      </c>
      <c r="F31" s="63">
        <f t="shared" si="4"/>
        <v>139.80099502487562</v>
      </c>
      <c r="G31" s="75"/>
      <c r="H31" s="88">
        <v>8</v>
      </c>
      <c r="I31" s="3">
        <v>2</v>
      </c>
      <c r="J31" s="160" t="s">
        <v>6</v>
      </c>
      <c r="K31" s="45"/>
      <c r="L31" s="215"/>
      <c r="R31" s="48"/>
      <c r="S31" s="26"/>
      <c r="T31" s="26"/>
      <c r="U31" s="26"/>
      <c r="V31" s="26"/>
    </row>
    <row r="32" spans="1:22" ht="13.5" customHeight="1" thickBot="1">
      <c r="A32" s="65"/>
      <c r="B32" s="66" t="s">
        <v>57</v>
      </c>
      <c r="C32" s="67">
        <f>SUM(H44)</f>
        <v>101101</v>
      </c>
      <c r="D32" s="67">
        <f>SUM(L14)</f>
        <v>101559</v>
      </c>
      <c r="E32" s="68">
        <f>SUM(N30/M30*100)</f>
        <v>103.46412051250562</v>
      </c>
      <c r="F32" s="63">
        <f t="shared" si="4"/>
        <v>99.549030612747273</v>
      </c>
      <c r="G32" s="71"/>
      <c r="H32" s="89">
        <v>5</v>
      </c>
      <c r="I32" s="3">
        <v>4</v>
      </c>
      <c r="J32" s="160" t="s">
        <v>11</v>
      </c>
      <c r="K32" s="45"/>
      <c r="L32" s="29"/>
      <c r="R32" s="48"/>
      <c r="S32" s="26"/>
      <c r="T32" s="26"/>
      <c r="U32" s="26"/>
      <c r="V32" s="26"/>
    </row>
    <row r="33" spans="3:30" ht="13.5" customHeight="1">
      <c r="H33" s="289">
        <v>0</v>
      </c>
      <c r="I33" s="3">
        <v>3</v>
      </c>
      <c r="J33" s="160" t="s">
        <v>10</v>
      </c>
      <c r="K33" s="45"/>
      <c r="L33" s="29"/>
      <c r="R33" s="48"/>
      <c r="S33" s="26"/>
      <c r="T33" s="26"/>
      <c r="U33" s="26"/>
      <c r="V33" s="26"/>
    </row>
    <row r="34" spans="3:30" ht="13.5" customHeight="1">
      <c r="C34" s="10"/>
      <c r="D34" s="10"/>
      <c r="H34" s="122">
        <v>0</v>
      </c>
      <c r="I34" s="3">
        <v>7</v>
      </c>
      <c r="J34" s="160" t="s">
        <v>14</v>
      </c>
      <c r="K34" s="45"/>
      <c r="L34" s="29"/>
      <c r="R34" s="48"/>
      <c r="S34" s="26"/>
      <c r="T34" s="26"/>
      <c r="U34" s="26"/>
      <c r="V34" s="26"/>
    </row>
    <row r="35" spans="3:30" ht="13.5" customHeight="1">
      <c r="H35" s="89">
        <v>0</v>
      </c>
      <c r="I35" s="3">
        <v>8</v>
      </c>
      <c r="J35" s="160" t="s">
        <v>15</v>
      </c>
      <c r="K35" s="45"/>
      <c r="L35" s="29"/>
      <c r="R35" s="48"/>
      <c r="S35" s="26"/>
      <c r="T35" s="26"/>
      <c r="U35" s="26"/>
      <c r="V35" s="26"/>
    </row>
    <row r="36" spans="3:30" ht="13.5" customHeight="1">
      <c r="H36" s="88">
        <v>0</v>
      </c>
      <c r="I36" s="3">
        <v>10</v>
      </c>
      <c r="J36" s="160" t="s">
        <v>16</v>
      </c>
      <c r="K36" s="45"/>
      <c r="L36" s="29"/>
      <c r="R36" s="48"/>
      <c r="S36" s="26"/>
      <c r="T36" s="26"/>
      <c r="U36" s="26"/>
      <c r="V36" s="26"/>
    </row>
    <row r="37" spans="3:30" ht="13.5" customHeight="1">
      <c r="H37" s="88">
        <v>0</v>
      </c>
      <c r="I37" s="3">
        <v>15</v>
      </c>
      <c r="J37" s="160" t="s">
        <v>20</v>
      </c>
      <c r="K37" s="45"/>
      <c r="L37" s="26"/>
      <c r="R37" s="48"/>
      <c r="S37" s="26"/>
      <c r="T37" s="26"/>
      <c r="U37" s="26"/>
      <c r="V37" s="90"/>
    </row>
    <row r="38" spans="3:30" ht="13.5" customHeight="1">
      <c r="H38" s="289">
        <v>0</v>
      </c>
      <c r="I38" s="3">
        <v>19</v>
      </c>
      <c r="J38" s="160" t="s">
        <v>23</v>
      </c>
      <c r="K38" s="45"/>
      <c r="L38" s="26"/>
      <c r="R38" s="48"/>
      <c r="S38" s="26"/>
      <c r="T38" s="26"/>
      <c r="U38" s="26"/>
      <c r="V38" s="26"/>
    </row>
    <row r="39" spans="3:30" ht="13.5" customHeight="1">
      <c r="H39" s="88">
        <v>0</v>
      </c>
      <c r="I39" s="3">
        <v>23</v>
      </c>
      <c r="J39" s="160" t="s">
        <v>27</v>
      </c>
      <c r="K39" s="45"/>
      <c r="L39" s="26"/>
      <c r="R39" s="48"/>
      <c r="S39" s="26"/>
      <c r="T39" s="26"/>
      <c r="U39" s="26"/>
      <c r="V39" s="26"/>
    </row>
    <row r="40" spans="3:30" ht="13.5" customHeight="1">
      <c r="H40" s="88">
        <v>0</v>
      </c>
      <c r="I40" s="3">
        <v>29</v>
      </c>
      <c r="J40" s="160" t="s">
        <v>54</v>
      </c>
      <c r="K40" s="45"/>
      <c r="L40" s="26"/>
      <c r="R40" s="48"/>
      <c r="S40" s="26"/>
      <c r="T40" s="26"/>
      <c r="U40" s="26"/>
      <c r="V40" s="26"/>
    </row>
    <row r="41" spans="3:30" ht="13.5" customHeight="1">
      <c r="H41" s="289">
        <v>0</v>
      </c>
      <c r="I41" s="3">
        <v>30</v>
      </c>
      <c r="J41" s="160" t="s">
        <v>33</v>
      </c>
      <c r="K41" s="45"/>
      <c r="L41" s="26"/>
      <c r="R41" s="48"/>
      <c r="S41" s="26"/>
      <c r="T41" s="26"/>
      <c r="U41" s="26"/>
      <c r="V41" s="26"/>
    </row>
    <row r="42" spans="3:30" ht="13.5" customHeight="1">
      <c r="H42" s="88">
        <v>0</v>
      </c>
      <c r="I42" s="3">
        <v>35</v>
      </c>
      <c r="J42" s="160" t="s">
        <v>36</v>
      </c>
      <c r="K42" s="45"/>
      <c r="L42" s="26"/>
      <c r="R42" s="48"/>
      <c r="S42" s="26"/>
      <c r="T42" s="26"/>
      <c r="U42" s="26"/>
      <c r="V42" s="26"/>
    </row>
    <row r="43" spans="3:30" ht="13.5" customHeight="1">
      <c r="H43" s="88">
        <v>0</v>
      </c>
      <c r="I43" s="3">
        <v>37</v>
      </c>
      <c r="J43" s="160" t="s">
        <v>37</v>
      </c>
      <c r="K43" s="45"/>
      <c r="L43" s="26"/>
      <c r="R43" s="48"/>
      <c r="S43" s="30"/>
      <c r="T43" s="30"/>
      <c r="U43" s="30"/>
      <c r="V43" s="30"/>
    </row>
    <row r="44" spans="3:30" ht="13.5" customHeight="1">
      <c r="H44" s="117">
        <f>SUM(H4:H43)</f>
        <v>101101</v>
      </c>
      <c r="I44" s="3"/>
      <c r="J44" s="160" t="s">
        <v>48</v>
      </c>
      <c r="K44" s="54"/>
      <c r="R44" s="48"/>
    </row>
    <row r="45" spans="3:30" ht="13.5" customHeight="1">
      <c r="R45" s="108"/>
    </row>
    <row r="46" spans="3:30" ht="13.5" customHeight="1"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>
      <c r="I47" t="s">
        <v>49</v>
      </c>
      <c r="J47" s="46"/>
      <c r="L47" s="47"/>
      <c r="N47" s="47"/>
      <c r="R47" s="48"/>
      <c r="S47" s="26"/>
      <c r="T47" s="26"/>
      <c r="U47" s="26"/>
      <c r="V47" s="26"/>
    </row>
    <row r="48" spans="3:30" ht="13.5" customHeight="1">
      <c r="H48" s="183" t="s">
        <v>195</v>
      </c>
      <c r="I48" s="3"/>
      <c r="J48" s="178" t="s">
        <v>104</v>
      </c>
      <c r="K48" s="81"/>
      <c r="L48" s="296" t="s">
        <v>186</v>
      </c>
      <c r="N48" s="48"/>
      <c r="R48" s="48"/>
      <c r="S48" s="26"/>
      <c r="T48" s="26"/>
      <c r="U48" s="26"/>
      <c r="V48" s="26"/>
    </row>
    <row r="49" spans="1:22" ht="13.5" customHeight="1">
      <c r="H49" s="7" t="s">
        <v>99</v>
      </c>
      <c r="I49" s="3"/>
      <c r="J49" s="144" t="s">
        <v>9</v>
      </c>
      <c r="K49" s="98"/>
      <c r="L49" s="94" t="s">
        <v>99</v>
      </c>
      <c r="N49" s="48"/>
      <c r="R49" s="48"/>
      <c r="S49" s="26"/>
      <c r="T49" s="26"/>
      <c r="U49" s="26"/>
      <c r="V49" s="26"/>
    </row>
    <row r="50" spans="1:22" ht="13.5" customHeight="1">
      <c r="H50" s="89">
        <v>295933</v>
      </c>
      <c r="I50" s="160">
        <v>17</v>
      </c>
      <c r="J50" s="160" t="s">
        <v>21</v>
      </c>
      <c r="K50" s="123">
        <f>SUM(I50)</f>
        <v>17</v>
      </c>
      <c r="L50" s="297">
        <v>382058</v>
      </c>
      <c r="M50" s="79"/>
      <c r="N50" s="48"/>
      <c r="O50" s="26"/>
      <c r="R50" s="48"/>
      <c r="S50" s="26"/>
      <c r="T50" s="26"/>
      <c r="U50" s="26"/>
      <c r="V50" s="26"/>
    </row>
    <row r="51" spans="1:22" ht="13.5" customHeight="1">
      <c r="H51" s="88">
        <v>46762</v>
      </c>
      <c r="I51" s="160">
        <v>36</v>
      </c>
      <c r="J51" s="160" t="s">
        <v>5</v>
      </c>
      <c r="K51" s="123">
        <f t="shared" ref="K51:K59" si="7">SUM(I51)</f>
        <v>36</v>
      </c>
      <c r="L51" s="297">
        <v>69878</v>
      </c>
      <c r="M51" s="79"/>
      <c r="N51" s="48"/>
      <c r="O51" s="26"/>
      <c r="R51" s="48"/>
      <c r="S51" s="26"/>
      <c r="T51" s="26"/>
      <c r="U51" s="26"/>
      <c r="V51" s="26"/>
    </row>
    <row r="52" spans="1:22" ht="13.5" customHeight="1">
      <c r="H52" s="88">
        <v>19008</v>
      </c>
      <c r="I52" s="160">
        <v>16</v>
      </c>
      <c r="J52" s="160" t="s">
        <v>3</v>
      </c>
      <c r="K52" s="123">
        <f t="shared" si="7"/>
        <v>16</v>
      </c>
      <c r="L52" s="297">
        <v>22888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>
      <c r="H53" s="88">
        <v>16866</v>
      </c>
      <c r="I53" s="160">
        <v>26</v>
      </c>
      <c r="J53" s="160" t="s">
        <v>30</v>
      </c>
      <c r="K53" s="123">
        <f t="shared" si="7"/>
        <v>26</v>
      </c>
      <c r="L53" s="297">
        <v>16319</v>
      </c>
      <c r="M53" s="79"/>
      <c r="N53" s="48"/>
      <c r="R53" s="48"/>
      <c r="S53" s="26"/>
      <c r="T53" s="26"/>
      <c r="U53" s="26"/>
      <c r="V53" s="26"/>
    </row>
    <row r="54" spans="1:22" ht="13.5" customHeight="1">
      <c r="A54" s="58" t="s">
        <v>46</v>
      </c>
      <c r="B54" s="59" t="s">
        <v>47</v>
      </c>
      <c r="C54" s="59" t="s">
        <v>190</v>
      </c>
      <c r="D54" s="59" t="s">
        <v>181</v>
      </c>
      <c r="E54" s="59" t="s">
        <v>41</v>
      </c>
      <c r="F54" s="59" t="s">
        <v>50</v>
      </c>
      <c r="G54" s="60" t="s">
        <v>52</v>
      </c>
      <c r="H54" s="88">
        <v>13782</v>
      </c>
      <c r="I54" s="160">
        <v>40</v>
      </c>
      <c r="J54" s="160" t="s">
        <v>2</v>
      </c>
      <c r="K54" s="123">
        <f t="shared" si="7"/>
        <v>40</v>
      </c>
      <c r="L54" s="297">
        <v>15081</v>
      </c>
      <c r="M54" s="79"/>
      <c r="N54" s="48"/>
      <c r="R54" s="48"/>
      <c r="S54" s="26"/>
      <c r="T54" s="26"/>
      <c r="U54" s="26"/>
      <c r="V54" s="26"/>
    </row>
    <row r="55" spans="1:22" ht="13.5" customHeight="1">
      <c r="A55" s="61">
        <v>1</v>
      </c>
      <c r="B55" s="160" t="s">
        <v>21</v>
      </c>
      <c r="C55" s="43">
        <f>SUM(H50)</f>
        <v>295933</v>
      </c>
      <c r="D55" s="5">
        <f t="shared" ref="D55:D64" si="8">SUM(L50)</f>
        <v>382058</v>
      </c>
      <c r="E55" s="52">
        <f>SUM(N66/M66*100)</f>
        <v>89.314536817388884</v>
      </c>
      <c r="F55" s="52">
        <f t="shared" ref="F55:F65" si="9">SUM(C55/D55*100)</f>
        <v>77.457611148045586</v>
      </c>
      <c r="G55" s="62"/>
      <c r="H55" s="88">
        <v>13060</v>
      </c>
      <c r="I55" s="160">
        <v>24</v>
      </c>
      <c r="J55" s="160" t="s">
        <v>28</v>
      </c>
      <c r="K55" s="123">
        <f t="shared" si="7"/>
        <v>24</v>
      </c>
      <c r="L55" s="297">
        <v>13227</v>
      </c>
      <c r="M55" s="79"/>
      <c r="N55" s="48"/>
      <c r="R55" s="48"/>
      <c r="S55" s="26"/>
      <c r="T55" s="26"/>
      <c r="U55" s="26"/>
      <c r="V55" s="26"/>
    </row>
    <row r="56" spans="1:22" ht="13.5" customHeight="1">
      <c r="A56" s="61">
        <v>2</v>
      </c>
      <c r="B56" s="160" t="s">
        <v>5</v>
      </c>
      <c r="C56" s="43">
        <f t="shared" ref="C56:C64" si="10">SUM(H51)</f>
        <v>46762</v>
      </c>
      <c r="D56" s="5">
        <f t="shared" si="8"/>
        <v>69878</v>
      </c>
      <c r="E56" s="52">
        <f t="shared" ref="E56:E65" si="11">SUM(N67/M67*100)</f>
        <v>78.838048352834065</v>
      </c>
      <c r="F56" s="52">
        <f t="shared" si="9"/>
        <v>66.919488250951659</v>
      </c>
      <c r="G56" s="62"/>
      <c r="H56" s="289">
        <v>11350</v>
      </c>
      <c r="I56" s="160">
        <v>37</v>
      </c>
      <c r="J56" s="160" t="s">
        <v>37</v>
      </c>
      <c r="K56" s="123">
        <f t="shared" si="7"/>
        <v>37</v>
      </c>
      <c r="L56" s="297">
        <v>17547</v>
      </c>
      <c r="M56" s="79"/>
      <c r="N56" s="48"/>
      <c r="R56" s="48"/>
      <c r="S56" s="26"/>
      <c r="T56" s="26"/>
      <c r="U56" s="26"/>
      <c r="V56" s="26"/>
    </row>
    <row r="57" spans="1:22" ht="13.5" customHeight="1">
      <c r="A57" s="61">
        <v>3</v>
      </c>
      <c r="B57" s="160" t="s">
        <v>3</v>
      </c>
      <c r="C57" s="43">
        <f t="shared" si="10"/>
        <v>19008</v>
      </c>
      <c r="D57" s="5">
        <f t="shared" si="8"/>
        <v>22888</v>
      </c>
      <c r="E57" s="52">
        <f t="shared" si="11"/>
        <v>90.557408289661751</v>
      </c>
      <c r="F57" s="52">
        <f t="shared" si="9"/>
        <v>83.047885354771054</v>
      </c>
      <c r="G57" s="62"/>
      <c r="H57" s="88">
        <v>9607</v>
      </c>
      <c r="I57" s="160">
        <v>25</v>
      </c>
      <c r="J57" s="160" t="s">
        <v>29</v>
      </c>
      <c r="K57" s="123">
        <f t="shared" si="7"/>
        <v>25</v>
      </c>
      <c r="L57" s="297">
        <v>9077</v>
      </c>
      <c r="M57" s="79"/>
      <c r="N57" s="48"/>
      <c r="R57" s="48"/>
      <c r="S57" s="26"/>
      <c r="T57" s="26"/>
      <c r="U57" s="26"/>
      <c r="V57" s="26"/>
    </row>
    <row r="58" spans="1:22" ht="13.5" customHeight="1">
      <c r="A58" s="61">
        <v>4</v>
      </c>
      <c r="B58" s="160" t="s">
        <v>30</v>
      </c>
      <c r="C58" s="43">
        <f t="shared" si="10"/>
        <v>16866</v>
      </c>
      <c r="D58" s="5">
        <f t="shared" si="8"/>
        <v>16319</v>
      </c>
      <c r="E58" s="52">
        <f t="shared" si="11"/>
        <v>97.525153232334915</v>
      </c>
      <c r="F58" s="52">
        <f t="shared" si="9"/>
        <v>103.35192107359519</v>
      </c>
      <c r="G58" s="62"/>
      <c r="H58" s="429">
        <v>7374</v>
      </c>
      <c r="I58" s="162">
        <v>38</v>
      </c>
      <c r="J58" s="162" t="s">
        <v>38</v>
      </c>
      <c r="K58" s="123">
        <f t="shared" si="7"/>
        <v>38</v>
      </c>
      <c r="L58" s="295">
        <v>8076</v>
      </c>
      <c r="M58" s="79"/>
      <c r="N58" s="48"/>
      <c r="R58" s="48"/>
      <c r="S58" s="26"/>
      <c r="T58" s="26"/>
      <c r="U58" s="26"/>
      <c r="V58" s="26"/>
    </row>
    <row r="59" spans="1:22" ht="13.5" customHeight="1" thickBot="1">
      <c r="A59" s="61">
        <v>5</v>
      </c>
      <c r="B59" s="160" t="s">
        <v>2</v>
      </c>
      <c r="C59" s="43">
        <f t="shared" si="10"/>
        <v>13782</v>
      </c>
      <c r="D59" s="5">
        <f t="shared" si="8"/>
        <v>15081</v>
      </c>
      <c r="E59" s="52">
        <f t="shared" si="11"/>
        <v>110.05350155713487</v>
      </c>
      <c r="F59" s="52">
        <f t="shared" si="9"/>
        <v>91.386512830714139</v>
      </c>
      <c r="G59" s="72"/>
      <c r="H59" s="375">
        <v>6941</v>
      </c>
      <c r="I59" s="162">
        <v>33</v>
      </c>
      <c r="J59" s="162" t="s">
        <v>0</v>
      </c>
      <c r="K59" s="123">
        <f t="shared" si="7"/>
        <v>33</v>
      </c>
      <c r="L59" s="295">
        <v>7616</v>
      </c>
      <c r="M59" s="79"/>
      <c r="N59" s="48"/>
      <c r="R59" s="48"/>
      <c r="S59" s="26"/>
      <c r="T59" s="26"/>
      <c r="U59" s="26"/>
      <c r="V59" s="26"/>
    </row>
    <row r="60" spans="1:22" ht="13.5" customHeight="1">
      <c r="A60" s="61">
        <v>6</v>
      </c>
      <c r="B60" s="160" t="s">
        <v>28</v>
      </c>
      <c r="C60" s="43">
        <f t="shared" si="10"/>
        <v>13060</v>
      </c>
      <c r="D60" s="5">
        <f t="shared" si="8"/>
        <v>13227</v>
      </c>
      <c r="E60" s="52">
        <f t="shared" si="11"/>
        <v>118.42582517228873</v>
      </c>
      <c r="F60" s="52">
        <f t="shared" si="9"/>
        <v>98.73743101232327</v>
      </c>
      <c r="G60" s="62"/>
      <c r="H60" s="423">
        <v>5701</v>
      </c>
      <c r="I60" s="220">
        <v>34</v>
      </c>
      <c r="J60" s="220" t="s">
        <v>1</v>
      </c>
      <c r="K60" s="81" t="s">
        <v>8</v>
      </c>
      <c r="L60" s="407">
        <v>582660</v>
      </c>
      <c r="R60" s="48"/>
      <c r="S60" s="26"/>
      <c r="T60" s="26"/>
      <c r="U60" s="26"/>
      <c r="V60" s="26"/>
    </row>
    <row r="61" spans="1:22" ht="13.5" customHeight="1">
      <c r="A61" s="61">
        <v>7</v>
      </c>
      <c r="B61" s="160" t="s">
        <v>37</v>
      </c>
      <c r="C61" s="43">
        <f t="shared" si="10"/>
        <v>11350</v>
      </c>
      <c r="D61" s="5">
        <f t="shared" si="8"/>
        <v>17547</v>
      </c>
      <c r="E61" s="52">
        <f t="shared" si="11"/>
        <v>116.27906976744187</v>
      </c>
      <c r="F61" s="52">
        <f t="shared" si="9"/>
        <v>64.683421667521515</v>
      </c>
      <c r="G61" s="62"/>
      <c r="H61" s="88">
        <v>3023</v>
      </c>
      <c r="I61" s="160">
        <v>15</v>
      </c>
      <c r="J61" s="160" t="s">
        <v>20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>
      <c r="A62" s="61">
        <v>8</v>
      </c>
      <c r="B62" s="160" t="s">
        <v>29</v>
      </c>
      <c r="C62" s="43">
        <f t="shared" si="10"/>
        <v>9607</v>
      </c>
      <c r="D62" s="5">
        <f t="shared" si="8"/>
        <v>9077</v>
      </c>
      <c r="E62" s="52">
        <f t="shared" si="11"/>
        <v>111.03791030975496</v>
      </c>
      <c r="F62" s="52">
        <f t="shared" si="9"/>
        <v>105.83893356835958</v>
      </c>
      <c r="G62" s="73"/>
      <c r="H62" s="88">
        <v>2320</v>
      </c>
      <c r="I62" s="160">
        <v>1</v>
      </c>
      <c r="J62" s="160" t="s">
        <v>4</v>
      </c>
      <c r="K62" s="50"/>
      <c r="R62" s="48"/>
      <c r="S62" s="26"/>
      <c r="T62" s="26"/>
      <c r="U62" s="26"/>
      <c r="V62" s="26"/>
    </row>
    <row r="63" spans="1:22" ht="13.5" customHeight="1">
      <c r="A63" s="61">
        <v>9</v>
      </c>
      <c r="B63" s="162" t="s">
        <v>38</v>
      </c>
      <c r="C63" s="43">
        <f t="shared" si="10"/>
        <v>7374</v>
      </c>
      <c r="D63" s="5">
        <f t="shared" si="8"/>
        <v>8076</v>
      </c>
      <c r="E63" s="52">
        <f t="shared" si="11"/>
        <v>97.993355481727576</v>
      </c>
      <c r="F63" s="52">
        <f t="shared" si="9"/>
        <v>91.3075780089153</v>
      </c>
      <c r="G63" s="72"/>
      <c r="H63" s="88">
        <v>1949</v>
      </c>
      <c r="I63" s="160">
        <v>30</v>
      </c>
      <c r="J63" s="160" t="s">
        <v>98</v>
      </c>
      <c r="K63" s="45"/>
      <c r="L63" s="26"/>
      <c r="R63" s="48"/>
      <c r="S63" s="26"/>
      <c r="T63" s="26"/>
      <c r="U63" s="26"/>
      <c r="V63" s="26"/>
    </row>
    <row r="64" spans="1:22" ht="13.5" customHeight="1" thickBot="1">
      <c r="A64" s="74">
        <v>10</v>
      </c>
      <c r="B64" s="162" t="s">
        <v>0</v>
      </c>
      <c r="C64" s="43">
        <f t="shared" si="10"/>
        <v>6941</v>
      </c>
      <c r="D64" s="5">
        <f t="shared" si="8"/>
        <v>7616</v>
      </c>
      <c r="E64" s="57">
        <f t="shared" si="11"/>
        <v>64.256619144602851</v>
      </c>
      <c r="F64" s="52">
        <f t="shared" si="9"/>
        <v>91.13707983193278</v>
      </c>
      <c r="G64" s="75"/>
      <c r="H64" s="122">
        <v>1032</v>
      </c>
      <c r="I64" s="160">
        <v>14</v>
      </c>
      <c r="J64" s="160" t="s">
        <v>19</v>
      </c>
      <c r="K64" s="45"/>
      <c r="L64" s="26"/>
      <c r="R64" s="48"/>
      <c r="S64" s="26"/>
      <c r="T64" s="26"/>
      <c r="U64" s="26"/>
      <c r="V64" s="26"/>
    </row>
    <row r="65" spans="1:22" ht="13.5" customHeight="1" thickBot="1">
      <c r="A65" s="65"/>
      <c r="B65" s="66" t="s">
        <v>57</v>
      </c>
      <c r="C65" s="67">
        <f>SUM(H90)</f>
        <v>458210</v>
      </c>
      <c r="D65" s="67">
        <f>SUM(L60)</f>
        <v>582660</v>
      </c>
      <c r="E65" s="70">
        <f t="shared" si="11"/>
        <v>90.928033084222676</v>
      </c>
      <c r="F65" s="70">
        <f t="shared" si="9"/>
        <v>78.641059966361169</v>
      </c>
      <c r="G65" s="71"/>
      <c r="H65" s="89">
        <v>972</v>
      </c>
      <c r="I65" s="160">
        <v>29</v>
      </c>
      <c r="J65" s="160" t="s">
        <v>54</v>
      </c>
      <c r="L65" s="190" t="s">
        <v>104</v>
      </c>
      <c r="M65" s="141" t="s">
        <v>63</v>
      </c>
      <c r="N65" t="s">
        <v>75</v>
      </c>
      <c r="R65" s="48"/>
      <c r="S65" s="26"/>
      <c r="T65" s="26"/>
      <c r="U65" s="26"/>
      <c r="V65" s="26"/>
    </row>
    <row r="66" spans="1:22" ht="13.5" customHeight="1">
      <c r="H66" s="289">
        <v>861</v>
      </c>
      <c r="I66" s="160">
        <v>35</v>
      </c>
      <c r="J66" s="160" t="s">
        <v>36</v>
      </c>
      <c r="K66" s="116">
        <f>SUM(I50)</f>
        <v>17</v>
      </c>
      <c r="L66" s="160" t="s">
        <v>21</v>
      </c>
      <c r="M66" s="308">
        <v>331338</v>
      </c>
      <c r="N66" s="89">
        <f>SUM(H50)</f>
        <v>295933</v>
      </c>
      <c r="R66" s="48"/>
      <c r="S66" s="26"/>
      <c r="T66" s="26"/>
      <c r="U66" s="26"/>
      <c r="V66" s="26"/>
    </row>
    <row r="67" spans="1:22" ht="13.5" customHeight="1">
      <c r="H67" s="88">
        <v>663</v>
      </c>
      <c r="I67" s="160">
        <v>21</v>
      </c>
      <c r="J67" s="160" t="s">
        <v>25</v>
      </c>
      <c r="K67" s="116">
        <f t="shared" ref="K67:K75" si="12">SUM(I51)</f>
        <v>36</v>
      </c>
      <c r="L67" s="160" t="s">
        <v>5</v>
      </c>
      <c r="M67" s="306">
        <v>59314</v>
      </c>
      <c r="N67" s="89">
        <f t="shared" ref="N67:N75" si="13">SUM(H51)</f>
        <v>46762</v>
      </c>
      <c r="R67" s="48"/>
      <c r="S67" s="26"/>
      <c r="T67" s="26"/>
      <c r="U67" s="26"/>
      <c r="V67" s="26"/>
    </row>
    <row r="68" spans="1:22" ht="13.5" customHeight="1">
      <c r="C68" s="26"/>
      <c r="H68" s="88">
        <v>252</v>
      </c>
      <c r="I68" s="160">
        <v>27</v>
      </c>
      <c r="J68" s="160" t="s">
        <v>31</v>
      </c>
      <c r="K68" s="116">
        <f t="shared" si="12"/>
        <v>16</v>
      </c>
      <c r="L68" s="160" t="s">
        <v>3</v>
      </c>
      <c r="M68" s="306">
        <v>20990</v>
      </c>
      <c r="N68" s="89">
        <f t="shared" si="13"/>
        <v>19008</v>
      </c>
      <c r="R68" s="48"/>
      <c r="S68" s="26"/>
      <c r="T68" s="26"/>
      <c r="U68" s="26"/>
      <c r="V68" s="26"/>
    </row>
    <row r="69" spans="1:22" ht="13.5" customHeight="1">
      <c r="H69" s="88">
        <v>236</v>
      </c>
      <c r="I69" s="160">
        <v>13</v>
      </c>
      <c r="J69" s="160" t="s">
        <v>7</v>
      </c>
      <c r="K69" s="116">
        <f t="shared" si="12"/>
        <v>26</v>
      </c>
      <c r="L69" s="160" t="s">
        <v>30</v>
      </c>
      <c r="M69" s="306">
        <v>17294</v>
      </c>
      <c r="N69" s="89">
        <f t="shared" si="13"/>
        <v>16866</v>
      </c>
      <c r="R69" s="48"/>
      <c r="S69" s="26"/>
      <c r="T69" s="26"/>
      <c r="U69" s="26"/>
      <c r="V69" s="26"/>
    </row>
    <row r="70" spans="1:22" ht="13.5" customHeight="1">
      <c r="H70" s="289">
        <v>205</v>
      </c>
      <c r="I70" s="160">
        <v>11</v>
      </c>
      <c r="J70" s="160" t="s">
        <v>17</v>
      </c>
      <c r="K70" s="116">
        <f t="shared" si="12"/>
        <v>40</v>
      </c>
      <c r="L70" s="160" t="s">
        <v>2</v>
      </c>
      <c r="M70" s="306">
        <v>12523</v>
      </c>
      <c r="N70" s="89">
        <f t="shared" si="13"/>
        <v>13782</v>
      </c>
      <c r="R70" s="48"/>
      <c r="S70" s="26"/>
      <c r="T70" s="26"/>
      <c r="U70" s="26"/>
      <c r="V70" s="26"/>
    </row>
    <row r="71" spans="1:22" ht="13.5" customHeight="1">
      <c r="H71" s="88">
        <v>121</v>
      </c>
      <c r="I71" s="160">
        <v>9</v>
      </c>
      <c r="J71" s="3" t="s">
        <v>162</v>
      </c>
      <c r="K71" s="116">
        <f t="shared" si="12"/>
        <v>24</v>
      </c>
      <c r="L71" s="160" t="s">
        <v>28</v>
      </c>
      <c r="M71" s="306">
        <v>11028</v>
      </c>
      <c r="N71" s="89">
        <f t="shared" si="13"/>
        <v>13060</v>
      </c>
      <c r="R71" s="48"/>
      <c r="S71" s="26"/>
      <c r="T71" s="26"/>
      <c r="U71" s="26"/>
      <c r="V71" s="26"/>
    </row>
    <row r="72" spans="1:22" ht="13.5" customHeight="1">
      <c r="H72" s="88">
        <v>47</v>
      </c>
      <c r="I72" s="160">
        <v>28</v>
      </c>
      <c r="J72" s="160" t="s">
        <v>32</v>
      </c>
      <c r="K72" s="116">
        <f t="shared" si="12"/>
        <v>37</v>
      </c>
      <c r="L72" s="160" t="s">
        <v>37</v>
      </c>
      <c r="M72" s="306">
        <v>9761</v>
      </c>
      <c r="N72" s="89">
        <f t="shared" si="13"/>
        <v>11350</v>
      </c>
      <c r="R72" s="48"/>
      <c r="S72" s="26"/>
      <c r="T72" s="26"/>
      <c r="U72" s="26"/>
      <c r="V72" s="26"/>
    </row>
    <row r="73" spans="1:22" ht="13.5" customHeight="1">
      <c r="H73" s="289">
        <v>31</v>
      </c>
      <c r="I73" s="160">
        <v>23</v>
      </c>
      <c r="J73" s="160" t="s">
        <v>27</v>
      </c>
      <c r="K73" s="116">
        <f t="shared" si="12"/>
        <v>25</v>
      </c>
      <c r="L73" s="160" t="s">
        <v>29</v>
      </c>
      <c r="M73" s="306">
        <v>8652</v>
      </c>
      <c r="N73" s="89">
        <f t="shared" si="13"/>
        <v>9607</v>
      </c>
      <c r="R73" s="48"/>
      <c r="S73" s="26"/>
      <c r="T73" s="26"/>
      <c r="U73" s="26"/>
      <c r="V73" s="26"/>
    </row>
    <row r="74" spans="1:22" ht="13.5" customHeight="1">
      <c r="H74" s="289">
        <v>25</v>
      </c>
      <c r="I74" s="160">
        <v>12</v>
      </c>
      <c r="J74" s="160" t="s">
        <v>18</v>
      </c>
      <c r="K74" s="116">
        <f t="shared" si="12"/>
        <v>38</v>
      </c>
      <c r="L74" s="162" t="s">
        <v>38</v>
      </c>
      <c r="M74" s="307">
        <v>7525</v>
      </c>
      <c r="N74" s="89">
        <f t="shared" si="13"/>
        <v>7374</v>
      </c>
      <c r="R74" s="48"/>
      <c r="S74" s="26"/>
      <c r="T74" s="26"/>
      <c r="U74" s="26"/>
      <c r="V74" s="26"/>
    </row>
    <row r="75" spans="1:22" ht="13.5" customHeight="1" thickBot="1">
      <c r="H75" s="193">
        <v>25</v>
      </c>
      <c r="I75" s="160">
        <v>39</v>
      </c>
      <c r="J75" s="160" t="s">
        <v>39</v>
      </c>
      <c r="K75" s="116">
        <f t="shared" si="12"/>
        <v>33</v>
      </c>
      <c r="L75" s="162" t="s">
        <v>0</v>
      </c>
      <c r="M75" s="307">
        <v>10802</v>
      </c>
      <c r="N75" s="166">
        <f t="shared" si="13"/>
        <v>6941</v>
      </c>
      <c r="R75" s="48"/>
      <c r="S75" s="26"/>
      <c r="T75" s="26"/>
      <c r="U75" s="26"/>
      <c r="V75" s="26"/>
    </row>
    <row r="76" spans="1:22" ht="13.5" customHeight="1" thickTop="1">
      <c r="H76" s="88">
        <v>21</v>
      </c>
      <c r="I76" s="160">
        <v>4</v>
      </c>
      <c r="J76" s="160" t="s">
        <v>11</v>
      </c>
      <c r="K76" s="3"/>
      <c r="L76" s="332" t="s">
        <v>107</v>
      </c>
      <c r="M76" s="337">
        <v>503926</v>
      </c>
      <c r="N76" s="171">
        <f>SUM(H90)</f>
        <v>458210</v>
      </c>
      <c r="R76" s="48"/>
      <c r="S76" s="26"/>
      <c r="T76" s="26"/>
      <c r="U76" s="26"/>
      <c r="V76" s="26"/>
    </row>
    <row r="77" spans="1:22" ht="13.5" customHeight="1">
      <c r="H77" s="88">
        <v>20</v>
      </c>
      <c r="I77" s="160">
        <v>22</v>
      </c>
      <c r="J77" s="160" t="s">
        <v>26</v>
      </c>
      <c r="K77" s="45"/>
      <c r="L77" s="29"/>
      <c r="R77" s="48"/>
      <c r="S77" s="26"/>
      <c r="T77" s="26"/>
      <c r="U77" s="26"/>
      <c r="V77" s="26"/>
    </row>
    <row r="78" spans="1:22" ht="13.5" customHeight="1">
      <c r="H78" s="89">
        <v>13</v>
      </c>
      <c r="I78" s="160">
        <v>2</v>
      </c>
      <c r="J78" s="160" t="s">
        <v>6</v>
      </c>
      <c r="K78" s="45"/>
      <c r="L78" s="29"/>
      <c r="R78" s="48"/>
      <c r="S78" s="26"/>
      <c r="T78" s="26"/>
      <c r="U78" s="26"/>
      <c r="V78" s="26"/>
    </row>
    <row r="79" spans="1:22" ht="13.5" customHeight="1">
      <c r="H79" s="88">
        <v>10</v>
      </c>
      <c r="I79" s="160">
        <v>18</v>
      </c>
      <c r="J79" s="160" t="s">
        <v>22</v>
      </c>
      <c r="K79" s="45"/>
      <c r="L79" s="29"/>
      <c r="R79" s="48"/>
      <c r="S79" s="26"/>
      <c r="T79" s="26"/>
      <c r="U79" s="26"/>
      <c r="V79" s="26"/>
    </row>
    <row r="80" spans="1:22" ht="13.5" customHeight="1">
      <c r="H80" s="122">
        <v>0</v>
      </c>
      <c r="I80" s="160">
        <v>3</v>
      </c>
      <c r="J80" s="160" t="s">
        <v>10</v>
      </c>
      <c r="K80" s="45"/>
      <c r="L80" s="29"/>
      <c r="R80" s="48"/>
      <c r="S80" s="26"/>
      <c r="T80" s="26"/>
      <c r="U80" s="26"/>
      <c r="V80" s="26"/>
    </row>
    <row r="81" spans="8:22" ht="13.5" customHeight="1">
      <c r="H81" s="89">
        <v>0</v>
      </c>
      <c r="I81" s="160">
        <v>5</v>
      </c>
      <c r="J81" s="160" t="s">
        <v>12</v>
      </c>
      <c r="K81" s="45"/>
      <c r="L81" s="29"/>
      <c r="R81" s="48"/>
      <c r="S81" s="26"/>
      <c r="T81" s="26"/>
      <c r="U81" s="26"/>
      <c r="V81" s="26"/>
    </row>
    <row r="82" spans="8:22" ht="13.5" customHeight="1">
      <c r="H82" s="88">
        <v>0</v>
      </c>
      <c r="I82" s="160">
        <v>6</v>
      </c>
      <c r="J82" s="160" t="s">
        <v>13</v>
      </c>
      <c r="K82" s="45"/>
      <c r="L82" s="29"/>
      <c r="R82" s="48"/>
      <c r="S82" s="26"/>
      <c r="T82" s="26"/>
      <c r="U82" s="26"/>
      <c r="V82" s="26"/>
    </row>
    <row r="83" spans="8:22" ht="13.5" customHeight="1">
      <c r="H83" s="88">
        <v>0</v>
      </c>
      <c r="I83" s="160">
        <v>7</v>
      </c>
      <c r="J83" s="160" t="s">
        <v>14</v>
      </c>
      <c r="K83" s="45"/>
      <c r="L83" s="29"/>
      <c r="R83" s="48"/>
      <c r="S83" s="26"/>
      <c r="T83" s="26"/>
      <c r="U83" s="26"/>
      <c r="V83" s="26"/>
    </row>
    <row r="84" spans="8:22" ht="13.5" customHeight="1">
      <c r="H84" s="88">
        <v>0</v>
      </c>
      <c r="I84" s="160">
        <v>8</v>
      </c>
      <c r="J84" s="160" t="s">
        <v>15</v>
      </c>
      <c r="K84" s="45"/>
      <c r="L84" s="29"/>
      <c r="R84" s="48"/>
      <c r="S84" s="26"/>
      <c r="T84" s="26"/>
      <c r="U84" s="26"/>
      <c r="V84" s="26"/>
    </row>
    <row r="85" spans="8:22" ht="13.5" customHeight="1">
      <c r="H85" s="88">
        <v>0</v>
      </c>
      <c r="I85" s="160">
        <v>10</v>
      </c>
      <c r="J85" s="160" t="s">
        <v>16</v>
      </c>
      <c r="K85" s="45"/>
      <c r="L85" s="29"/>
      <c r="R85" s="48"/>
      <c r="S85" s="26"/>
      <c r="T85" s="26"/>
      <c r="U85" s="26"/>
      <c r="V85" s="26"/>
    </row>
    <row r="86" spans="8:22" ht="13.5" customHeight="1">
      <c r="H86" s="88">
        <v>0</v>
      </c>
      <c r="I86" s="160">
        <v>19</v>
      </c>
      <c r="J86" s="160" t="s">
        <v>23</v>
      </c>
      <c r="K86" s="45"/>
      <c r="L86" s="29"/>
      <c r="R86" s="48"/>
      <c r="S86" s="26"/>
      <c r="T86" s="26"/>
      <c r="U86" s="26"/>
      <c r="V86" s="26"/>
    </row>
    <row r="87" spans="8:22" ht="13.5" customHeight="1">
      <c r="H87" s="88">
        <v>0</v>
      </c>
      <c r="I87" s="160">
        <v>20</v>
      </c>
      <c r="J87" s="160" t="s">
        <v>24</v>
      </c>
      <c r="K87" s="45"/>
      <c r="L87" s="26"/>
      <c r="R87" s="48"/>
      <c r="S87" s="30"/>
      <c r="T87" s="30"/>
      <c r="U87" s="30"/>
    </row>
    <row r="88" spans="8:22" ht="13.5" customHeight="1">
      <c r="H88" s="88">
        <v>0</v>
      </c>
      <c r="I88" s="160">
        <v>31</v>
      </c>
      <c r="J88" s="160" t="s">
        <v>34</v>
      </c>
      <c r="K88" s="45"/>
      <c r="L88" s="26"/>
    </row>
    <row r="89" spans="8:22" ht="13.5" customHeight="1">
      <c r="H89" s="88">
        <v>0</v>
      </c>
      <c r="I89" s="160">
        <v>32</v>
      </c>
      <c r="J89" s="160" t="s">
        <v>35</v>
      </c>
      <c r="K89" s="45"/>
      <c r="L89" s="26"/>
    </row>
    <row r="90" spans="8:22" ht="13.5" customHeight="1">
      <c r="H90" s="117">
        <f>SUM(H50:H89)</f>
        <v>458210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66B5-3D3E-478F-9DD4-3A1B022C4ED5}">
  <sheetPr>
    <tabColor rgb="FFCC99FF"/>
  </sheetPr>
  <dimension ref="A1:U109"/>
  <sheetViews>
    <sheetView zoomScaleNormal="100" workbookViewId="0">
      <selection activeCell="R29" sqref="R29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2.8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>
      <c r="A1" s="464" t="s">
        <v>210</v>
      </c>
      <c r="B1" s="465"/>
      <c r="C1" s="465"/>
      <c r="D1" s="465"/>
      <c r="E1" s="465"/>
      <c r="F1" s="465"/>
      <c r="G1" s="465"/>
      <c r="I1" s="382"/>
      <c r="J1" s="393"/>
      <c r="M1" s="16"/>
      <c r="N1" t="s">
        <v>190</v>
      </c>
      <c r="O1" s="400"/>
      <c r="Q1" s="279" t="s">
        <v>181</v>
      </c>
    </row>
    <row r="2" spans="1:19" ht="13.5" customHeight="1">
      <c r="H2" s="3"/>
      <c r="I2" s="144" t="s">
        <v>9</v>
      </c>
      <c r="J2" s="8" t="s">
        <v>68</v>
      </c>
      <c r="K2" s="3" t="s">
        <v>44</v>
      </c>
      <c r="L2" s="3"/>
      <c r="M2" s="8" t="s">
        <v>9</v>
      </c>
      <c r="N2" s="401"/>
      <c r="O2" s="89"/>
      <c r="P2" s="3"/>
      <c r="Q2" s="401"/>
      <c r="R2" s="398"/>
      <c r="S2" s="399"/>
    </row>
    <row r="3" spans="1:19" ht="13.5" customHeight="1">
      <c r="H3" s="3">
        <v>17</v>
      </c>
      <c r="I3" s="160" t="s">
        <v>21</v>
      </c>
      <c r="J3" s="217">
        <v>447622</v>
      </c>
      <c r="K3" s="195">
        <v>1</v>
      </c>
      <c r="L3" s="3">
        <f>SUM(H3)</f>
        <v>17</v>
      </c>
      <c r="M3" s="160" t="s">
        <v>21</v>
      </c>
      <c r="N3" s="13">
        <f>SUM(J3)</f>
        <v>447622</v>
      </c>
      <c r="O3" s="3">
        <f>SUM(H3)</f>
        <v>17</v>
      </c>
      <c r="P3" s="160" t="s">
        <v>21</v>
      </c>
      <c r="Q3" s="196">
        <v>453523</v>
      </c>
      <c r="R3" s="398"/>
      <c r="S3" s="399"/>
    </row>
    <row r="4" spans="1:19" ht="13.5" customHeight="1">
      <c r="H4" s="3">
        <v>26</v>
      </c>
      <c r="I4" s="160" t="s">
        <v>30</v>
      </c>
      <c r="J4" s="13">
        <v>130624</v>
      </c>
      <c r="K4" s="195">
        <v>2</v>
      </c>
      <c r="L4" s="3">
        <f t="shared" ref="L4:L12" si="0">SUM(H4)</f>
        <v>26</v>
      </c>
      <c r="M4" s="160" t="s">
        <v>30</v>
      </c>
      <c r="N4" s="13">
        <f t="shared" ref="N4:N12" si="1">SUM(J4)</f>
        <v>130624</v>
      </c>
      <c r="O4" s="3">
        <f t="shared" ref="O4:O12" si="2">SUM(H4)</f>
        <v>26</v>
      </c>
      <c r="P4" s="160" t="s">
        <v>30</v>
      </c>
      <c r="Q4" s="86">
        <v>147491</v>
      </c>
      <c r="R4" s="398"/>
      <c r="S4" s="399"/>
    </row>
    <row r="5" spans="1:19" ht="13.5" customHeight="1">
      <c r="H5" s="3">
        <v>36</v>
      </c>
      <c r="I5" s="160" t="s">
        <v>5</v>
      </c>
      <c r="J5" s="13">
        <v>113354</v>
      </c>
      <c r="K5" s="195">
        <v>3</v>
      </c>
      <c r="L5" s="3">
        <f t="shared" si="0"/>
        <v>36</v>
      </c>
      <c r="M5" s="160" t="s">
        <v>5</v>
      </c>
      <c r="N5" s="13">
        <f t="shared" si="1"/>
        <v>113354</v>
      </c>
      <c r="O5" s="3">
        <f t="shared" si="2"/>
        <v>36</v>
      </c>
      <c r="P5" s="160" t="s">
        <v>5</v>
      </c>
      <c r="Q5" s="86">
        <v>119554</v>
      </c>
    </row>
    <row r="6" spans="1:19" ht="13.5" customHeight="1">
      <c r="H6" s="3">
        <v>33</v>
      </c>
      <c r="I6" s="160" t="s">
        <v>0</v>
      </c>
      <c r="J6" s="217">
        <v>88064</v>
      </c>
      <c r="K6" s="195">
        <v>4</v>
      </c>
      <c r="L6" s="3">
        <f t="shared" si="0"/>
        <v>33</v>
      </c>
      <c r="M6" s="160" t="s">
        <v>0</v>
      </c>
      <c r="N6" s="13">
        <f t="shared" si="1"/>
        <v>88064</v>
      </c>
      <c r="O6" s="3">
        <f t="shared" si="2"/>
        <v>33</v>
      </c>
      <c r="P6" s="160" t="s">
        <v>0</v>
      </c>
      <c r="Q6" s="86">
        <v>72292</v>
      </c>
    </row>
    <row r="7" spans="1:19" ht="13.5" customHeight="1">
      <c r="H7" s="33">
        <v>40</v>
      </c>
      <c r="I7" s="160" t="s">
        <v>2</v>
      </c>
      <c r="J7" s="13">
        <v>73086</v>
      </c>
      <c r="K7" s="195">
        <v>5</v>
      </c>
      <c r="L7" s="3">
        <f t="shared" si="0"/>
        <v>40</v>
      </c>
      <c r="M7" s="160" t="s">
        <v>2</v>
      </c>
      <c r="N7" s="13">
        <f t="shared" si="1"/>
        <v>73086</v>
      </c>
      <c r="O7" s="3">
        <f t="shared" si="2"/>
        <v>40</v>
      </c>
      <c r="P7" s="160" t="s">
        <v>2</v>
      </c>
      <c r="Q7" s="86">
        <v>68381</v>
      </c>
    </row>
    <row r="8" spans="1:19" ht="13.5" customHeight="1">
      <c r="H8" s="3">
        <v>34</v>
      </c>
      <c r="I8" s="160" t="s">
        <v>1</v>
      </c>
      <c r="J8" s="13">
        <v>69643</v>
      </c>
      <c r="K8" s="195">
        <v>6</v>
      </c>
      <c r="L8" s="3">
        <f t="shared" si="0"/>
        <v>34</v>
      </c>
      <c r="M8" s="160" t="s">
        <v>1</v>
      </c>
      <c r="N8" s="13">
        <f t="shared" si="1"/>
        <v>69643</v>
      </c>
      <c r="O8" s="3">
        <f t="shared" si="2"/>
        <v>34</v>
      </c>
      <c r="P8" s="160" t="s">
        <v>1</v>
      </c>
      <c r="Q8" s="86">
        <v>71179</v>
      </c>
    </row>
    <row r="9" spans="1:19" ht="13.5" customHeight="1">
      <c r="H9" s="14">
        <v>31</v>
      </c>
      <c r="I9" s="162" t="s">
        <v>64</v>
      </c>
      <c r="J9" s="217">
        <v>68802</v>
      </c>
      <c r="K9" s="195">
        <v>7</v>
      </c>
      <c r="L9" s="3">
        <f t="shared" si="0"/>
        <v>31</v>
      </c>
      <c r="M9" s="162" t="s">
        <v>64</v>
      </c>
      <c r="N9" s="13">
        <f t="shared" si="1"/>
        <v>68802</v>
      </c>
      <c r="O9" s="3">
        <f t="shared" si="2"/>
        <v>31</v>
      </c>
      <c r="P9" s="162" t="s">
        <v>64</v>
      </c>
      <c r="Q9" s="86">
        <v>92314</v>
      </c>
    </row>
    <row r="10" spans="1:19" ht="13.5" customHeight="1">
      <c r="H10" s="3">
        <v>16</v>
      </c>
      <c r="I10" s="160" t="s">
        <v>3</v>
      </c>
      <c r="J10" s="13">
        <v>53622</v>
      </c>
      <c r="K10" s="195">
        <v>8</v>
      </c>
      <c r="L10" s="3">
        <f t="shared" si="0"/>
        <v>16</v>
      </c>
      <c r="M10" s="160" t="s">
        <v>3</v>
      </c>
      <c r="N10" s="13">
        <f t="shared" si="1"/>
        <v>53622</v>
      </c>
      <c r="O10" s="3">
        <f t="shared" si="2"/>
        <v>16</v>
      </c>
      <c r="P10" s="160" t="s">
        <v>3</v>
      </c>
      <c r="Q10" s="86">
        <v>61237</v>
      </c>
    </row>
    <row r="11" spans="1:19" ht="13.5" customHeight="1">
      <c r="H11" s="14">
        <v>25</v>
      </c>
      <c r="I11" s="162" t="s">
        <v>29</v>
      </c>
      <c r="J11" s="13">
        <v>53048</v>
      </c>
      <c r="K11" s="195">
        <v>9</v>
      </c>
      <c r="L11" s="3">
        <f t="shared" si="0"/>
        <v>25</v>
      </c>
      <c r="M11" s="162" t="s">
        <v>29</v>
      </c>
      <c r="N11" s="13">
        <f t="shared" si="1"/>
        <v>53048</v>
      </c>
      <c r="O11" s="3">
        <f t="shared" si="2"/>
        <v>25</v>
      </c>
      <c r="P11" s="162" t="s">
        <v>29</v>
      </c>
      <c r="Q11" s="86">
        <v>54121</v>
      </c>
    </row>
    <row r="12" spans="1:19" ht="13.5" customHeight="1" thickBot="1">
      <c r="H12" s="271">
        <v>2</v>
      </c>
      <c r="I12" s="376" t="s">
        <v>6</v>
      </c>
      <c r="J12" s="412">
        <v>48076</v>
      </c>
      <c r="K12" s="194">
        <v>10</v>
      </c>
      <c r="L12" s="3">
        <f t="shared" si="0"/>
        <v>2</v>
      </c>
      <c r="M12" s="376" t="s">
        <v>6</v>
      </c>
      <c r="N12" s="113">
        <f t="shared" si="1"/>
        <v>48076</v>
      </c>
      <c r="O12" s="14">
        <f t="shared" si="2"/>
        <v>2</v>
      </c>
      <c r="P12" s="376" t="s">
        <v>6</v>
      </c>
      <c r="Q12" s="197">
        <v>54111</v>
      </c>
    </row>
    <row r="13" spans="1:19" ht="13.5" customHeight="1" thickTop="1" thickBot="1">
      <c r="H13" s="121">
        <v>13</v>
      </c>
      <c r="I13" s="174" t="s">
        <v>7</v>
      </c>
      <c r="J13" s="414">
        <v>46863</v>
      </c>
      <c r="K13" s="103"/>
      <c r="L13" s="78"/>
      <c r="M13" s="163"/>
      <c r="N13" s="336">
        <f>SUM(J43)</f>
        <v>1477121</v>
      </c>
      <c r="O13" s="3"/>
      <c r="P13" s="270" t="s">
        <v>8</v>
      </c>
      <c r="Q13" s="198">
        <v>1534189</v>
      </c>
    </row>
    <row r="14" spans="1:19" ht="13.5" customHeight="1">
      <c r="B14" s="19"/>
      <c r="H14" s="3">
        <v>24</v>
      </c>
      <c r="I14" s="160" t="s">
        <v>28</v>
      </c>
      <c r="J14" s="13">
        <v>39659</v>
      </c>
      <c r="K14" s="103"/>
      <c r="L14" s="26"/>
      <c r="O14"/>
    </row>
    <row r="15" spans="1:19" ht="13.5" customHeight="1">
      <c r="H15" s="3">
        <v>3</v>
      </c>
      <c r="I15" s="160" t="s">
        <v>10</v>
      </c>
      <c r="J15" s="13">
        <v>39572</v>
      </c>
      <c r="K15" s="103"/>
      <c r="L15" s="26"/>
      <c r="M15" t="s">
        <v>192</v>
      </c>
      <c r="N15" s="15"/>
      <c r="O15"/>
      <c r="P15" t="s">
        <v>193</v>
      </c>
      <c r="Q15" s="85" t="s">
        <v>175</v>
      </c>
    </row>
    <row r="16" spans="1:19" ht="13.5" customHeight="1">
      <c r="C16" s="15"/>
      <c r="E16" s="17"/>
      <c r="H16" s="3">
        <v>38</v>
      </c>
      <c r="I16" s="160" t="s">
        <v>38</v>
      </c>
      <c r="J16" s="217">
        <v>33903</v>
      </c>
      <c r="K16" s="103"/>
      <c r="L16" s="3">
        <f>SUM(L3)</f>
        <v>17</v>
      </c>
      <c r="M16" s="13">
        <f>SUM(N3)</f>
        <v>447622</v>
      </c>
      <c r="N16" s="160" t="s">
        <v>21</v>
      </c>
      <c r="O16" s="3">
        <f>SUM(O3)</f>
        <v>17</v>
      </c>
      <c r="P16" s="13">
        <f>SUM(M16)</f>
        <v>447622</v>
      </c>
      <c r="Q16" s="275">
        <v>501145</v>
      </c>
      <c r="R16" s="79"/>
    </row>
    <row r="17" spans="2:20" ht="13.5" customHeight="1">
      <c r="C17" s="15"/>
      <c r="E17" s="17"/>
      <c r="H17" s="3">
        <v>37</v>
      </c>
      <c r="I17" s="160" t="s">
        <v>37</v>
      </c>
      <c r="J17" s="136">
        <v>31527</v>
      </c>
      <c r="K17" s="103"/>
      <c r="L17" s="3">
        <f t="shared" ref="L17:L25" si="3">SUM(L4)</f>
        <v>26</v>
      </c>
      <c r="M17" s="13">
        <f t="shared" ref="M17:M25" si="4">SUM(N4)</f>
        <v>130624</v>
      </c>
      <c r="N17" s="160" t="s">
        <v>30</v>
      </c>
      <c r="O17" s="3">
        <f t="shared" ref="O17:O25" si="5">SUM(O4)</f>
        <v>26</v>
      </c>
      <c r="P17" s="13">
        <f t="shared" ref="P17:P25" si="6">SUM(M17)</f>
        <v>130624</v>
      </c>
      <c r="Q17" s="276">
        <v>130363</v>
      </c>
      <c r="R17" s="79"/>
      <c r="S17" s="42"/>
    </row>
    <row r="18" spans="2:20" ht="13.5" customHeight="1">
      <c r="C18" s="15"/>
      <c r="E18" s="17"/>
      <c r="H18" s="3">
        <v>9</v>
      </c>
      <c r="I18" s="3" t="s">
        <v>162</v>
      </c>
      <c r="J18" s="136">
        <v>18222</v>
      </c>
      <c r="K18" s="103"/>
      <c r="L18" s="3">
        <f t="shared" si="3"/>
        <v>36</v>
      </c>
      <c r="M18" s="13">
        <f t="shared" si="4"/>
        <v>113354</v>
      </c>
      <c r="N18" s="160" t="s">
        <v>5</v>
      </c>
      <c r="O18" s="3">
        <f t="shared" si="5"/>
        <v>36</v>
      </c>
      <c r="P18" s="13">
        <f t="shared" si="6"/>
        <v>113354</v>
      </c>
      <c r="Q18" s="276">
        <v>113923</v>
      </c>
      <c r="R18" s="79"/>
      <c r="S18" s="111"/>
    </row>
    <row r="19" spans="2:20" ht="13.5" customHeight="1">
      <c r="C19" s="15"/>
      <c r="E19" s="17"/>
      <c r="H19" s="3">
        <v>14</v>
      </c>
      <c r="I19" s="160" t="s">
        <v>19</v>
      </c>
      <c r="J19" s="13">
        <v>17432</v>
      </c>
      <c r="L19" s="3">
        <f t="shared" si="3"/>
        <v>33</v>
      </c>
      <c r="M19" s="13">
        <f t="shared" si="4"/>
        <v>88064</v>
      </c>
      <c r="N19" s="160" t="s">
        <v>0</v>
      </c>
      <c r="O19" s="3">
        <f t="shared" si="5"/>
        <v>33</v>
      </c>
      <c r="P19" s="13">
        <f t="shared" si="6"/>
        <v>88064</v>
      </c>
      <c r="Q19" s="276">
        <v>91616</v>
      </c>
      <c r="R19" s="79"/>
      <c r="S19" s="124"/>
    </row>
    <row r="20" spans="2:20" ht="13.5" customHeight="1">
      <c r="B20" s="18"/>
      <c r="C20" s="15"/>
      <c r="E20" s="17"/>
      <c r="H20" s="3">
        <v>11</v>
      </c>
      <c r="I20" s="160" t="s">
        <v>17</v>
      </c>
      <c r="J20" s="409">
        <v>14592</v>
      </c>
      <c r="L20" s="3">
        <f t="shared" si="3"/>
        <v>40</v>
      </c>
      <c r="M20" s="13">
        <f t="shared" si="4"/>
        <v>73086</v>
      </c>
      <c r="N20" s="160" t="s">
        <v>2</v>
      </c>
      <c r="O20" s="3">
        <f t="shared" si="5"/>
        <v>40</v>
      </c>
      <c r="P20" s="13">
        <f t="shared" si="6"/>
        <v>73086</v>
      </c>
      <c r="Q20" s="276">
        <v>70300</v>
      </c>
      <c r="R20" s="79"/>
      <c r="S20" s="124"/>
    </row>
    <row r="21" spans="2:20" ht="13.5" customHeight="1">
      <c r="B21" s="18"/>
      <c r="C21" s="15"/>
      <c r="E21" s="17"/>
      <c r="H21" s="3">
        <v>1</v>
      </c>
      <c r="I21" s="160" t="s">
        <v>4</v>
      </c>
      <c r="J21" s="13">
        <v>12742</v>
      </c>
      <c r="L21" s="3">
        <f t="shared" si="3"/>
        <v>34</v>
      </c>
      <c r="M21" s="13">
        <f t="shared" si="4"/>
        <v>69643</v>
      </c>
      <c r="N21" s="160" t="s">
        <v>1</v>
      </c>
      <c r="O21" s="3">
        <f t="shared" si="5"/>
        <v>34</v>
      </c>
      <c r="P21" s="13">
        <f t="shared" si="6"/>
        <v>69643</v>
      </c>
      <c r="Q21" s="276">
        <v>63854</v>
      </c>
      <c r="R21" s="79"/>
      <c r="S21" s="28"/>
    </row>
    <row r="22" spans="2:20" ht="13.5" customHeight="1">
      <c r="C22" s="15"/>
      <c r="E22" s="17"/>
      <c r="H22" s="3">
        <v>22</v>
      </c>
      <c r="I22" s="160" t="s">
        <v>26</v>
      </c>
      <c r="J22" s="13">
        <v>12128</v>
      </c>
      <c r="K22" s="15"/>
      <c r="L22" s="3">
        <f t="shared" si="3"/>
        <v>31</v>
      </c>
      <c r="M22" s="13">
        <f t="shared" si="4"/>
        <v>68802</v>
      </c>
      <c r="N22" s="162" t="s">
        <v>64</v>
      </c>
      <c r="O22" s="3">
        <f t="shared" si="5"/>
        <v>31</v>
      </c>
      <c r="P22" s="13">
        <f t="shared" si="6"/>
        <v>68802</v>
      </c>
      <c r="Q22" s="276">
        <v>65833</v>
      </c>
      <c r="R22" s="79"/>
    </row>
    <row r="23" spans="2:20" ht="13.5" customHeight="1">
      <c r="B23" s="18"/>
      <c r="C23" s="15"/>
      <c r="E23" s="17"/>
      <c r="H23" s="3">
        <v>21</v>
      </c>
      <c r="I23" s="3" t="s">
        <v>156</v>
      </c>
      <c r="J23" s="217">
        <v>11220</v>
      </c>
      <c r="K23" s="15"/>
      <c r="L23" s="3">
        <f t="shared" si="3"/>
        <v>16</v>
      </c>
      <c r="M23" s="13">
        <f t="shared" si="4"/>
        <v>53622</v>
      </c>
      <c r="N23" s="160" t="s">
        <v>3</v>
      </c>
      <c r="O23" s="3">
        <f t="shared" si="5"/>
        <v>16</v>
      </c>
      <c r="P23" s="13">
        <f t="shared" si="6"/>
        <v>53622</v>
      </c>
      <c r="Q23" s="276">
        <v>57915</v>
      </c>
      <c r="R23" s="79"/>
      <c r="S23" s="42"/>
    </row>
    <row r="24" spans="2:20" ht="13.5" customHeight="1">
      <c r="C24" s="15"/>
      <c r="E24" s="17"/>
      <c r="H24" s="3">
        <v>15</v>
      </c>
      <c r="I24" s="160" t="s">
        <v>20</v>
      </c>
      <c r="J24" s="13">
        <v>9832</v>
      </c>
      <c r="K24" s="15"/>
      <c r="L24" s="3">
        <f t="shared" si="3"/>
        <v>25</v>
      </c>
      <c r="M24" s="13">
        <f t="shared" si="4"/>
        <v>53048</v>
      </c>
      <c r="N24" s="162" t="s">
        <v>29</v>
      </c>
      <c r="O24" s="3">
        <f t="shared" si="5"/>
        <v>25</v>
      </c>
      <c r="P24" s="13">
        <f t="shared" si="6"/>
        <v>53048</v>
      </c>
      <c r="Q24" s="276">
        <v>55522</v>
      </c>
      <c r="R24" s="79"/>
      <c r="S24" s="111"/>
    </row>
    <row r="25" spans="2:20" ht="13.5" customHeight="1" thickBot="1">
      <c r="C25" s="15"/>
      <c r="E25" s="17"/>
      <c r="H25" s="3">
        <v>30</v>
      </c>
      <c r="I25" s="160" t="s">
        <v>33</v>
      </c>
      <c r="J25" s="87">
        <v>7830</v>
      </c>
      <c r="K25" s="15"/>
      <c r="L25" s="14">
        <f t="shared" si="3"/>
        <v>2</v>
      </c>
      <c r="M25" s="113">
        <f t="shared" si="4"/>
        <v>48076</v>
      </c>
      <c r="N25" s="376" t="s">
        <v>6</v>
      </c>
      <c r="O25" s="14">
        <f t="shared" si="5"/>
        <v>2</v>
      </c>
      <c r="P25" s="113">
        <f t="shared" si="6"/>
        <v>48076</v>
      </c>
      <c r="Q25" s="277">
        <v>52735</v>
      </c>
      <c r="R25" s="126" t="s">
        <v>73</v>
      </c>
      <c r="S25" s="28"/>
      <c r="T25" s="28"/>
    </row>
    <row r="26" spans="2:20" ht="13.5" customHeight="1" thickTop="1">
      <c r="H26" s="3">
        <v>27</v>
      </c>
      <c r="I26" s="160" t="s">
        <v>31</v>
      </c>
      <c r="J26" s="136">
        <v>6799</v>
      </c>
      <c r="K26" s="15"/>
      <c r="L26" s="114"/>
      <c r="M26" s="161">
        <f>SUM(J43-(M16+M17+M18+M19+M20+M21+M22+M23+M24+M25))</f>
        <v>331180</v>
      </c>
      <c r="N26" s="218" t="s">
        <v>45</v>
      </c>
      <c r="O26" s="115"/>
      <c r="P26" s="161">
        <f>SUM(M26)</f>
        <v>331180</v>
      </c>
      <c r="Q26" s="161"/>
      <c r="R26" s="175">
        <v>1535067</v>
      </c>
      <c r="T26" s="28"/>
    </row>
    <row r="27" spans="2:20" ht="13.5" customHeight="1">
      <c r="H27" s="3">
        <v>35</v>
      </c>
      <c r="I27" s="160" t="s">
        <v>36</v>
      </c>
      <c r="J27" s="13">
        <v>6608</v>
      </c>
      <c r="K27" s="15"/>
      <c r="M27" t="s">
        <v>182</v>
      </c>
      <c r="O27" s="110"/>
      <c r="P27" s="28" t="s">
        <v>183</v>
      </c>
    </row>
    <row r="28" spans="2:20" ht="13.5" customHeight="1">
      <c r="G28" s="17"/>
      <c r="H28" s="3">
        <v>29</v>
      </c>
      <c r="I28" s="160" t="s">
        <v>54</v>
      </c>
      <c r="J28" s="13">
        <v>3751</v>
      </c>
      <c r="K28" s="15"/>
      <c r="M28" s="86">
        <f t="shared" ref="M28:M37" si="7">SUM(Q3)</f>
        <v>453523</v>
      </c>
      <c r="N28" s="160" t="s">
        <v>21</v>
      </c>
      <c r="O28" s="3">
        <f>SUM(L3)</f>
        <v>17</v>
      </c>
      <c r="P28" s="86">
        <f t="shared" ref="P28:P37" si="8">SUM(Q3)</f>
        <v>453523</v>
      </c>
    </row>
    <row r="29" spans="2:20" ht="13.5" customHeight="1">
      <c r="H29" s="3">
        <v>12</v>
      </c>
      <c r="I29" s="160" t="s">
        <v>18</v>
      </c>
      <c r="J29" s="13">
        <v>3695</v>
      </c>
      <c r="K29" s="15"/>
      <c r="M29" s="86">
        <f t="shared" si="7"/>
        <v>147491</v>
      </c>
      <c r="N29" s="160" t="s">
        <v>30</v>
      </c>
      <c r="O29" s="3">
        <f t="shared" ref="O29:O37" si="9">SUM(L4)</f>
        <v>26</v>
      </c>
      <c r="P29" s="86">
        <f t="shared" si="8"/>
        <v>147491</v>
      </c>
    </row>
    <row r="30" spans="2:20" ht="13.5" customHeight="1">
      <c r="H30" s="3">
        <v>39</v>
      </c>
      <c r="I30" s="160" t="s">
        <v>39</v>
      </c>
      <c r="J30" s="13">
        <v>3044</v>
      </c>
      <c r="K30" s="15"/>
      <c r="M30" s="86">
        <f t="shared" si="7"/>
        <v>119554</v>
      </c>
      <c r="N30" s="160" t="s">
        <v>5</v>
      </c>
      <c r="O30" s="3">
        <f t="shared" si="9"/>
        <v>36</v>
      </c>
      <c r="P30" s="86">
        <f t="shared" si="8"/>
        <v>119554</v>
      </c>
    </row>
    <row r="31" spans="2:20" ht="13.5" customHeight="1">
      <c r="H31" s="3">
        <v>20</v>
      </c>
      <c r="I31" s="160" t="s">
        <v>24</v>
      </c>
      <c r="J31" s="13">
        <v>2655</v>
      </c>
      <c r="K31" s="15"/>
      <c r="M31" s="86">
        <f t="shared" si="7"/>
        <v>72292</v>
      </c>
      <c r="N31" s="160" t="s">
        <v>0</v>
      </c>
      <c r="O31" s="3">
        <f t="shared" si="9"/>
        <v>33</v>
      </c>
      <c r="P31" s="86">
        <f t="shared" si="8"/>
        <v>72292</v>
      </c>
    </row>
    <row r="32" spans="2:20" ht="13.5" customHeight="1">
      <c r="H32" s="3">
        <v>10</v>
      </c>
      <c r="I32" s="160" t="s">
        <v>16</v>
      </c>
      <c r="J32" s="13">
        <v>2500</v>
      </c>
      <c r="K32" s="15"/>
      <c r="M32" s="86">
        <f t="shared" si="7"/>
        <v>68381</v>
      </c>
      <c r="N32" s="160" t="s">
        <v>2</v>
      </c>
      <c r="O32" s="3">
        <f t="shared" si="9"/>
        <v>40</v>
      </c>
      <c r="P32" s="86">
        <f t="shared" si="8"/>
        <v>68381</v>
      </c>
      <c r="S32" s="10"/>
    </row>
    <row r="33" spans="8:21" ht="13.5" customHeight="1">
      <c r="H33" s="3">
        <v>23</v>
      </c>
      <c r="I33" s="160" t="s">
        <v>27</v>
      </c>
      <c r="J33" s="136">
        <v>1336</v>
      </c>
      <c r="K33" s="15"/>
      <c r="M33" s="86">
        <f t="shared" si="7"/>
        <v>71179</v>
      </c>
      <c r="N33" s="160" t="s">
        <v>1</v>
      </c>
      <c r="O33" s="3">
        <f t="shared" si="9"/>
        <v>34</v>
      </c>
      <c r="P33" s="86">
        <f t="shared" si="8"/>
        <v>71179</v>
      </c>
      <c r="S33" s="28"/>
      <c r="T33" s="28"/>
    </row>
    <row r="34" spans="8:21" ht="13.5" customHeight="1">
      <c r="H34" s="3">
        <v>6</v>
      </c>
      <c r="I34" s="160" t="s">
        <v>13</v>
      </c>
      <c r="J34" s="13">
        <v>1219</v>
      </c>
      <c r="K34" s="15"/>
      <c r="M34" s="86">
        <f t="shared" si="7"/>
        <v>92314</v>
      </c>
      <c r="N34" s="162" t="s">
        <v>64</v>
      </c>
      <c r="O34" s="3">
        <f t="shared" si="9"/>
        <v>31</v>
      </c>
      <c r="P34" s="86">
        <f t="shared" si="8"/>
        <v>92314</v>
      </c>
      <c r="S34" s="28"/>
      <c r="T34" s="28"/>
    </row>
    <row r="35" spans="8:21" ht="13.5" customHeight="1">
      <c r="H35" s="3">
        <v>18</v>
      </c>
      <c r="I35" s="160" t="s">
        <v>22</v>
      </c>
      <c r="J35" s="217">
        <v>1024</v>
      </c>
      <c r="K35" s="15"/>
      <c r="M35" s="86">
        <f t="shared" si="7"/>
        <v>61237</v>
      </c>
      <c r="N35" s="160" t="s">
        <v>3</v>
      </c>
      <c r="O35" s="3">
        <f t="shared" si="9"/>
        <v>16</v>
      </c>
      <c r="P35" s="86">
        <f t="shared" si="8"/>
        <v>61237</v>
      </c>
      <c r="S35" s="28"/>
    </row>
    <row r="36" spans="8:21" ht="13.5" customHeight="1">
      <c r="H36" s="3">
        <v>4</v>
      </c>
      <c r="I36" s="160" t="s">
        <v>11</v>
      </c>
      <c r="J36" s="13">
        <v>814</v>
      </c>
      <c r="K36" s="15"/>
      <c r="M36" s="86">
        <f t="shared" si="7"/>
        <v>54121</v>
      </c>
      <c r="N36" s="162" t="s">
        <v>29</v>
      </c>
      <c r="O36" s="3">
        <f t="shared" si="9"/>
        <v>25</v>
      </c>
      <c r="P36" s="86">
        <f t="shared" si="8"/>
        <v>54121</v>
      </c>
      <c r="S36" s="28"/>
    </row>
    <row r="37" spans="8:21" ht="13.5" customHeight="1" thickBot="1">
      <c r="H37" s="3">
        <v>32</v>
      </c>
      <c r="I37" s="160" t="s">
        <v>35</v>
      </c>
      <c r="J37" s="13">
        <v>750</v>
      </c>
      <c r="K37" s="15"/>
      <c r="M37" s="112">
        <f t="shared" si="7"/>
        <v>54111</v>
      </c>
      <c r="N37" s="376" t="s">
        <v>6</v>
      </c>
      <c r="O37" s="14">
        <f t="shared" si="9"/>
        <v>2</v>
      </c>
      <c r="P37" s="112">
        <f t="shared" si="8"/>
        <v>54111</v>
      </c>
      <c r="S37" s="28"/>
    </row>
    <row r="38" spans="8:21" ht="13.5" customHeight="1" thickTop="1">
      <c r="H38" s="3">
        <v>5</v>
      </c>
      <c r="I38" s="160" t="s">
        <v>12</v>
      </c>
      <c r="J38" s="87">
        <v>509</v>
      </c>
      <c r="K38" s="15"/>
      <c r="M38" s="342">
        <f>SUM(Q13-(Q3+Q4+Q5+Q6+Q7+Q8+Q9+Q10+Q11+Q12))</f>
        <v>339986</v>
      </c>
      <c r="N38" s="408" t="s">
        <v>178</v>
      </c>
      <c r="O38" s="343"/>
      <c r="P38" s="344">
        <f>SUM(M38)</f>
        <v>339986</v>
      </c>
      <c r="U38" s="28"/>
    </row>
    <row r="39" spans="8:21" ht="13.5" customHeight="1">
      <c r="H39" s="3">
        <v>19</v>
      </c>
      <c r="I39" s="160" t="s">
        <v>23</v>
      </c>
      <c r="J39" s="13">
        <v>458</v>
      </c>
      <c r="K39" s="15"/>
      <c r="P39" s="28"/>
    </row>
    <row r="40" spans="8:21" ht="13.5" customHeight="1">
      <c r="H40" s="3">
        <v>7</v>
      </c>
      <c r="I40" s="160" t="s">
        <v>14</v>
      </c>
      <c r="J40" s="13">
        <v>280</v>
      </c>
      <c r="K40" s="15"/>
    </row>
    <row r="41" spans="8:21" ht="13.5" customHeight="1">
      <c r="H41" s="3">
        <v>28</v>
      </c>
      <c r="I41" s="160" t="s">
        <v>32</v>
      </c>
      <c r="J41" s="217">
        <v>216</v>
      </c>
      <c r="K41" s="15"/>
    </row>
    <row r="42" spans="8:21" ht="13.5" customHeight="1" thickBot="1">
      <c r="H42" s="14">
        <v>8</v>
      </c>
      <c r="I42" s="162" t="s">
        <v>15</v>
      </c>
      <c r="J42" s="432">
        <v>0</v>
      </c>
      <c r="K42" s="15"/>
    </row>
    <row r="43" spans="8:21" ht="13.5" customHeight="1" thickTop="1">
      <c r="H43" s="114"/>
      <c r="I43" s="291" t="s">
        <v>8</v>
      </c>
      <c r="J43" s="292">
        <f>SUM(J3:J42)</f>
        <v>1477121</v>
      </c>
    </row>
    <row r="44" spans="8:21" ht="13.5" customHeight="1"/>
    <row r="45" spans="8:21" ht="13.5" customHeight="1"/>
    <row r="46" spans="8:21" ht="13.5" customHeight="1"/>
    <row r="47" spans="8:21" ht="13.5" customHeight="1"/>
    <row r="48" spans="8:21" ht="13.5" customHeight="1"/>
    <row r="49" spans="1:19" ht="13.5" customHeight="1">
      <c r="I49" s="42"/>
      <c r="J49" s="159"/>
    </row>
    <row r="50" spans="1:19" ht="13.5" customHeight="1">
      <c r="I50" s="42"/>
      <c r="J50" s="159"/>
    </row>
    <row r="51" spans="1:19" ht="13.5" customHeight="1">
      <c r="I51" s="42"/>
      <c r="J51" s="222"/>
      <c r="M51" s="42"/>
      <c r="N51" s="159"/>
    </row>
    <row r="52" spans="1:19" ht="13.5" customHeight="1">
      <c r="A52" s="33" t="s">
        <v>46</v>
      </c>
      <c r="B52" s="22" t="s">
        <v>9</v>
      </c>
      <c r="C52" s="8" t="s">
        <v>190</v>
      </c>
      <c r="D52" s="8" t="s">
        <v>181</v>
      </c>
      <c r="E52" s="24" t="s">
        <v>43</v>
      </c>
      <c r="F52" s="23" t="s">
        <v>42</v>
      </c>
      <c r="G52" s="8" t="s">
        <v>173</v>
      </c>
      <c r="I52" s="42"/>
      <c r="J52" s="159"/>
      <c r="N52" s="30"/>
      <c r="S52" s="384"/>
    </row>
    <row r="53" spans="1:19" ht="13.5" customHeight="1">
      <c r="A53" s="9">
        <v>1</v>
      </c>
      <c r="B53" s="160" t="s">
        <v>21</v>
      </c>
      <c r="C53" s="410">
        <f>SUM(J3)</f>
        <v>447622</v>
      </c>
      <c r="D53" s="87">
        <f t="shared" ref="D53:D63" si="10">SUM(Q3)</f>
        <v>453523</v>
      </c>
      <c r="E53" s="80">
        <f t="shared" ref="E53:E62" si="11">SUM(P16/Q16*100)</f>
        <v>89.319857526264855</v>
      </c>
      <c r="F53" s="20">
        <f t="shared" ref="F53:F63" si="12">SUM(C53/D53*100)</f>
        <v>98.698853200388953</v>
      </c>
      <c r="G53" s="21"/>
      <c r="I53" s="42"/>
      <c r="J53" s="159"/>
    </row>
    <row r="54" spans="1:19" ht="13.5" customHeight="1">
      <c r="A54" s="9">
        <v>2</v>
      </c>
      <c r="B54" s="160" t="s">
        <v>30</v>
      </c>
      <c r="C54" s="410">
        <f t="shared" ref="C54:C62" si="13">SUM(J4)</f>
        <v>130624</v>
      </c>
      <c r="D54" s="87">
        <f t="shared" si="10"/>
        <v>147491</v>
      </c>
      <c r="E54" s="80">
        <f t="shared" si="11"/>
        <v>100.200210182337</v>
      </c>
      <c r="F54" s="395">
        <f t="shared" si="12"/>
        <v>88.564047975808691</v>
      </c>
      <c r="G54" s="21"/>
      <c r="M54" s="383"/>
      <c r="N54" s="17"/>
    </row>
    <row r="55" spans="1:19" ht="13.5" customHeight="1">
      <c r="A55" s="9">
        <v>3</v>
      </c>
      <c r="B55" s="160" t="s">
        <v>5</v>
      </c>
      <c r="C55" s="410">
        <f t="shared" si="13"/>
        <v>113354</v>
      </c>
      <c r="D55" s="87">
        <f t="shared" si="10"/>
        <v>119554</v>
      </c>
      <c r="E55" s="80">
        <f t="shared" si="11"/>
        <v>99.500539838311838</v>
      </c>
      <c r="F55" s="20">
        <f t="shared" si="12"/>
        <v>94.814058918982212</v>
      </c>
      <c r="G55" s="21"/>
      <c r="I55" s="466"/>
      <c r="J55" s="467"/>
    </row>
    <row r="56" spans="1:19" ht="13.5" customHeight="1">
      <c r="A56" s="9">
        <v>4</v>
      </c>
      <c r="B56" s="160" t="s">
        <v>0</v>
      </c>
      <c r="C56" s="410">
        <f t="shared" si="13"/>
        <v>88064</v>
      </c>
      <c r="D56" s="87">
        <f t="shared" si="10"/>
        <v>72292</v>
      </c>
      <c r="E56" s="80">
        <f t="shared" si="11"/>
        <v>96.12294795668879</v>
      </c>
      <c r="F56" s="20">
        <f t="shared" si="12"/>
        <v>121.81707519504232</v>
      </c>
      <c r="G56" s="21"/>
      <c r="I56" s="466"/>
      <c r="J56" s="467"/>
    </row>
    <row r="57" spans="1:19" ht="13.5" customHeight="1">
      <c r="A57" s="9">
        <v>5</v>
      </c>
      <c r="B57" s="160" t="s">
        <v>2</v>
      </c>
      <c r="C57" s="410">
        <f t="shared" si="13"/>
        <v>73086</v>
      </c>
      <c r="D57" s="87">
        <f t="shared" si="10"/>
        <v>68381</v>
      </c>
      <c r="E57" s="80">
        <f t="shared" si="11"/>
        <v>103.96301564722617</v>
      </c>
      <c r="F57" s="20">
        <f t="shared" si="12"/>
        <v>106.88056623916</v>
      </c>
      <c r="G57" s="21"/>
      <c r="I57" s="159"/>
      <c r="P57" s="28"/>
    </row>
    <row r="58" spans="1:19" ht="13.5" customHeight="1">
      <c r="A58" s="9">
        <v>6</v>
      </c>
      <c r="B58" s="160" t="s">
        <v>1</v>
      </c>
      <c r="C58" s="410">
        <f t="shared" si="13"/>
        <v>69643</v>
      </c>
      <c r="D58" s="87">
        <f t="shared" si="10"/>
        <v>71179</v>
      </c>
      <c r="E58" s="80">
        <f t="shared" si="11"/>
        <v>109.06599429949573</v>
      </c>
      <c r="F58" s="20">
        <f t="shared" si="12"/>
        <v>97.842060158192723</v>
      </c>
      <c r="G58" s="21"/>
    </row>
    <row r="59" spans="1:19" ht="13.5" customHeight="1">
      <c r="A59" s="9">
        <v>7</v>
      </c>
      <c r="B59" s="162" t="s">
        <v>64</v>
      </c>
      <c r="C59" s="410">
        <f t="shared" si="13"/>
        <v>68802</v>
      </c>
      <c r="D59" s="87">
        <f t="shared" si="10"/>
        <v>92314</v>
      </c>
      <c r="E59" s="80">
        <f t="shared" si="11"/>
        <v>104.50989625263925</v>
      </c>
      <c r="F59" s="20">
        <f t="shared" si="12"/>
        <v>74.530407088848932</v>
      </c>
      <c r="G59" s="21"/>
    </row>
    <row r="60" spans="1:19" ht="13.5" customHeight="1">
      <c r="A60" s="9">
        <v>8</v>
      </c>
      <c r="B60" s="160" t="s">
        <v>3</v>
      </c>
      <c r="C60" s="410">
        <f t="shared" si="13"/>
        <v>53622</v>
      </c>
      <c r="D60" s="87">
        <f t="shared" si="10"/>
        <v>61237</v>
      </c>
      <c r="E60" s="80">
        <f t="shared" si="11"/>
        <v>92.587412587412587</v>
      </c>
      <c r="F60" s="20">
        <f t="shared" si="12"/>
        <v>87.564707611411393</v>
      </c>
      <c r="G60" s="21"/>
    </row>
    <row r="61" spans="1:19" ht="13.5" customHeight="1">
      <c r="A61" s="9">
        <v>9</v>
      </c>
      <c r="B61" s="162" t="s">
        <v>29</v>
      </c>
      <c r="C61" s="410">
        <f t="shared" si="13"/>
        <v>53048</v>
      </c>
      <c r="D61" s="87">
        <f t="shared" si="10"/>
        <v>54121</v>
      </c>
      <c r="E61" s="80">
        <f t="shared" si="11"/>
        <v>95.544108641619545</v>
      </c>
      <c r="F61" s="20">
        <f t="shared" si="12"/>
        <v>98.017405443358399</v>
      </c>
      <c r="G61" s="21"/>
    </row>
    <row r="62" spans="1:19" ht="13.5" customHeight="1" thickBot="1">
      <c r="A62" s="127">
        <v>10</v>
      </c>
      <c r="B62" s="376" t="s">
        <v>6</v>
      </c>
      <c r="C62" s="410">
        <f t="shared" si="13"/>
        <v>48076</v>
      </c>
      <c r="D62" s="128">
        <f t="shared" si="10"/>
        <v>54111</v>
      </c>
      <c r="E62" s="129">
        <f t="shared" si="11"/>
        <v>91.165260263582056</v>
      </c>
      <c r="F62" s="130">
        <f t="shared" si="12"/>
        <v>88.84699968583098</v>
      </c>
      <c r="G62" s="131"/>
    </row>
    <row r="63" spans="1:19" ht="13.5" customHeight="1" thickTop="1">
      <c r="A63" s="114"/>
      <c r="B63" s="132" t="s">
        <v>74</v>
      </c>
      <c r="C63" s="133">
        <f>SUM(J43)</f>
        <v>1477121</v>
      </c>
      <c r="D63" s="133">
        <f t="shared" si="10"/>
        <v>1534189</v>
      </c>
      <c r="E63" s="134">
        <f>SUM(C63/R26*100)</f>
        <v>96.225181050729375</v>
      </c>
      <c r="F63" s="135">
        <f t="shared" si="12"/>
        <v>96.280249695441697</v>
      </c>
      <c r="G63" s="140">
        <v>64.900000000000006</v>
      </c>
    </row>
    <row r="64" spans="1:19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:J42"/>
  </sortState>
  <mergeCells count="3">
    <mergeCell ref="A1:G1"/>
    <mergeCell ref="I55:I56"/>
    <mergeCell ref="J55:J56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貨物動向目次</vt:lpstr>
      <vt:lpstr>1・面積、会員数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8・保管高</vt:lpstr>
      <vt:lpstr>9・東部・富士</vt:lpstr>
      <vt:lpstr>10・清水・静岡</vt:lpstr>
      <vt:lpstr>11・駿遠・西部</vt:lpstr>
      <vt:lpstr>12・東部推移 </vt:lpstr>
      <vt:lpstr>13・富士推移</vt:lpstr>
      <vt:lpstr>14・清水推移</vt:lpstr>
      <vt:lpstr>15・静岡推移 </vt:lpstr>
      <vt:lpstr>16・駿遠推移</vt:lpstr>
      <vt:lpstr>17・西部推移 </vt:lpstr>
      <vt:lpstr>'1・面積、会員数'!Print_Area</vt:lpstr>
      <vt:lpstr>'10・清水・静岡'!Print_Area</vt:lpstr>
      <vt:lpstr>'11・駿遠・西部'!Print_Area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'8・保管高'!Print_Area</vt:lpstr>
      <vt:lpstr>'9・東部・富士'!Print_Area</vt:lpstr>
    </vt:vector>
  </TitlesOfParts>
  <Company>静岡県倉庫協会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</cp:lastModifiedBy>
  <cp:lastPrinted>2024-11-05T05:20:52Z</cp:lastPrinted>
  <dcterms:created xsi:type="dcterms:W3CDTF">2004-08-12T01:21:30Z</dcterms:created>
  <dcterms:modified xsi:type="dcterms:W3CDTF">2024-11-11T02:39:30Z</dcterms:modified>
</cp:coreProperties>
</file>