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B196D5D5-14AC-458F-B702-5B3A0C4D3241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57" l="1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<sst xmlns="http://schemas.openxmlformats.org/spreadsheetml/2006/main" count="1679" uniqueCount="213">
  <si>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</si>
  <si>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</si>
  <si>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</si>
  <si>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</si>
  <si>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</si>
  <si>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</si>
  <si>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</si>
  <si>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</si>
  <si>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</si>
  <si>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</si>
  <si>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</si>
  <si>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</si>
  <si>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</si>
  <si>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</si>
  <si>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</si>
  <si>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</si>
  <si>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</si>
  <si>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</si>
  <si>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</si>
  <si>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</si>
  <si>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</si>
  <si>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</si>
  <si>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</si>
  <si>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</si>
  <si>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</si>
  <si>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</si>
  <si>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</si>
  <si>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</si>
  <si>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</si>
  <si>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</si>
  <si>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</si>
  <si>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</si>
  <si>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</si>
  <si>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</si>
  <si>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</si>
  <si>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</si>
  <si>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</si>
  <si>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</si>
  <si>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</si>
  <si>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</si>
  <si>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</si>
  <si>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</si>
  <si>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</si>
  <si>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</si>
  <si>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</si>
  <si>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</si>
  <si>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</si>
  <si>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</si>
  <si>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</si>
  <si>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</si>
  <si>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</si>
  <si>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</si>
  <si>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</si>
  <si>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</si>
  <si>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</si>
  <si>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</si>
  <si>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</si>
  <si>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</si>
  <si>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</si>
  <si>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</si>
  <si>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</si>
  <si>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</si>
  <si>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</si>
  <si>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</si>
  <si>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</si>
  <si>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</si>
  <si>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</si>
  <si>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</si>
  <si>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</si>
  <si>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</si>
  <si>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</si>
  <si>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</si>
  <si>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</si>
  <si>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</si>
  <si>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</si>
  <si>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</si>
  <si>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</si>
  <si>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</si>
  <si>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</si>
  <si>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</si>
  <si>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</si>
  <si>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</si>
  <si>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</si>
  <si>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</si>
  <si>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</si>
  <si>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</si>
  <si>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</si>
  <si>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</si>
  <si>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</si>
  <si>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</si>
  <si>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</si>
  <si>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</si>
  <si>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</si>
  <si>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</si>
  <si>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</si>
  <si>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</si>
  <si>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</si>
  <si>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</si>
  <si>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</si>
  <si>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</si>
  <si>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</si>
  <si>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</si>
  <si>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</si>
  <si>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</si>
  <si>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</si>
  <si>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</si>
  <si>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</si>
  <si>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</si>
  <si>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</si>
  <si>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</si>
  <si>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</si>
  <si>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</si>
  <si>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</si>
  <si>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</si>
  <si>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</si>
  <si>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</si>
  <si>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</si>
  <si>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</si>
  <si>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</si>
  <si>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</si>
  <si>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</si>
  <si>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</si>
  <si>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</si>
  <si>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</si>
  <si>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</si>
  <si>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</si>
  <si>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</si>
  <si>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</si>
  <si>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</si>
  <si>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</si>
  <si>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</si>
  <si>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</si>
  <si>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</si>
  <si>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</si>
  <si>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</si>
  <si>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</si>
  <si>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</si>
  <si>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</si>
  <si>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</si>
  <si>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</si>
  <si>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</si>
  <si>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</si>
  <si>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</si>
  <si>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</si>
  <si>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</si>
  <si>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</si>
  <si>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</si>
  <si>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</si>
  <si>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</si>
  <si>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</si>
  <si>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</si>
  <si>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</si>
  <si>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</si>
  <si>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</si>
  <si>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</si>
  <si>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</si>
  <si>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</si>
  <si>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</si>
  <si>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</si>
  <si>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</si>
  <si>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</si>
  <si>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</si>
  <si>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</si>
  <si>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</si>
  <si>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</si>
  <si>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</si>
  <si>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</si>
  <si>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</si>
  <si>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</si>
  <si>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</si>
  <si>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</si>
  <si>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</si>
  <si>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</si>
  <si>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</si>
  <si>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</si>
  <si>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</si>
  <si>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</si>
  <si>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</si>
  <si>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</si>
  <si>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</si>
  <si>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</si>
  <si>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</si>
  <si>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</si>
  <si>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</si>
  <si>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</si>
  <si>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</si>
  <si>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</si>
  <si>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</si>
  <si>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</si>
  <si>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</si>
  <si>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</si>
  <si>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</si>
  <si>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</si>
  <si>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</si>
  <si>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</si>
  <si>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</si>
  <si>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保管残高</t>
    <rPh sb="0" eb="4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</si>
  <si>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</si>
  <si>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</si>
  <si>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</si>
  <si>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</si>
  <si>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</si>
  <si>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16，813 ㎡</t>
    <phoneticPr fontId="2"/>
  </si>
  <si>
    <t>その他</t>
    <rPh sb="2" eb="3">
      <t>タ</t>
    </rPh>
    <phoneticPr fontId="2"/>
  </si>
  <si>
    <t>令和3年</t>
    <phoneticPr fontId="2"/>
  </si>
  <si>
    <t xml:space="preserve"> </t>
    <phoneticPr fontId="2"/>
  </si>
  <si>
    <t>令和4年8月</t>
    <rPh sb="5" eb="6">
      <t>ガツ</t>
    </rPh>
    <phoneticPr fontId="2"/>
  </si>
  <si>
    <t xml:space="preserve">                       令和4年8月所管面（1～3類）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</si>
  <si>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2，957　㎡</t>
    <phoneticPr fontId="2"/>
  </si>
  <si>
    <r>
      <t>101，451  m</t>
    </r>
    <r>
      <rPr>
        <sz val="8"/>
        <rFont val="ＭＳ Ｐゴシック"/>
        <family val="3"/>
        <charset val="128"/>
      </rPr>
      <t>3</t>
    </r>
    <phoneticPr fontId="2"/>
  </si>
  <si>
    <t>13，409  ㎡</t>
    <phoneticPr fontId="2"/>
  </si>
  <si>
    <t>　　　　　　　　　　　　　　　　令和4年8月末上位10品目入庫高(県合計）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</si>
  <si>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令和4年8月末上位10品目保管残高(県合計）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</si>
</sst>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6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0" fontId="0" fillId="0" borderId="0" xfId="0"/>
    <xf numFmtId="38" fontId="0" fillId="19" borderId="1" xfId="1" applyFont="1" applyFill="1" applyBorder="1"/>
    <xf numFmtId="38" fontId="1" fillId="0" borderId="34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38" fontId="1" fillId="0" borderId="20" xfId="1" applyBorder="1"/>
    <xf numFmtId="179" fontId="0" fillId="0" borderId="1" xfId="1" applyNumberFormat="1" applyFont="1" applyFill="1" applyBorder="1"/>
    <xf numFmtId="179" fontId="1" fillId="0" borderId="10" xfId="1" applyNumberFormat="1" applyBorder="1"/>
    <xf numFmtId="38" fontId="0" fillId="0" borderId="11" xfId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33" xfId="1" applyFont="1" applyFill="1" applyBorder="1"/>
    <xf numFmtId="38" fontId="1" fillId="0" borderId="9" xfId="1" applyFill="1" applyBorder="1"/>
    <xf numFmtId="38" fontId="0" fillId="0" borderId="11" xfId="1" applyFont="1" applyBorder="1"/>
    <xf numFmtId="38" fontId="1" fillId="0" borderId="8" xfId="1" applyFont="1" applyBorder="1"/>
    <xf numFmtId="38" fontId="1" fillId="0" borderId="9" xfId="1" applyBorder="1"/>
    <xf numFmtId="38" fontId="1" fillId="0" borderId="33" xfId="1" applyBorder="1"/>
    <xf numFmtId="38" fontId="1" fillId="0" borderId="42" xfId="1" applyFill="1" applyBorder="1"/>
    <xf numFmtId="179" fontId="0" fillId="0" borderId="10" xfId="1" applyNumberFormat="1" applyFont="1" applyBorder="1"/>
    <xf numFmtId="38" fontId="1" fillId="0" borderId="11" xfId="1" applyFont="1" applyFill="1" applyBorder="1"/>
    <xf numFmtId="0" fontId="0" fillId="0" borderId="8" xfId="0" applyBorder="1"/>
    <xf numFmtId="38" fontId="0" fillId="0" borderId="8" xfId="1" applyFont="1" applyFill="1" applyBorder="1"/>
    <xf numFmtId="38" fontId="0" fillId="0" borderId="1" xfId="1" applyFont="1" applyBorder="1"/>
    <xf numFmtId="38" fontId="1" fillId="0" borderId="35" xfId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令和4年8月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令和4年8月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令和4年8月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23529</c:v>
                </c:pt>
                <c:pt idx="1">
                  <c:v>18665</c:v>
                </c:pt>
                <c:pt idx="2">
                  <c:v>4781</c:v>
                </c:pt>
                <c:pt idx="3">
                  <c:v>3642</c:v>
                </c:pt>
                <c:pt idx="4">
                  <c:v>3551</c:v>
                </c:pt>
                <c:pt idx="5">
                  <c:v>3464</c:v>
                </c:pt>
                <c:pt idx="6">
                  <c:v>3436</c:v>
                </c:pt>
                <c:pt idx="7">
                  <c:v>1934</c:v>
                </c:pt>
                <c:pt idx="8">
                  <c:v>1589</c:v>
                </c:pt>
                <c:pt idx="9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3.6931543883364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29461</c:v>
                </c:pt>
                <c:pt idx="1">
                  <c:v>19551</c:v>
                </c:pt>
                <c:pt idx="2">
                  <c:v>8203</c:v>
                </c:pt>
                <c:pt idx="3">
                  <c:v>3620</c:v>
                </c:pt>
                <c:pt idx="4">
                  <c:v>3856</c:v>
                </c:pt>
                <c:pt idx="5">
                  <c:v>4167</c:v>
                </c:pt>
                <c:pt idx="6">
                  <c:v>4680</c:v>
                </c:pt>
                <c:pt idx="7">
                  <c:v>2449</c:v>
                </c:pt>
                <c:pt idx="8">
                  <c:v>1167</c:v>
                </c:pt>
                <c:pt idx="9">
                  <c:v>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-1.1320985445001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59879</c:v>
                </c:pt>
                <c:pt idx="1">
                  <c:v>16585</c:v>
                </c:pt>
                <c:pt idx="2">
                  <c:v>14354</c:v>
                </c:pt>
                <c:pt idx="3">
                  <c:v>6180</c:v>
                </c:pt>
                <c:pt idx="4">
                  <c:v>6030</c:v>
                </c:pt>
                <c:pt idx="5">
                  <c:v>3808</c:v>
                </c:pt>
                <c:pt idx="6">
                  <c:v>3796</c:v>
                </c:pt>
                <c:pt idx="7">
                  <c:v>3537</c:v>
                </c:pt>
                <c:pt idx="8">
                  <c:v>2549</c:v>
                </c:pt>
                <c:pt idx="9">
                  <c:v>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7905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80609209E-6"/>
                  <c:y val="-3.787908613696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136274158911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49506</c:v>
                </c:pt>
                <c:pt idx="1">
                  <c:v>11430</c:v>
                </c:pt>
                <c:pt idx="2">
                  <c:v>13815</c:v>
                </c:pt>
                <c:pt idx="3">
                  <c:v>7902</c:v>
                </c:pt>
                <c:pt idx="4">
                  <c:v>4968</c:v>
                </c:pt>
                <c:pt idx="5">
                  <c:v>4784</c:v>
                </c:pt>
                <c:pt idx="6">
                  <c:v>7557</c:v>
                </c:pt>
                <c:pt idx="7">
                  <c:v>2003</c:v>
                </c:pt>
                <c:pt idx="8">
                  <c:v>2710</c:v>
                </c:pt>
                <c:pt idx="9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麦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雑穀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32081</c:v>
                </c:pt>
                <c:pt idx="1">
                  <c:v>27365</c:v>
                </c:pt>
                <c:pt idx="2">
                  <c:v>20435</c:v>
                </c:pt>
                <c:pt idx="3">
                  <c:v>17875</c:v>
                </c:pt>
                <c:pt idx="4">
                  <c:v>15957</c:v>
                </c:pt>
                <c:pt idx="5">
                  <c:v>12152</c:v>
                </c:pt>
                <c:pt idx="6">
                  <c:v>11192</c:v>
                </c:pt>
                <c:pt idx="7">
                  <c:v>10007</c:v>
                </c:pt>
                <c:pt idx="8">
                  <c:v>7577</c:v>
                </c:pt>
                <c:pt idx="9">
                  <c:v>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麦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雑穀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29323</c:v>
                </c:pt>
                <c:pt idx="1">
                  <c:v>20762</c:v>
                </c:pt>
                <c:pt idx="2">
                  <c:v>17451</c:v>
                </c:pt>
                <c:pt idx="3">
                  <c:v>20267</c:v>
                </c:pt>
                <c:pt idx="4">
                  <c:v>17193</c:v>
                </c:pt>
                <c:pt idx="5">
                  <c:v>11361</c:v>
                </c:pt>
                <c:pt idx="6">
                  <c:v>27898</c:v>
                </c:pt>
                <c:pt idx="7">
                  <c:v>11542</c:v>
                </c:pt>
                <c:pt idx="8">
                  <c:v>9619</c:v>
                </c:pt>
                <c:pt idx="9">
                  <c:v>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29554</c:v>
                </c:pt>
                <c:pt idx="1">
                  <c:v>10104</c:v>
                </c:pt>
                <c:pt idx="2">
                  <c:v>5352</c:v>
                </c:pt>
                <c:pt idx="3">
                  <c:v>4030</c:v>
                </c:pt>
                <c:pt idx="4">
                  <c:v>2410</c:v>
                </c:pt>
                <c:pt idx="5">
                  <c:v>2197</c:v>
                </c:pt>
                <c:pt idx="6">
                  <c:v>1468</c:v>
                </c:pt>
                <c:pt idx="7">
                  <c:v>1423</c:v>
                </c:pt>
                <c:pt idx="8">
                  <c:v>798</c:v>
                </c:pt>
                <c:pt idx="9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332E-3"/>
                  <c:y val="-1.426024955436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14284</c:v>
                </c:pt>
                <c:pt idx="1">
                  <c:v>12515</c:v>
                </c:pt>
                <c:pt idx="2">
                  <c:v>5712</c:v>
                </c:pt>
                <c:pt idx="3">
                  <c:v>3567</c:v>
                </c:pt>
                <c:pt idx="4">
                  <c:v>2235</c:v>
                </c:pt>
                <c:pt idx="5">
                  <c:v>3092</c:v>
                </c:pt>
                <c:pt idx="6">
                  <c:v>731</c:v>
                </c:pt>
                <c:pt idx="7">
                  <c:v>1883</c:v>
                </c:pt>
                <c:pt idx="8">
                  <c:v>4624</c:v>
                </c:pt>
                <c:pt idx="9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7047614810860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35816</c:v>
                </c:pt>
                <c:pt idx="1">
                  <c:v>10212</c:v>
                </c:pt>
                <c:pt idx="2">
                  <c:v>10124</c:v>
                </c:pt>
                <c:pt idx="3">
                  <c:v>9882</c:v>
                </c:pt>
                <c:pt idx="4">
                  <c:v>5620</c:v>
                </c:pt>
                <c:pt idx="5">
                  <c:v>5257</c:v>
                </c:pt>
                <c:pt idx="6">
                  <c:v>1394</c:v>
                </c:pt>
                <c:pt idx="7">
                  <c:v>1209</c:v>
                </c:pt>
                <c:pt idx="8">
                  <c:v>1053</c:v>
                </c:pt>
                <c:pt idx="9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-3.173332147047846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34996</c:v>
                </c:pt>
                <c:pt idx="1">
                  <c:v>10125</c:v>
                </c:pt>
                <c:pt idx="2">
                  <c:v>10412</c:v>
                </c:pt>
                <c:pt idx="3">
                  <c:v>6982</c:v>
                </c:pt>
                <c:pt idx="4">
                  <c:v>2828</c:v>
                </c:pt>
                <c:pt idx="5">
                  <c:v>4773</c:v>
                </c:pt>
                <c:pt idx="6">
                  <c:v>13168</c:v>
                </c:pt>
                <c:pt idx="7">
                  <c:v>1434</c:v>
                </c:pt>
                <c:pt idx="8">
                  <c:v>1047</c:v>
                </c:pt>
                <c:pt idx="9">
                  <c:v>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252262</c:v>
                </c:pt>
                <c:pt idx="1">
                  <c:v>87430</c:v>
                </c:pt>
                <c:pt idx="2">
                  <c:v>26284</c:v>
                </c:pt>
                <c:pt idx="3">
                  <c:v>17864</c:v>
                </c:pt>
                <c:pt idx="4">
                  <c:v>14424</c:v>
                </c:pt>
                <c:pt idx="5">
                  <c:v>13294</c:v>
                </c:pt>
                <c:pt idx="6">
                  <c:v>12085</c:v>
                </c:pt>
                <c:pt idx="7">
                  <c:v>11802</c:v>
                </c:pt>
                <c:pt idx="8">
                  <c:v>11279</c:v>
                </c:pt>
                <c:pt idx="9">
                  <c:v>10070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297921</c:v>
                </c:pt>
                <c:pt idx="1">
                  <c:v>75248</c:v>
                </c:pt>
                <c:pt idx="2">
                  <c:v>14219</c:v>
                </c:pt>
                <c:pt idx="3">
                  <c:v>15752</c:v>
                </c:pt>
                <c:pt idx="4">
                  <c:v>19778</c:v>
                </c:pt>
                <c:pt idx="5">
                  <c:v>6632</c:v>
                </c:pt>
                <c:pt idx="6">
                  <c:v>8786</c:v>
                </c:pt>
                <c:pt idx="7">
                  <c:v>11992</c:v>
                </c:pt>
                <c:pt idx="8">
                  <c:v>9173</c:v>
                </c:pt>
                <c:pt idx="9">
                  <c:v>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8.924729036844355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5.3547530952862479E-3"/>
                  <c:y val="-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323569</c:v>
                </c:pt>
                <c:pt idx="1">
                  <c:v>142651</c:v>
                </c:pt>
                <c:pt idx="2">
                  <c:v>132911</c:v>
                </c:pt>
                <c:pt idx="3">
                  <c:v>80342</c:v>
                </c:pt>
                <c:pt idx="4">
                  <c:v>73225</c:v>
                </c:pt>
                <c:pt idx="5">
                  <c:v>69314</c:v>
                </c:pt>
                <c:pt idx="6">
                  <c:v>68941</c:v>
                </c:pt>
                <c:pt idx="7">
                  <c:v>59638</c:v>
                </c:pt>
                <c:pt idx="8">
                  <c:v>59365</c:v>
                </c:pt>
                <c:pt idx="9">
                  <c:v>56853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2.14190123811448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325910</c:v>
                </c:pt>
                <c:pt idx="1">
                  <c:v>133754</c:v>
                </c:pt>
                <c:pt idx="2">
                  <c:v>117332</c:v>
                </c:pt>
                <c:pt idx="3">
                  <c:v>90003</c:v>
                </c:pt>
                <c:pt idx="4">
                  <c:v>68639</c:v>
                </c:pt>
                <c:pt idx="5">
                  <c:v>69679</c:v>
                </c:pt>
                <c:pt idx="6">
                  <c:v>91231</c:v>
                </c:pt>
                <c:pt idx="7">
                  <c:v>79383</c:v>
                </c:pt>
                <c:pt idx="8">
                  <c:v>54686</c:v>
                </c:pt>
                <c:pt idx="9">
                  <c:v>56322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323569</c:v>
                </c:pt>
                <c:pt idx="1">
                  <c:v>142651</c:v>
                </c:pt>
                <c:pt idx="2">
                  <c:v>132911</c:v>
                </c:pt>
                <c:pt idx="3">
                  <c:v>80342</c:v>
                </c:pt>
                <c:pt idx="4">
                  <c:v>73225</c:v>
                </c:pt>
                <c:pt idx="5">
                  <c:v>69314</c:v>
                </c:pt>
                <c:pt idx="6">
                  <c:v>68941</c:v>
                </c:pt>
                <c:pt idx="7">
                  <c:v>59638</c:v>
                </c:pt>
                <c:pt idx="8">
                  <c:v>59365</c:v>
                </c:pt>
                <c:pt idx="9">
                  <c:v>56853</c:v>
                </c:pt>
                <c:pt idx="10">
                  <c:v>340892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323569</c:v>
                </c:pt>
                <c:pt idx="1">
                  <c:v>142651</c:v>
                </c:pt>
                <c:pt idx="2">
                  <c:v>132911</c:v>
                </c:pt>
                <c:pt idx="3">
                  <c:v>80342</c:v>
                </c:pt>
                <c:pt idx="4">
                  <c:v>73225</c:v>
                </c:pt>
                <c:pt idx="5">
                  <c:v>69314</c:v>
                </c:pt>
                <c:pt idx="6">
                  <c:v>68941</c:v>
                </c:pt>
                <c:pt idx="7">
                  <c:v>59638</c:v>
                </c:pt>
                <c:pt idx="8">
                  <c:v>59365</c:v>
                </c:pt>
                <c:pt idx="9">
                  <c:v>56853</c:v>
                </c:pt>
                <c:pt idx="10">
                  <c:v>340892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7540368522636959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4.7401975516419226E-2"/>
                  <c:y val="-0.121126135095182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4.9604562788430132E-2"/>
                  <c:y val="-5.6295652698585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648590491074112"/>
                  <c:y val="-0.122340603976227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6.812993795622875E-2"/>
                  <c:y val="-8.82297643829005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44E-4"/>
                  <c:y val="-4.5403686608139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325910</c:v>
                </c:pt>
                <c:pt idx="1">
                  <c:v>133754</c:v>
                </c:pt>
                <c:pt idx="2">
                  <c:v>117332</c:v>
                </c:pt>
                <c:pt idx="3">
                  <c:v>90003</c:v>
                </c:pt>
                <c:pt idx="4">
                  <c:v>68639</c:v>
                </c:pt>
                <c:pt idx="5">
                  <c:v>69679</c:v>
                </c:pt>
                <c:pt idx="6">
                  <c:v>91231</c:v>
                </c:pt>
                <c:pt idx="7">
                  <c:v>79383</c:v>
                </c:pt>
                <c:pt idx="8">
                  <c:v>54686</c:v>
                </c:pt>
                <c:pt idx="9">
                  <c:v>56322</c:v>
                </c:pt>
                <c:pt idx="10" formatCode="#,##0_);[Red]\(#,##0\)">
                  <c:v>353450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20635</c:v>
                </c:pt>
                <c:pt idx="1">
                  <c:v>14448</c:v>
                </c:pt>
                <c:pt idx="2">
                  <c:v>11287</c:v>
                </c:pt>
                <c:pt idx="3">
                  <c:v>9433</c:v>
                </c:pt>
                <c:pt idx="4">
                  <c:v>8305</c:v>
                </c:pt>
                <c:pt idx="5">
                  <c:v>8007</c:v>
                </c:pt>
                <c:pt idx="6">
                  <c:v>6252</c:v>
                </c:pt>
                <c:pt idx="7">
                  <c:v>4977</c:v>
                </c:pt>
                <c:pt idx="8">
                  <c:v>3084</c:v>
                </c:pt>
                <c:pt idx="9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-5.194520397744048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20002</c:v>
                </c:pt>
                <c:pt idx="1">
                  <c:v>19506</c:v>
                </c:pt>
                <c:pt idx="2">
                  <c:v>13169</c:v>
                </c:pt>
                <c:pt idx="3">
                  <c:v>13390</c:v>
                </c:pt>
                <c:pt idx="4">
                  <c:v>7243</c:v>
                </c:pt>
                <c:pt idx="5">
                  <c:v>3827</c:v>
                </c:pt>
                <c:pt idx="6">
                  <c:v>7151</c:v>
                </c:pt>
                <c:pt idx="7">
                  <c:v>5422</c:v>
                </c:pt>
                <c:pt idx="8">
                  <c:v>2758</c:v>
                </c:pt>
                <c:pt idx="9">
                  <c:v>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2,400,948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2,400,948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88401</c:v>
                </c:pt>
                <c:pt idx="1">
                  <c:v>22058</c:v>
                </c:pt>
                <c:pt idx="2">
                  <c:v>12146</c:v>
                </c:pt>
                <c:pt idx="3">
                  <c:v>9140</c:v>
                </c:pt>
                <c:pt idx="4">
                  <c:v>8901</c:v>
                </c:pt>
                <c:pt idx="5">
                  <c:v>8562</c:v>
                </c:pt>
                <c:pt idx="6">
                  <c:v>6828</c:v>
                </c:pt>
                <c:pt idx="7">
                  <c:v>5899</c:v>
                </c:pt>
                <c:pt idx="8">
                  <c:v>4898</c:v>
                </c:pt>
                <c:pt idx="9">
                  <c:v>4360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8.7055392585730709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86371</c:v>
                </c:pt>
                <c:pt idx="1">
                  <c:v>22943</c:v>
                </c:pt>
                <c:pt idx="2">
                  <c:v>16685</c:v>
                </c:pt>
                <c:pt idx="3">
                  <c:v>10464</c:v>
                </c:pt>
                <c:pt idx="4">
                  <c:v>11132</c:v>
                </c:pt>
                <c:pt idx="5">
                  <c:v>11265</c:v>
                </c:pt>
                <c:pt idx="6">
                  <c:v>9630</c:v>
                </c:pt>
                <c:pt idx="7">
                  <c:v>5411</c:v>
                </c:pt>
                <c:pt idx="8">
                  <c:v>4997</c:v>
                </c:pt>
                <c:pt idx="9">
                  <c:v>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1.937953976683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66632</c:v>
                </c:pt>
                <c:pt idx="1">
                  <c:v>56018</c:v>
                </c:pt>
                <c:pt idx="2">
                  <c:v>38259</c:v>
                </c:pt>
                <c:pt idx="3">
                  <c:v>27432</c:v>
                </c:pt>
                <c:pt idx="4">
                  <c:v>19051</c:v>
                </c:pt>
                <c:pt idx="5">
                  <c:v>17454</c:v>
                </c:pt>
                <c:pt idx="6">
                  <c:v>16269</c:v>
                </c:pt>
                <c:pt idx="7">
                  <c:v>13811</c:v>
                </c:pt>
                <c:pt idx="8">
                  <c:v>13256</c:v>
                </c:pt>
                <c:pt idx="9">
                  <c:v>13095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7730496453900058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88545</c:v>
                </c:pt>
                <c:pt idx="1">
                  <c:v>50696</c:v>
                </c:pt>
                <c:pt idx="2">
                  <c:v>27082</c:v>
                </c:pt>
                <c:pt idx="3">
                  <c:v>46839</c:v>
                </c:pt>
                <c:pt idx="4">
                  <c:v>17665</c:v>
                </c:pt>
                <c:pt idx="5">
                  <c:v>19059</c:v>
                </c:pt>
                <c:pt idx="6">
                  <c:v>25141</c:v>
                </c:pt>
                <c:pt idx="7">
                  <c:v>21939</c:v>
                </c:pt>
                <c:pt idx="8">
                  <c:v>14923</c:v>
                </c:pt>
                <c:pt idx="9">
                  <c:v>12298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12572</c:v>
                </c:pt>
                <c:pt idx="1">
                  <c:v>10552</c:v>
                </c:pt>
                <c:pt idx="2">
                  <c:v>3453</c:v>
                </c:pt>
                <c:pt idx="3">
                  <c:v>1613</c:v>
                </c:pt>
                <c:pt idx="4">
                  <c:v>1592</c:v>
                </c:pt>
                <c:pt idx="5">
                  <c:v>1371</c:v>
                </c:pt>
                <c:pt idx="6">
                  <c:v>1306</c:v>
                </c:pt>
                <c:pt idx="7">
                  <c:v>1232</c:v>
                </c:pt>
                <c:pt idx="8">
                  <c:v>1068</c:v>
                </c:pt>
                <c:pt idx="9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13563</c:v>
                </c:pt>
                <c:pt idx="1">
                  <c:v>9684</c:v>
                </c:pt>
                <c:pt idx="2">
                  <c:v>3241</c:v>
                </c:pt>
                <c:pt idx="3">
                  <c:v>2355</c:v>
                </c:pt>
                <c:pt idx="4">
                  <c:v>1662</c:v>
                </c:pt>
                <c:pt idx="5">
                  <c:v>1371</c:v>
                </c:pt>
                <c:pt idx="6">
                  <c:v>1349</c:v>
                </c:pt>
                <c:pt idx="7">
                  <c:v>2890</c:v>
                </c:pt>
                <c:pt idx="8">
                  <c:v>903</c:v>
                </c:pt>
                <c:pt idx="9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22541</c:v>
                </c:pt>
                <c:pt idx="1">
                  <c:v>17645</c:v>
                </c:pt>
                <c:pt idx="2">
                  <c:v>16074</c:v>
                </c:pt>
                <c:pt idx="3">
                  <c:v>9067</c:v>
                </c:pt>
                <c:pt idx="4">
                  <c:v>8176</c:v>
                </c:pt>
                <c:pt idx="5">
                  <c:v>6664</c:v>
                </c:pt>
                <c:pt idx="6">
                  <c:v>3102</c:v>
                </c:pt>
                <c:pt idx="7">
                  <c:v>3092</c:v>
                </c:pt>
                <c:pt idx="8">
                  <c:v>2688</c:v>
                </c:pt>
                <c:pt idx="9">
                  <c:v>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25443</c:v>
                </c:pt>
                <c:pt idx="1">
                  <c:v>19629</c:v>
                </c:pt>
                <c:pt idx="2">
                  <c:v>13437</c:v>
                </c:pt>
                <c:pt idx="3">
                  <c:v>9719</c:v>
                </c:pt>
                <c:pt idx="4">
                  <c:v>6854</c:v>
                </c:pt>
                <c:pt idx="5">
                  <c:v>4253</c:v>
                </c:pt>
                <c:pt idx="6">
                  <c:v>3084</c:v>
                </c:pt>
                <c:pt idx="7">
                  <c:v>4266</c:v>
                </c:pt>
                <c:pt idx="8">
                  <c:v>9022</c:v>
                </c:pt>
                <c:pt idx="9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295204</c:v>
                </c:pt>
                <c:pt idx="1">
                  <c:v>111797</c:v>
                </c:pt>
                <c:pt idx="2">
                  <c:v>30955</c:v>
                </c:pt>
                <c:pt idx="3">
                  <c:v>30156</c:v>
                </c:pt>
                <c:pt idx="4">
                  <c:v>29357</c:v>
                </c:pt>
                <c:pt idx="5">
                  <c:v>22252</c:v>
                </c:pt>
                <c:pt idx="6">
                  <c:v>16447</c:v>
                </c:pt>
                <c:pt idx="7">
                  <c:v>14902</c:v>
                </c:pt>
                <c:pt idx="8">
                  <c:v>14089</c:v>
                </c:pt>
                <c:pt idx="9">
                  <c:v>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74882264700709E-3"/>
                  <c:y val="-1.7921146953405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300702</c:v>
                </c:pt>
                <c:pt idx="1">
                  <c:v>82302</c:v>
                </c:pt>
                <c:pt idx="2">
                  <c:v>20279</c:v>
                </c:pt>
                <c:pt idx="3">
                  <c:v>19294</c:v>
                </c:pt>
                <c:pt idx="4">
                  <c:v>29440</c:v>
                </c:pt>
                <c:pt idx="5">
                  <c:v>16181</c:v>
                </c:pt>
                <c:pt idx="6">
                  <c:v>12135</c:v>
                </c:pt>
                <c:pt idx="7">
                  <c:v>16891</c:v>
                </c:pt>
                <c:pt idx="8">
                  <c:v>15862</c:v>
                </c:pt>
                <c:pt idx="9">
                  <c:v>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155446</c:v>
                </c:pt>
                <c:pt idx="1">
                  <c:v>250332</c:v>
                </c:pt>
                <c:pt idx="2">
                  <c:v>317750</c:v>
                </c:pt>
                <c:pt idx="3">
                  <c:v>126455</c:v>
                </c:pt>
                <c:pt idx="4">
                  <c:v>154040</c:v>
                </c:pt>
                <c:pt idx="5">
                  <c:v>621081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67328</c:v>
                </c:pt>
                <c:pt idx="1">
                  <c:v>138321</c:v>
                </c:pt>
                <c:pt idx="2">
                  <c:v>196335</c:v>
                </c:pt>
                <c:pt idx="3">
                  <c:v>27457</c:v>
                </c:pt>
                <c:pt idx="4">
                  <c:v>107455</c:v>
                </c:pt>
                <c:pt idx="5">
                  <c:v>238948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0.69777442609999374</c:v>
                </c:pt>
                <c:pt idx="1">
                  <c:v>0.64410155074063491</c:v>
                </c:pt>
                <c:pt idx="2">
                  <c:v>0.6180884484083371</c:v>
                </c:pt>
                <c:pt idx="3">
                  <c:v>0.82160585269504649</c:v>
                </c:pt>
                <c:pt idx="4">
                  <c:v>0.58907436088644138</c:v>
                </c:pt>
                <c:pt idx="5">
                  <c:v>0.7221628572989981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5.3547530952861499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282777</c:v>
                </c:pt>
                <c:pt idx="1">
                  <c:v>117203</c:v>
                </c:pt>
                <c:pt idx="2">
                  <c:v>106737</c:v>
                </c:pt>
                <c:pt idx="3">
                  <c:v>97647</c:v>
                </c:pt>
                <c:pt idx="4">
                  <c:v>69674</c:v>
                </c:pt>
                <c:pt idx="5">
                  <c:v>40713</c:v>
                </c:pt>
                <c:pt idx="6">
                  <c:v>34073</c:v>
                </c:pt>
                <c:pt idx="7">
                  <c:v>32916</c:v>
                </c:pt>
                <c:pt idx="8">
                  <c:v>32352</c:v>
                </c:pt>
                <c:pt idx="9">
                  <c:v>31952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11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3.5698353968574765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321233</c:v>
                </c:pt>
                <c:pt idx="1">
                  <c:v>115301</c:v>
                </c:pt>
                <c:pt idx="2">
                  <c:v>94208</c:v>
                </c:pt>
                <c:pt idx="3">
                  <c:v>96212</c:v>
                </c:pt>
                <c:pt idx="4">
                  <c:v>43728</c:v>
                </c:pt>
                <c:pt idx="5">
                  <c:v>41368</c:v>
                </c:pt>
                <c:pt idx="6">
                  <c:v>30901</c:v>
                </c:pt>
                <c:pt idx="7">
                  <c:v>43509</c:v>
                </c:pt>
                <c:pt idx="8">
                  <c:v>30841</c:v>
                </c:pt>
                <c:pt idx="9">
                  <c:v>31990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202114692928341"/>
                  <c:y val="-8.63908353198969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7264703023233208"/>
                  <c:y val="-7.5903103855137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046581570466085"/>
                  <c:y val="-8.5547207975149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1.5351802354980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282777</c:v>
                </c:pt>
                <c:pt idx="1">
                  <c:v>117203</c:v>
                </c:pt>
                <c:pt idx="2">
                  <c:v>106737</c:v>
                </c:pt>
                <c:pt idx="3">
                  <c:v>97647</c:v>
                </c:pt>
                <c:pt idx="4">
                  <c:v>69674</c:v>
                </c:pt>
                <c:pt idx="5">
                  <c:v>40713</c:v>
                </c:pt>
                <c:pt idx="6">
                  <c:v>34073</c:v>
                </c:pt>
                <c:pt idx="7">
                  <c:v>32916</c:v>
                </c:pt>
                <c:pt idx="8">
                  <c:v>32352</c:v>
                </c:pt>
                <c:pt idx="9">
                  <c:v>31952</c:v>
                </c:pt>
                <c:pt idx="10">
                  <c:v>156949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282777</c:v>
                </c:pt>
                <c:pt idx="1">
                  <c:v>117203</c:v>
                </c:pt>
                <c:pt idx="2">
                  <c:v>106737</c:v>
                </c:pt>
                <c:pt idx="3">
                  <c:v>97647</c:v>
                </c:pt>
                <c:pt idx="4">
                  <c:v>69674</c:v>
                </c:pt>
                <c:pt idx="5">
                  <c:v>40713</c:v>
                </c:pt>
                <c:pt idx="6">
                  <c:v>34073</c:v>
                </c:pt>
                <c:pt idx="7">
                  <c:v>32916</c:v>
                </c:pt>
                <c:pt idx="8">
                  <c:v>32352</c:v>
                </c:pt>
                <c:pt idx="9">
                  <c:v>31952</c:v>
                </c:pt>
                <c:pt idx="10">
                  <c:v>156949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4779427380737714"/>
                  <c:y val="-0.1562625878661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8.8099617318827581E-2"/>
                  <c:y val="-0.11180728271035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682421376717226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22062177342336023"/>
                  <c:y val="-0.153310043141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321233</c:v>
                </c:pt>
                <c:pt idx="1">
                  <c:v>115301</c:v>
                </c:pt>
                <c:pt idx="2">
                  <c:v>94208</c:v>
                </c:pt>
                <c:pt idx="3">
                  <c:v>96212</c:v>
                </c:pt>
                <c:pt idx="4">
                  <c:v>43728</c:v>
                </c:pt>
                <c:pt idx="5">
                  <c:v>41368</c:v>
                </c:pt>
                <c:pt idx="6">
                  <c:v>30901</c:v>
                </c:pt>
                <c:pt idx="7">
                  <c:v>43509</c:v>
                </c:pt>
                <c:pt idx="8">
                  <c:v>30841</c:v>
                </c:pt>
                <c:pt idx="9">
                  <c:v>31990</c:v>
                </c:pt>
                <c:pt idx="10" formatCode="#,##0_);[Red]\(#,##0\)">
                  <c:v>182227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30" t="s">
        <v>133</v>
      </c>
      <c r="B2" s="531"/>
      <c r="C2" s="531"/>
      <c r="D2" s="531"/>
      <c r="E2" s="531"/>
      <c r="F2" s="531"/>
      <c r="G2" s="531"/>
      <c r="H2" s="532"/>
    </row>
    <row r="3" spans="1:8" ht="30" customHeight="1" x14ac:dyDescent="0.2">
      <c r="A3" s="533"/>
      <c r="B3" s="531"/>
      <c r="C3" s="531"/>
      <c r="D3" s="531"/>
      <c r="E3" s="531"/>
      <c r="F3" s="531"/>
      <c r="G3" s="531"/>
      <c r="H3" s="532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134</v>
      </c>
      <c r="C6" s="274"/>
      <c r="D6" s="275" t="s">
        <v>135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136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137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138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139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140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141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142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143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144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145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146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147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148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149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150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91</v>
      </c>
      <c r="E35" s="304" t="s">
        <v>151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152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153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4" t="s">
        <v>154</v>
      </c>
      <c r="B42" s="535"/>
      <c r="C42" s="535"/>
      <c r="D42" s="535"/>
      <c r="E42" s="535"/>
      <c r="F42" s="535"/>
      <c r="G42" s="535"/>
      <c r="H42" s="536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O7" sqref="O7"/>
    </sheetView>
  </sheetViews>
  <sheetFormatPr defaultRowHeight="13.5" x14ac:dyDescent="0.15"/>
  <cols>
    <col min="1" max="1" width="6.125" style="467" customWidth="1"/>
    <col min="2" max="2" width="19.125" style="467" customWidth="1"/>
    <col min="3" max="4" width="13.25" style="467" customWidth="1"/>
    <col min="5" max="6" width="11.875" style="467" customWidth="1"/>
    <col min="7" max="7" width="20.5" style="467" customWidth="1"/>
    <col min="8" max="8" width="14.375" style="467" customWidth="1"/>
    <col min="9" max="9" width="4.875" style="53" customWidth="1"/>
    <col min="10" max="10" width="18.375" style="467" customWidth="1"/>
    <col min="11" max="11" width="5.125" style="467" customWidth="1"/>
    <col min="12" max="12" width="18.375" style="467" customWidth="1"/>
    <col min="13" max="13" width="15" style="467" customWidth="1"/>
    <col min="14" max="14" width="13.125" style="467" customWidth="1"/>
    <col min="15" max="15" width="10.125" style="467" customWidth="1"/>
    <col min="16" max="16" width="11.5" style="467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7"/>
  </cols>
  <sheetData>
    <row r="1" spans="8:30" ht="12.75" customHeight="1" x14ac:dyDescent="0.15">
      <c r="H1" s="115" t="s">
        <v>187</v>
      </c>
      <c r="R1" s="117"/>
    </row>
    <row r="2" spans="8:30" x14ac:dyDescent="0.15">
      <c r="H2" s="209" t="s">
        <v>198</v>
      </c>
      <c r="I2" s="91"/>
      <c r="J2" s="211" t="s">
        <v>102</v>
      </c>
      <c r="K2" s="4"/>
      <c r="L2" s="350" t="s">
        <v>182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99</v>
      </c>
      <c r="I3" s="91"/>
      <c r="J3" s="160" t="s">
        <v>47</v>
      </c>
      <c r="K3" s="4"/>
      <c r="L3" s="350" t="s">
        <v>99</v>
      </c>
      <c r="M3" s="1"/>
      <c r="N3" s="100"/>
      <c r="O3" s="100"/>
      <c r="S3" s="28"/>
      <c r="T3" s="28"/>
      <c r="U3" s="28"/>
    </row>
    <row r="4" spans="8:30" x14ac:dyDescent="0.15">
      <c r="H4" s="110">
        <v>20635</v>
      </c>
      <c r="I4" s="91">
        <v>26</v>
      </c>
      <c r="J4" s="182" t="s">
        <v>30</v>
      </c>
      <c r="K4" s="131">
        <f>SUM(I4)</f>
        <v>26</v>
      </c>
      <c r="L4" s="367">
        <v>20002</v>
      </c>
      <c r="M4" s="487"/>
      <c r="N4" s="101"/>
      <c r="O4" s="101"/>
      <c r="S4" s="28"/>
      <c r="T4" s="28"/>
      <c r="U4" s="28"/>
    </row>
    <row r="5" spans="8:30" x14ac:dyDescent="0.15">
      <c r="H5" s="98">
        <v>14448</v>
      </c>
      <c r="I5" s="91">
        <v>33</v>
      </c>
      <c r="J5" s="182" t="s">
        <v>0</v>
      </c>
      <c r="K5" s="131">
        <f t="shared" ref="K5:K13" si="0">SUM(I5)</f>
        <v>33</v>
      </c>
      <c r="L5" s="368">
        <v>19506</v>
      </c>
      <c r="M5" s="49"/>
      <c r="N5" s="101"/>
      <c r="O5" s="101"/>
      <c r="S5" s="28"/>
      <c r="T5" s="28"/>
      <c r="U5" s="28"/>
    </row>
    <row r="6" spans="8:30" x14ac:dyDescent="0.15">
      <c r="H6" s="48">
        <v>11287</v>
      </c>
      <c r="I6" s="91">
        <v>37</v>
      </c>
      <c r="J6" s="182" t="s">
        <v>37</v>
      </c>
      <c r="K6" s="131">
        <f t="shared" si="0"/>
        <v>37</v>
      </c>
      <c r="L6" s="368">
        <v>13169</v>
      </c>
      <c r="M6" s="49"/>
      <c r="N6" s="210"/>
      <c r="O6" s="101"/>
      <c r="S6" s="28"/>
      <c r="T6" s="28"/>
      <c r="U6" s="28"/>
    </row>
    <row r="7" spans="8:30" x14ac:dyDescent="0.15">
      <c r="H7" s="98">
        <v>9433</v>
      </c>
      <c r="I7" s="91">
        <v>34</v>
      </c>
      <c r="J7" s="182" t="s">
        <v>1</v>
      </c>
      <c r="K7" s="131">
        <f t="shared" si="0"/>
        <v>34</v>
      </c>
      <c r="L7" s="368">
        <v>13390</v>
      </c>
      <c r="M7" s="49"/>
      <c r="N7" s="101"/>
      <c r="O7" s="101"/>
      <c r="S7" s="28"/>
      <c r="T7" s="28"/>
      <c r="U7" s="28"/>
    </row>
    <row r="8" spans="8:30" x14ac:dyDescent="0.15">
      <c r="H8" s="48">
        <v>8305</v>
      </c>
      <c r="I8" s="91">
        <v>14</v>
      </c>
      <c r="J8" s="182" t="s">
        <v>19</v>
      </c>
      <c r="K8" s="131">
        <f t="shared" si="0"/>
        <v>14</v>
      </c>
      <c r="L8" s="368">
        <v>7243</v>
      </c>
      <c r="M8" s="49"/>
      <c r="N8" s="101"/>
      <c r="O8" s="101"/>
      <c r="S8" s="28"/>
      <c r="T8" s="28"/>
      <c r="U8" s="28"/>
    </row>
    <row r="9" spans="8:30" x14ac:dyDescent="0.15">
      <c r="H9" s="98">
        <v>8007</v>
      </c>
      <c r="I9" s="91">
        <v>36</v>
      </c>
      <c r="J9" s="182" t="s">
        <v>5</v>
      </c>
      <c r="K9" s="131">
        <f t="shared" si="0"/>
        <v>36</v>
      </c>
      <c r="L9" s="368">
        <v>3827</v>
      </c>
      <c r="M9" s="49"/>
      <c r="N9" s="101"/>
      <c r="O9" s="101"/>
      <c r="S9" s="28"/>
      <c r="T9" s="28"/>
      <c r="U9" s="28"/>
    </row>
    <row r="10" spans="8:30" x14ac:dyDescent="0.15">
      <c r="H10" s="391">
        <v>6252</v>
      </c>
      <c r="I10" s="508">
        <v>40</v>
      </c>
      <c r="J10" s="253" t="s">
        <v>2</v>
      </c>
      <c r="K10" s="131">
        <f t="shared" si="0"/>
        <v>40</v>
      </c>
      <c r="L10" s="368">
        <v>7151</v>
      </c>
      <c r="S10" s="28"/>
      <c r="T10" s="28"/>
      <c r="U10" s="28"/>
    </row>
    <row r="11" spans="8:30" x14ac:dyDescent="0.15">
      <c r="H11" s="47">
        <v>4977</v>
      </c>
      <c r="I11" s="91">
        <v>25</v>
      </c>
      <c r="J11" s="182" t="s">
        <v>29</v>
      </c>
      <c r="K11" s="131">
        <f t="shared" si="0"/>
        <v>25</v>
      </c>
      <c r="L11" s="368">
        <v>5422</v>
      </c>
      <c r="M11" s="49"/>
      <c r="N11" s="101"/>
      <c r="O11" s="101"/>
      <c r="S11" s="28"/>
      <c r="T11" s="28"/>
      <c r="U11" s="28"/>
    </row>
    <row r="12" spans="8:30" x14ac:dyDescent="0.15">
      <c r="H12" s="190">
        <v>3084</v>
      </c>
      <c r="I12" s="152">
        <v>24</v>
      </c>
      <c r="J12" s="185" t="s">
        <v>28</v>
      </c>
      <c r="K12" s="131">
        <f t="shared" si="0"/>
        <v>24</v>
      </c>
      <c r="L12" s="368">
        <v>2758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7">
        <v>3062</v>
      </c>
      <c r="I13" s="469">
        <v>16</v>
      </c>
      <c r="J13" s="470" t="s">
        <v>3</v>
      </c>
      <c r="K13" s="131">
        <f t="shared" si="0"/>
        <v>16</v>
      </c>
      <c r="L13" s="368">
        <v>2887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48">
        <v>2693</v>
      </c>
      <c r="I14" s="136">
        <v>38</v>
      </c>
      <c r="J14" s="199" t="s">
        <v>38</v>
      </c>
      <c r="K14" s="120" t="s">
        <v>8</v>
      </c>
      <c r="L14" s="369">
        <v>107023</v>
      </c>
      <c r="S14" s="28"/>
      <c r="T14" s="28"/>
      <c r="U14" s="28"/>
    </row>
    <row r="15" spans="8:30" x14ac:dyDescent="0.15">
      <c r="H15" s="48">
        <v>2368</v>
      </c>
      <c r="I15" s="91">
        <v>15</v>
      </c>
      <c r="J15" s="182" t="s">
        <v>20</v>
      </c>
      <c r="K15" s="55"/>
      <c r="L15" s="1" t="s">
        <v>59</v>
      </c>
      <c r="M15" s="498"/>
      <c r="N15" s="46" t="s">
        <v>74</v>
      </c>
      <c r="S15" s="28"/>
      <c r="T15" s="28"/>
      <c r="U15" s="28"/>
    </row>
    <row r="16" spans="8:30" x14ac:dyDescent="0.15">
      <c r="H16" s="98">
        <v>2226</v>
      </c>
      <c r="I16" s="91">
        <v>27</v>
      </c>
      <c r="J16" s="182" t="s">
        <v>31</v>
      </c>
      <c r="K16" s="131">
        <f>SUM(I4)</f>
        <v>26</v>
      </c>
      <c r="L16" s="182" t="s">
        <v>30</v>
      </c>
      <c r="M16" s="370">
        <v>20247</v>
      </c>
      <c r="N16" s="99">
        <f>SUM(H4)</f>
        <v>20635</v>
      </c>
      <c r="O16" s="49"/>
      <c r="P16" s="18"/>
      <c r="S16" s="28"/>
      <c r="T16" s="28"/>
      <c r="U16" s="28"/>
    </row>
    <row r="17" spans="1:21" x14ac:dyDescent="0.15">
      <c r="H17" s="98">
        <v>2102</v>
      </c>
      <c r="I17" s="91">
        <v>17</v>
      </c>
      <c r="J17" s="182" t="s">
        <v>21</v>
      </c>
      <c r="K17" s="131">
        <f t="shared" ref="K17:K25" si="1">SUM(I5)</f>
        <v>33</v>
      </c>
      <c r="L17" s="182" t="s">
        <v>0</v>
      </c>
      <c r="M17" s="371">
        <v>13567</v>
      </c>
      <c r="N17" s="99">
        <f t="shared" ref="N17:N25" si="2">SUM(H5)</f>
        <v>14448</v>
      </c>
      <c r="O17" s="49"/>
      <c r="P17" s="18"/>
      <c r="S17" s="28"/>
      <c r="T17" s="28"/>
      <c r="U17" s="28"/>
    </row>
    <row r="18" spans="1:21" x14ac:dyDescent="0.15">
      <c r="H18" s="137">
        <v>1213</v>
      </c>
      <c r="I18" s="91">
        <v>1</v>
      </c>
      <c r="J18" s="182" t="s">
        <v>4</v>
      </c>
      <c r="K18" s="131">
        <f t="shared" si="1"/>
        <v>37</v>
      </c>
      <c r="L18" s="182" t="s">
        <v>37</v>
      </c>
      <c r="M18" s="371">
        <v>11182</v>
      </c>
      <c r="N18" s="99">
        <f t="shared" si="2"/>
        <v>11287</v>
      </c>
      <c r="O18" s="49"/>
      <c r="P18" s="18"/>
      <c r="S18" s="28"/>
      <c r="T18" s="28"/>
      <c r="U18" s="28"/>
    </row>
    <row r="19" spans="1:21" x14ac:dyDescent="0.15">
      <c r="H19" s="47">
        <v>621</v>
      </c>
      <c r="I19" s="91">
        <v>2</v>
      </c>
      <c r="J19" s="182" t="s">
        <v>6</v>
      </c>
      <c r="K19" s="131">
        <f t="shared" si="1"/>
        <v>34</v>
      </c>
      <c r="L19" s="182" t="s">
        <v>1</v>
      </c>
      <c r="M19" s="371">
        <v>9163</v>
      </c>
      <c r="N19" s="99">
        <f t="shared" si="2"/>
        <v>9433</v>
      </c>
      <c r="O19" s="49"/>
      <c r="P19" s="18"/>
      <c r="S19" s="28"/>
      <c r="T19" s="28"/>
      <c r="U19" s="28"/>
    </row>
    <row r="20" spans="1:21" ht="14.25" thickBot="1" x14ac:dyDescent="0.2">
      <c r="H20" s="48">
        <v>475</v>
      </c>
      <c r="I20" s="91">
        <v>19</v>
      </c>
      <c r="J20" s="182" t="s">
        <v>23</v>
      </c>
      <c r="K20" s="131">
        <f t="shared" si="1"/>
        <v>14</v>
      </c>
      <c r="L20" s="182" t="s">
        <v>19</v>
      </c>
      <c r="M20" s="371">
        <v>8752</v>
      </c>
      <c r="N20" s="99">
        <f t="shared" si="2"/>
        <v>8305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198</v>
      </c>
      <c r="D21" s="66" t="s">
        <v>182</v>
      </c>
      <c r="E21" s="66" t="s">
        <v>41</v>
      </c>
      <c r="F21" s="66" t="s">
        <v>50</v>
      </c>
      <c r="G21" s="328" t="s">
        <v>186</v>
      </c>
      <c r="H21" s="48">
        <v>433</v>
      </c>
      <c r="I21" s="91">
        <v>12</v>
      </c>
      <c r="J21" s="182" t="s">
        <v>18</v>
      </c>
      <c r="K21" s="131">
        <f t="shared" si="1"/>
        <v>36</v>
      </c>
      <c r="L21" s="182" t="s">
        <v>5</v>
      </c>
      <c r="M21" s="371">
        <v>7967</v>
      </c>
      <c r="N21" s="99">
        <f t="shared" si="2"/>
        <v>8007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20635</v>
      </c>
      <c r="D22" s="99">
        <f>SUM(L4)</f>
        <v>20002</v>
      </c>
      <c r="E22" s="58">
        <f t="shared" ref="E22:E32" si="4">SUM(N16/M16*100)</f>
        <v>101.91633328394329</v>
      </c>
      <c r="F22" s="62">
        <f>SUM(C22/D22*100)</f>
        <v>103.16468353164683</v>
      </c>
      <c r="G22" s="4"/>
      <c r="H22" s="455">
        <v>292</v>
      </c>
      <c r="I22" s="91">
        <v>31</v>
      </c>
      <c r="J22" s="182" t="s">
        <v>63</v>
      </c>
      <c r="K22" s="131">
        <f t="shared" si="1"/>
        <v>40</v>
      </c>
      <c r="L22" s="253" t="s">
        <v>2</v>
      </c>
      <c r="M22" s="371">
        <v>6309</v>
      </c>
      <c r="N22" s="99">
        <f t="shared" si="2"/>
        <v>6252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14448</v>
      </c>
      <c r="D23" s="99">
        <f>SUM(L5)</f>
        <v>19506</v>
      </c>
      <c r="E23" s="58">
        <f t="shared" si="4"/>
        <v>106.49369794353947</v>
      </c>
      <c r="F23" s="62">
        <f t="shared" ref="F23:F32" si="5">SUM(C23/D23*100)</f>
        <v>74.069517071670248</v>
      </c>
      <c r="G23" s="4"/>
      <c r="H23" s="102">
        <v>274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4976</v>
      </c>
      <c r="N23" s="99">
        <f t="shared" si="2"/>
        <v>4977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37</v>
      </c>
      <c r="C24" s="47">
        <f t="shared" si="3"/>
        <v>11287</v>
      </c>
      <c r="D24" s="99">
        <f t="shared" ref="D24:D31" si="6">SUM(L6)</f>
        <v>13169</v>
      </c>
      <c r="E24" s="58">
        <f t="shared" si="4"/>
        <v>100.9390091218029</v>
      </c>
      <c r="F24" s="62">
        <f t="shared" si="5"/>
        <v>85.708861720707716</v>
      </c>
      <c r="G24" s="4"/>
      <c r="H24" s="455">
        <v>171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3237</v>
      </c>
      <c r="N24" s="99">
        <f t="shared" si="2"/>
        <v>3084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9433</v>
      </c>
      <c r="D25" s="99">
        <f t="shared" si="6"/>
        <v>13390</v>
      </c>
      <c r="E25" s="58">
        <f t="shared" si="4"/>
        <v>102.94663319873405</v>
      </c>
      <c r="F25" s="62">
        <f t="shared" si="5"/>
        <v>70.448095593726663</v>
      </c>
      <c r="G25" s="4"/>
      <c r="H25" s="140">
        <v>135</v>
      </c>
      <c r="I25" s="91">
        <v>22</v>
      </c>
      <c r="J25" s="182" t="s">
        <v>26</v>
      </c>
      <c r="K25" s="206">
        <f t="shared" si="1"/>
        <v>16</v>
      </c>
      <c r="L25" s="470" t="s">
        <v>3</v>
      </c>
      <c r="M25" s="372">
        <v>2926</v>
      </c>
      <c r="N25" s="190">
        <f t="shared" si="2"/>
        <v>3062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19</v>
      </c>
      <c r="C26" s="99">
        <f t="shared" si="3"/>
        <v>8305</v>
      </c>
      <c r="D26" s="99">
        <f t="shared" si="6"/>
        <v>7243</v>
      </c>
      <c r="E26" s="459">
        <f t="shared" si="4"/>
        <v>94.892595978062161</v>
      </c>
      <c r="F26" s="461">
        <f t="shared" si="5"/>
        <v>114.66243269363522</v>
      </c>
      <c r="G26" s="13"/>
      <c r="H26" s="140">
        <v>77</v>
      </c>
      <c r="I26" s="91">
        <v>32</v>
      </c>
      <c r="J26" s="182" t="s">
        <v>35</v>
      </c>
      <c r="K26" s="4"/>
      <c r="L26" s="438" t="s">
        <v>8</v>
      </c>
      <c r="M26" s="373">
        <v>101782</v>
      </c>
      <c r="N26" s="219">
        <f>SUM(H44)</f>
        <v>102696</v>
      </c>
      <c r="S26" s="28"/>
      <c r="T26" s="28"/>
      <c r="U26" s="28"/>
    </row>
    <row r="27" spans="1:21" x14ac:dyDescent="0.15">
      <c r="A27" s="68">
        <v>6</v>
      </c>
      <c r="B27" s="182" t="s">
        <v>5</v>
      </c>
      <c r="C27" s="47">
        <f t="shared" si="3"/>
        <v>8007</v>
      </c>
      <c r="D27" s="99">
        <f t="shared" si="6"/>
        <v>3827</v>
      </c>
      <c r="E27" s="58">
        <f t="shared" si="4"/>
        <v>100.5020710430526</v>
      </c>
      <c r="F27" s="62">
        <f t="shared" si="5"/>
        <v>209.22393519728249</v>
      </c>
      <c r="G27" s="4"/>
      <c r="H27" s="455">
        <v>62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253" t="s">
        <v>2</v>
      </c>
      <c r="C28" s="47">
        <f t="shared" si="3"/>
        <v>6252</v>
      </c>
      <c r="D28" s="99">
        <f t="shared" si="6"/>
        <v>7151</v>
      </c>
      <c r="E28" s="58">
        <f t="shared" si="4"/>
        <v>99.096528768426069</v>
      </c>
      <c r="F28" s="62">
        <f t="shared" si="5"/>
        <v>87.428331701859889</v>
      </c>
      <c r="G28" s="4"/>
      <c r="H28" s="455">
        <v>50</v>
      </c>
      <c r="I28" s="91">
        <v>9</v>
      </c>
      <c r="J28" s="393" t="s">
        <v>169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4977</v>
      </c>
      <c r="D29" s="99">
        <f t="shared" si="6"/>
        <v>5422</v>
      </c>
      <c r="E29" s="58">
        <f t="shared" si="4"/>
        <v>100.0200964630225</v>
      </c>
      <c r="F29" s="62">
        <f t="shared" si="5"/>
        <v>91.792696421984516</v>
      </c>
      <c r="G29" s="12"/>
      <c r="H29" s="102">
        <v>11</v>
      </c>
      <c r="I29" s="91">
        <v>7</v>
      </c>
      <c r="J29" s="182" t="s">
        <v>14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3084</v>
      </c>
      <c r="D30" s="99">
        <f t="shared" si="6"/>
        <v>2758</v>
      </c>
      <c r="E30" s="58">
        <f t="shared" si="4"/>
        <v>95.273401297497685</v>
      </c>
      <c r="F30" s="62">
        <f t="shared" si="5"/>
        <v>111.82015953589557</v>
      </c>
      <c r="G30" s="13"/>
      <c r="H30" s="102">
        <v>3</v>
      </c>
      <c r="I30" s="91">
        <v>6</v>
      </c>
      <c r="J30" s="182" t="s">
        <v>13</v>
      </c>
      <c r="L30" s="41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</v>
      </c>
      <c r="C31" s="47">
        <f t="shared" si="3"/>
        <v>3062</v>
      </c>
      <c r="D31" s="99">
        <f t="shared" si="6"/>
        <v>2887</v>
      </c>
      <c r="E31" s="58">
        <f t="shared" si="4"/>
        <v>104.64798359535202</v>
      </c>
      <c r="F31" s="62">
        <f t="shared" si="5"/>
        <v>106.06165569795635</v>
      </c>
      <c r="G31" s="103"/>
      <c r="H31" s="526">
        <v>0</v>
      </c>
      <c r="I31" s="91">
        <v>3</v>
      </c>
      <c r="J31" s="182" t="s">
        <v>10</v>
      </c>
      <c r="L31" s="41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102696</v>
      </c>
      <c r="D32" s="74">
        <f>SUM(L14)</f>
        <v>107023</v>
      </c>
      <c r="E32" s="77">
        <f t="shared" si="4"/>
        <v>100.89799768131891</v>
      </c>
      <c r="F32" s="75">
        <f t="shared" si="5"/>
        <v>95.956943834502866</v>
      </c>
      <c r="G32" s="481">
        <v>67.599999999999994</v>
      </c>
      <c r="H32" s="518">
        <v>0</v>
      </c>
      <c r="I32" s="91">
        <v>5</v>
      </c>
      <c r="J32" s="182" t="s">
        <v>12</v>
      </c>
      <c r="L32" s="412"/>
      <c r="M32" s="28"/>
      <c r="S32" s="28"/>
      <c r="T32" s="28"/>
      <c r="U32" s="28"/>
    </row>
    <row r="33" spans="1:30" x14ac:dyDescent="0.15">
      <c r="H33" s="6">
        <v>0</v>
      </c>
      <c r="I33" s="91">
        <v>8</v>
      </c>
      <c r="J33" s="182" t="s">
        <v>15</v>
      </c>
      <c r="L33" s="479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10</v>
      </c>
      <c r="J34" s="182" t="s">
        <v>16</v>
      </c>
      <c r="S34" s="28"/>
      <c r="T34" s="28"/>
      <c r="U34" s="28"/>
    </row>
    <row r="35" spans="1:30" x14ac:dyDescent="0.15">
      <c r="H35" s="525">
        <v>0</v>
      </c>
      <c r="I35" s="91">
        <v>11</v>
      </c>
      <c r="J35" s="182" t="s">
        <v>17</v>
      </c>
      <c r="L35" s="51"/>
      <c r="M35" s="480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13</v>
      </c>
      <c r="J36" s="182" t="s">
        <v>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18</v>
      </c>
      <c r="J37" s="182" t="s">
        <v>22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20</v>
      </c>
      <c r="J38" s="182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29</v>
      </c>
      <c r="J40" s="182" t="s">
        <v>54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221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102696</v>
      </c>
      <c r="I44" s="91"/>
      <c r="J44" s="189" t="s">
        <v>97</v>
      </c>
      <c r="L44" s="52"/>
      <c r="M44" s="28"/>
    </row>
    <row r="45" spans="1:30" x14ac:dyDescent="0.15">
      <c r="R45" s="117"/>
    </row>
    <row r="46" spans="1:30" ht="13.5" customHeight="1" x14ac:dyDescent="0.15">
      <c r="H46" s="483" t="s">
        <v>190</v>
      </c>
      <c r="L46" s="499" t="s">
        <v>193</v>
      </c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198</v>
      </c>
      <c r="I47" s="91"/>
      <c r="J47" s="204" t="s">
        <v>70</v>
      </c>
      <c r="K47" s="4"/>
      <c r="L47" s="355" t="s">
        <v>182</v>
      </c>
      <c r="S47" s="28"/>
      <c r="T47" s="28"/>
      <c r="U47" s="28"/>
      <c r="V47" s="28"/>
    </row>
    <row r="48" spans="1:30" x14ac:dyDescent="0.15">
      <c r="H48" s="212" t="s">
        <v>99</v>
      </c>
      <c r="I48" s="136"/>
      <c r="J48" s="203" t="s">
        <v>47</v>
      </c>
      <c r="K48" s="197"/>
      <c r="L48" s="360" t="s">
        <v>99</v>
      </c>
      <c r="S48" s="28"/>
      <c r="T48" s="28"/>
      <c r="U48" s="28"/>
      <c r="V48" s="28"/>
    </row>
    <row r="49" spans="1:22" x14ac:dyDescent="0.15">
      <c r="H49" s="47">
        <v>88401</v>
      </c>
      <c r="I49" s="91">
        <v>26</v>
      </c>
      <c r="J49" s="182" t="s">
        <v>30</v>
      </c>
      <c r="K49" s="4">
        <f>SUM(I49)</f>
        <v>26</v>
      </c>
      <c r="L49" s="361">
        <v>86371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22058</v>
      </c>
      <c r="I50" s="91">
        <v>13</v>
      </c>
      <c r="J50" s="182" t="s">
        <v>7</v>
      </c>
      <c r="K50" s="4">
        <f t="shared" ref="K50:K58" si="7">SUM(I50)</f>
        <v>13</v>
      </c>
      <c r="L50" s="361">
        <v>22943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391">
        <v>12146</v>
      </c>
      <c r="I51" s="91">
        <v>33</v>
      </c>
      <c r="J51" s="182" t="s">
        <v>0</v>
      </c>
      <c r="K51" s="4">
        <f t="shared" si="7"/>
        <v>33</v>
      </c>
      <c r="L51" s="361">
        <v>16685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9140</v>
      </c>
      <c r="I52" s="91">
        <v>34</v>
      </c>
      <c r="J52" s="182" t="s">
        <v>1</v>
      </c>
      <c r="K52" s="4">
        <f t="shared" si="7"/>
        <v>34</v>
      </c>
      <c r="L52" s="361">
        <v>10464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198</v>
      </c>
      <c r="D53" s="66" t="s">
        <v>182</v>
      </c>
      <c r="E53" s="66" t="s">
        <v>41</v>
      </c>
      <c r="F53" s="66" t="s">
        <v>50</v>
      </c>
      <c r="G53" s="328" t="s">
        <v>186</v>
      </c>
      <c r="H53" s="98">
        <v>8901</v>
      </c>
      <c r="I53" s="91">
        <v>16</v>
      </c>
      <c r="J53" s="182" t="s">
        <v>3</v>
      </c>
      <c r="K53" s="4">
        <f t="shared" si="7"/>
        <v>16</v>
      </c>
      <c r="L53" s="361">
        <v>11132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88401</v>
      </c>
      <c r="D54" s="110">
        <f>SUM(L49)</f>
        <v>86371</v>
      </c>
      <c r="E54" s="58">
        <f t="shared" ref="E54:E64" si="9">SUM(N63/M63*100)</f>
        <v>109.89271906816008</v>
      </c>
      <c r="F54" s="58">
        <f>SUM(C54/D54*100)</f>
        <v>102.35032591957949</v>
      </c>
      <c r="G54" s="4"/>
      <c r="H54" s="48">
        <v>8562</v>
      </c>
      <c r="I54" s="91">
        <v>25</v>
      </c>
      <c r="J54" s="182" t="s">
        <v>29</v>
      </c>
      <c r="K54" s="4">
        <f t="shared" si="7"/>
        <v>25</v>
      </c>
      <c r="L54" s="361">
        <v>11265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22058</v>
      </c>
      <c r="D55" s="110">
        <f t="shared" ref="D55:D64" si="10">SUM(L50)</f>
        <v>22943</v>
      </c>
      <c r="E55" s="58">
        <f t="shared" si="9"/>
        <v>103.3597300969964</v>
      </c>
      <c r="F55" s="58">
        <f t="shared" ref="F55:F64" si="11">SUM(C55/D55*100)</f>
        <v>96.142614305016778</v>
      </c>
      <c r="G55" s="4"/>
      <c r="H55" s="98">
        <v>6828</v>
      </c>
      <c r="I55" s="91">
        <v>22</v>
      </c>
      <c r="J55" s="182" t="s">
        <v>26</v>
      </c>
      <c r="K55" s="4">
        <f t="shared" si="7"/>
        <v>22</v>
      </c>
      <c r="L55" s="361">
        <v>9630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12146</v>
      </c>
      <c r="D56" s="110">
        <f t="shared" si="10"/>
        <v>16685</v>
      </c>
      <c r="E56" s="58">
        <f t="shared" si="9"/>
        <v>98.539672237546654</v>
      </c>
      <c r="F56" s="58">
        <f t="shared" si="11"/>
        <v>72.795924483068617</v>
      </c>
      <c r="G56" s="4"/>
      <c r="H56" s="48">
        <v>5899</v>
      </c>
      <c r="I56" s="91">
        <v>24</v>
      </c>
      <c r="J56" s="182" t="s">
        <v>28</v>
      </c>
      <c r="K56" s="4">
        <f t="shared" si="7"/>
        <v>24</v>
      </c>
      <c r="L56" s="361">
        <v>5411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1</v>
      </c>
      <c r="C57" s="47">
        <f t="shared" si="8"/>
        <v>9140</v>
      </c>
      <c r="D57" s="110">
        <f t="shared" si="10"/>
        <v>10464</v>
      </c>
      <c r="E57" s="58">
        <f t="shared" si="9"/>
        <v>98.269003332974947</v>
      </c>
      <c r="F57" s="58">
        <f t="shared" si="11"/>
        <v>87.34709480122325</v>
      </c>
      <c r="G57" s="4"/>
      <c r="H57" s="102">
        <v>4898</v>
      </c>
      <c r="I57" s="91">
        <v>40</v>
      </c>
      <c r="J57" s="182" t="s">
        <v>2</v>
      </c>
      <c r="K57" s="4">
        <f t="shared" si="7"/>
        <v>40</v>
      </c>
      <c r="L57" s="361">
        <v>4997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3</v>
      </c>
      <c r="C58" s="47">
        <f t="shared" si="8"/>
        <v>8901</v>
      </c>
      <c r="D58" s="110">
        <f t="shared" si="10"/>
        <v>11132</v>
      </c>
      <c r="E58" s="58">
        <f t="shared" si="9"/>
        <v>100.78125</v>
      </c>
      <c r="F58" s="58">
        <f t="shared" si="11"/>
        <v>79.958677685950406</v>
      </c>
      <c r="G58" s="13"/>
      <c r="H58" s="190">
        <v>4360</v>
      </c>
      <c r="I58" s="152">
        <v>36</v>
      </c>
      <c r="J58" s="185" t="s">
        <v>5</v>
      </c>
      <c r="K58" s="15">
        <f t="shared" si="7"/>
        <v>36</v>
      </c>
      <c r="L58" s="362">
        <v>3812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29</v>
      </c>
      <c r="C59" s="47">
        <f t="shared" si="8"/>
        <v>8562</v>
      </c>
      <c r="D59" s="110">
        <f t="shared" si="10"/>
        <v>11265</v>
      </c>
      <c r="E59" s="58">
        <f t="shared" si="9"/>
        <v>99.546564352982216</v>
      </c>
      <c r="F59" s="58">
        <f t="shared" si="11"/>
        <v>76.005326231691086</v>
      </c>
      <c r="G59" s="4"/>
      <c r="H59" s="507">
        <v>4052</v>
      </c>
      <c r="I59" s="395">
        <v>17</v>
      </c>
      <c r="J59" s="255" t="s">
        <v>21</v>
      </c>
      <c r="K59" s="9" t="s">
        <v>66</v>
      </c>
      <c r="L59" s="363">
        <v>190431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26</v>
      </c>
      <c r="C60" s="47">
        <f t="shared" si="8"/>
        <v>6828</v>
      </c>
      <c r="D60" s="110">
        <f t="shared" si="10"/>
        <v>9630</v>
      </c>
      <c r="E60" s="58">
        <f t="shared" si="9"/>
        <v>95.429769392033549</v>
      </c>
      <c r="F60" s="58">
        <f t="shared" si="11"/>
        <v>70.903426791277255</v>
      </c>
      <c r="G60" s="4"/>
      <c r="H60" s="527">
        <v>2980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28</v>
      </c>
      <c r="C61" s="47">
        <f t="shared" si="8"/>
        <v>5899</v>
      </c>
      <c r="D61" s="110">
        <f t="shared" si="10"/>
        <v>5411</v>
      </c>
      <c r="E61" s="58">
        <f t="shared" si="9"/>
        <v>99.326485940394008</v>
      </c>
      <c r="F61" s="58">
        <f t="shared" si="11"/>
        <v>109.01866568102014</v>
      </c>
      <c r="G61" s="12"/>
      <c r="H61" s="140">
        <v>1263</v>
      </c>
      <c r="I61" s="155">
        <v>21</v>
      </c>
      <c r="J61" s="4" t="s">
        <v>161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</v>
      </c>
      <c r="C62" s="47">
        <f t="shared" si="8"/>
        <v>4898</v>
      </c>
      <c r="D62" s="110">
        <f t="shared" si="10"/>
        <v>4997</v>
      </c>
      <c r="E62" s="58">
        <f t="shared" si="9"/>
        <v>51.677569107406626</v>
      </c>
      <c r="F62" s="58">
        <f t="shared" si="11"/>
        <v>98.018811286772063</v>
      </c>
      <c r="G62" s="13"/>
      <c r="H62" s="140">
        <v>832</v>
      </c>
      <c r="I62" s="198">
        <v>23</v>
      </c>
      <c r="J62" s="182" t="s">
        <v>27</v>
      </c>
      <c r="K62" s="55"/>
      <c r="L62" s="1" t="s">
        <v>60</v>
      </c>
      <c r="M62" s="498" t="s">
        <v>195</v>
      </c>
      <c r="N62" s="46" t="s">
        <v>74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5</v>
      </c>
      <c r="C63" s="388">
        <f t="shared" si="8"/>
        <v>4360</v>
      </c>
      <c r="D63" s="153">
        <f t="shared" si="10"/>
        <v>3812</v>
      </c>
      <c r="E63" s="64">
        <f t="shared" si="9"/>
        <v>102.78170674210278</v>
      </c>
      <c r="F63" s="64">
        <f t="shared" si="11"/>
        <v>114.37565582371458</v>
      </c>
      <c r="G63" s="103"/>
      <c r="H63" s="102">
        <v>709</v>
      </c>
      <c r="I63" s="91">
        <v>9</v>
      </c>
      <c r="J63" s="393" t="s">
        <v>169</v>
      </c>
      <c r="K63" s="4">
        <f>SUM(K49)</f>
        <v>26</v>
      </c>
      <c r="L63" s="182" t="s">
        <v>30</v>
      </c>
      <c r="M63" s="193">
        <v>80443</v>
      </c>
      <c r="N63" s="99">
        <f>SUM(H49)</f>
        <v>88401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182361</v>
      </c>
      <c r="D64" s="154">
        <f t="shared" si="10"/>
        <v>190431</v>
      </c>
      <c r="E64" s="77">
        <f t="shared" si="9"/>
        <v>102.04468767311856</v>
      </c>
      <c r="F64" s="77">
        <f t="shared" si="11"/>
        <v>95.762244592529584</v>
      </c>
      <c r="G64" s="481">
        <v>67.599999999999994</v>
      </c>
      <c r="H64" s="102">
        <v>328</v>
      </c>
      <c r="I64" s="91">
        <v>1</v>
      </c>
      <c r="J64" s="182" t="s">
        <v>4</v>
      </c>
      <c r="K64" s="4">
        <f t="shared" ref="K64:K72" si="12">SUM(K50)</f>
        <v>13</v>
      </c>
      <c r="L64" s="182" t="s">
        <v>7</v>
      </c>
      <c r="M64" s="193">
        <v>21341</v>
      </c>
      <c r="N64" s="99">
        <f t="shared" ref="N64:N72" si="13">SUM(H50)</f>
        <v>22058</v>
      </c>
      <c r="O64" s="49"/>
      <c r="S64" s="28"/>
      <c r="T64" s="28"/>
      <c r="U64" s="28"/>
      <c r="V64" s="28"/>
    </row>
    <row r="65" spans="2:22" x14ac:dyDescent="0.15">
      <c r="H65" s="528">
        <v>285</v>
      </c>
      <c r="I65" s="91">
        <v>4</v>
      </c>
      <c r="J65" s="182" t="s">
        <v>11</v>
      </c>
      <c r="K65" s="4">
        <f t="shared" si="12"/>
        <v>33</v>
      </c>
      <c r="L65" s="182" t="s">
        <v>0</v>
      </c>
      <c r="M65" s="193">
        <v>12326</v>
      </c>
      <c r="N65" s="99">
        <f t="shared" si="13"/>
        <v>12146</v>
      </c>
      <c r="O65" s="49"/>
      <c r="S65" s="28"/>
      <c r="T65" s="28"/>
      <c r="U65" s="28"/>
      <c r="V65" s="28"/>
    </row>
    <row r="66" spans="2:22" x14ac:dyDescent="0.15">
      <c r="H66" s="99">
        <v>282</v>
      </c>
      <c r="I66" s="91">
        <v>12</v>
      </c>
      <c r="J66" s="182" t="s">
        <v>18</v>
      </c>
      <c r="K66" s="4">
        <f t="shared" si="12"/>
        <v>34</v>
      </c>
      <c r="L66" s="182" t="s">
        <v>1</v>
      </c>
      <c r="M66" s="193">
        <v>9301</v>
      </c>
      <c r="N66" s="99">
        <f t="shared" si="13"/>
        <v>9140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280</v>
      </c>
      <c r="I67" s="91">
        <v>11</v>
      </c>
      <c r="J67" s="182" t="s">
        <v>17</v>
      </c>
      <c r="K67" s="4">
        <f t="shared" si="12"/>
        <v>16</v>
      </c>
      <c r="L67" s="182" t="s">
        <v>3</v>
      </c>
      <c r="M67" s="193">
        <v>8832</v>
      </c>
      <c r="N67" s="99">
        <f t="shared" si="13"/>
        <v>8901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345">
        <v>53</v>
      </c>
      <c r="I68" s="91">
        <v>35</v>
      </c>
      <c r="J68" s="182" t="s">
        <v>36</v>
      </c>
      <c r="K68" s="4">
        <f t="shared" si="12"/>
        <v>25</v>
      </c>
      <c r="L68" s="182" t="s">
        <v>29</v>
      </c>
      <c r="M68" s="193">
        <v>8601</v>
      </c>
      <c r="N68" s="99">
        <f t="shared" si="13"/>
        <v>8562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43</v>
      </c>
      <c r="I69" s="91">
        <v>15</v>
      </c>
      <c r="J69" s="182" t="s">
        <v>20</v>
      </c>
      <c r="K69" s="4">
        <f t="shared" si="12"/>
        <v>22</v>
      </c>
      <c r="L69" s="182" t="s">
        <v>26</v>
      </c>
      <c r="M69" s="193">
        <v>7155</v>
      </c>
      <c r="N69" s="99">
        <f t="shared" si="13"/>
        <v>6828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26</v>
      </c>
      <c r="I70" s="91">
        <v>30</v>
      </c>
      <c r="J70" s="182" t="s">
        <v>33</v>
      </c>
      <c r="K70" s="4">
        <f t="shared" si="12"/>
        <v>24</v>
      </c>
      <c r="L70" s="182" t="s">
        <v>28</v>
      </c>
      <c r="M70" s="193">
        <v>5939</v>
      </c>
      <c r="N70" s="99">
        <f t="shared" si="13"/>
        <v>5899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19</v>
      </c>
      <c r="I71" s="91">
        <v>27</v>
      </c>
      <c r="J71" s="182" t="s">
        <v>31</v>
      </c>
      <c r="K71" s="4">
        <f t="shared" si="12"/>
        <v>40</v>
      </c>
      <c r="L71" s="182" t="s">
        <v>2</v>
      </c>
      <c r="M71" s="193">
        <v>9478</v>
      </c>
      <c r="N71" s="99">
        <f t="shared" si="13"/>
        <v>4898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391">
        <v>16</v>
      </c>
      <c r="I72" s="91">
        <v>29</v>
      </c>
      <c r="J72" s="182" t="s">
        <v>54</v>
      </c>
      <c r="K72" s="4">
        <f t="shared" si="12"/>
        <v>36</v>
      </c>
      <c r="L72" s="185" t="s">
        <v>5</v>
      </c>
      <c r="M72" s="194">
        <v>4242</v>
      </c>
      <c r="N72" s="99">
        <f t="shared" si="13"/>
        <v>4360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2</v>
      </c>
      <c r="J73" s="182" t="s">
        <v>6</v>
      </c>
      <c r="K73" s="47"/>
      <c r="L73" s="331" t="s">
        <v>92</v>
      </c>
      <c r="M73" s="192">
        <v>178707</v>
      </c>
      <c r="N73" s="191">
        <f>SUM(H89)</f>
        <v>182361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3</v>
      </c>
      <c r="J74" s="182" t="s">
        <v>10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5</v>
      </c>
      <c r="J75" s="182" t="s">
        <v>12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6</v>
      </c>
      <c r="J76" s="182" t="s">
        <v>13</v>
      </c>
      <c r="L76" s="41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7</v>
      </c>
      <c r="J77" s="182" t="s">
        <v>14</v>
      </c>
      <c r="L77" s="41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8</v>
      </c>
      <c r="J78" s="182" t="s">
        <v>15</v>
      </c>
      <c r="L78" s="41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10</v>
      </c>
      <c r="J79" s="182" t="s">
        <v>16</v>
      </c>
      <c r="L79" s="479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13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/>
      <c r="M82" s="480"/>
      <c r="N82" s="28"/>
      <c r="O82" s="28"/>
      <c r="S82" s="28"/>
      <c r="T82" s="28"/>
      <c r="U82" s="28"/>
      <c r="V82" s="28"/>
    </row>
    <row r="83" spans="8:22" x14ac:dyDescent="0.15">
      <c r="H83" s="9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31</v>
      </c>
      <c r="J85" s="182" t="s">
        <v>63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391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182361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Q83" sqref="Q83"/>
    </sheetView>
  </sheetViews>
  <sheetFormatPr defaultRowHeight="13.5" x14ac:dyDescent="0.15"/>
  <cols>
    <col min="1" max="1" width="6.125" style="467" customWidth="1"/>
    <col min="2" max="2" width="19.375" style="467" customWidth="1"/>
    <col min="3" max="4" width="13.25" style="467" customWidth="1"/>
    <col min="5" max="6" width="11.875" style="467" customWidth="1"/>
    <col min="7" max="7" width="18.625" style="467" customWidth="1"/>
    <col min="8" max="8" width="15.25" style="467" customWidth="1"/>
    <col min="9" max="9" width="4.75" style="53" customWidth="1"/>
    <col min="10" max="10" width="18.75" style="467" customWidth="1"/>
    <col min="11" max="11" width="5" style="467" customWidth="1"/>
    <col min="12" max="12" width="18.125" style="467" customWidth="1"/>
    <col min="13" max="13" width="15.875" style="467" customWidth="1"/>
    <col min="14" max="14" width="14.5" style="467" customWidth="1"/>
    <col min="15" max="15" width="11" style="467" customWidth="1"/>
    <col min="16" max="16" width="9" style="467"/>
    <col min="17" max="17" width="6.25" style="467" customWidth="1"/>
    <col min="18" max="18" width="14.25" style="60" customWidth="1"/>
    <col min="19" max="30" width="7.625" style="467" customWidth="1"/>
    <col min="31" max="16384" width="9" style="467"/>
  </cols>
  <sheetData>
    <row r="1" spans="5:31" ht="13.5" customHeight="1" x14ac:dyDescent="0.15">
      <c r="H1" s="471" t="s">
        <v>188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198</v>
      </c>
      <c r="I2" s="91"/>
      <c r="J2" s="213" t="s">
        <v>103</v>
      </c>
      <c r="K2" s="4"/>
      <c r="L2" s="205" t="s">
        <v>182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99</v>
      </c>
      <c r="I3" s="91"/>
      <c r="J3" s="160" t="s">
        <v>47</v>
      </c>
      <c r="K3" s="4"/>
      <c r="L3" s="46" t="s">
        <v>99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66632</v>
      </c>
      <c r="I4" s="91">
        <v>31</v>
      </c>
      <c r="J4" s="36" t="s">
        <v>63</v>
      </c>
      <c r="K4" s="231">
        <f>SUM(I4)</f>
        <v>31</v>
      </c>
      <c r="L4" s="322">
        <v>88545</v>
      </c>
      <c r="M4" s="487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56018</v>
      </c>
      <c r="I5" s="91">
        <v>2</v>
      </c>
      <c r="J5" s="36" t="s">
        <v>6</v>
      </c>
      <c r="K5" s="231">
        <f t="shared" ref="K5:K13" si="0">SUM(I5)</f>
        <v>2</v>
      </c>
      <c r="L5" s="322">
        <v>50696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38259</v>
      </c>
      <c r="I6" s="91">
        <v>34</v>
      </c>
      <c r="J6" s="36" t="s">
        <v>1</v>
      </c>
      <c r="K6" s="231">
        <f t="shared" si="0"/>
        <v>34</v>
      </c>
      <c r="L6" s="322">
        <v>27082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27432</v>
      </c>
      <c r="I7" s="91">
        <v>3</v>
      </c>
      <c r="J7" s="36" t="s">
        <v>10</v>
      </c>
      <c r="K7" s="231">
        <f t="shared" si="0"/>
        <v>3</v>
      </c>
      <c r="L7" s="322">
        <v>46839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19051</v>
      </c>
      <c r="I8" s="91">
        <v>17</v>
      </c>
      <c r="J8" s="36" t="s">
        <v>21</v>
      </c>
      <c r="K8" s="231">
        <f t="shared" si="0"/>
        <v>17</v>
      </c>
      <c r="L8" s="322">
        <v>17665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17454</v>
      </c>
      <c r="I9" s="91">
        <v>13</v>
      </c>
      <c r="J9" s="36" t="s">
        <v>7</v>
      </c>
      <c r="K9" s="231">
        <f t="shared" si="0"/>
        <v>13</v>
      </c>
      <c r="L9" s="322">
        <v>19059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16269</v>
      </c>
      <c r="I10" s="91">
        <v>40</v>
      </c>
      <c r="J10" s="349" t="s">
        <v>2</v>
      </c>
      <c r="K10" s="231">
        <f t="shared" si="0"/>
        <v>40</v>
      </c>
      <c r="L10" s="322">
        <v>25141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13811</v>
      </c>
      <c r="I11" s="91">
        <v>16</v>
      </c>
      <c r="J11" s="36" t="s">
        <v>3</v>
      </c>
      <c r="K11" s="231">
        <f t="shared" si="0"/>
        <v>16</v>
      </c>
      <c r="L11" s="322">
        <v>21939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6">
        <v>13256</v>
      </c>
      <c r="I12" s="91">
        <v>1</v>
      </c>
      <c r="J12" s="36" t="s">
        <v>4</v>
      </c>
      <c r="K12" s="231">
        <f t="shared" si="0"/>
        <v>1</v>
      </c>
      <c r="L12" s="323">
        <v>14923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3">
        <v>13095</v>
      </c>
      <c r="I13" s="152">
        <v>38</v>
      </c>
      <c r="J13" s="84" t="s">
        <v>38</v>
      </c>
      <c r="K13" s="231">
        <f t="shared" si="0"/>
        <v>38</v>
      </c>
      <c r="L13" s="323">
        <v>12298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07">
        <v>12471</v>
      </c>
      <c r="I14" s="254">
        <v>26</v>
      </c>
      <c r="J14" s="465" t="s">
        <v>30</v>
      </c>
      <c r="K14" s="120" t="s">
        <v>8</v>
      </c>
      <c r="L14" s="324">
        <v>400016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11488</v>
      </c>
      <c r="I15" s="91">
        <v>11</v>
      </c>
      <c r="J15" s="36" t="s">
        <v>17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11299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8274</v>
      </c>
      <c r="I17" s="91">
        <v>21</v>
      </c>
      <c r="J17" s="393" t="s">
        <v>161</v>
      </c>
      <c r="L17" s="57"/>
      <c r="M17" s="492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6700</v>
      </c>
      <c r="I18" s="91">
        <v>36</v>
      </c>
      <c r="J18" s="36" t="s">
        <v>5</v>
      </c>
      <c r="K18" s="1"/>
      <c r="L18" s="214" t="s">
        <v>103</v>
      </c>
      <c r="M18" s="467" t="s">
        <v>62</v>
      </c>
      <c r="N18" s="46" t="s">
        <v>74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502">
        <v>6428</v>
      </c>
      <c r="I19" s="91">
        <v>25</v>
      </c>
      <c r="J19" s="36" t="s">
        <v>29</v>
      </c>
      <c r="K19" s="131">
        <f>SUM(I4)</f>
        <v>31</v>
      </c>
      <c r="L19" s="36" t="s">
        <v>63</v>
      </c>
      <c r="M19" s="448">
        <v>81129</v>
      </c>
      <c r="N19" s="99">
        <f>SUM(H4)</f>
        <v>66632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198</v>
      </c>
      <c r="D20" s="66" t="s">
        <v>182</v>
      </c>
      <c r="E20" s="66" t="s">
        <v>41</v>
      </c>
      <c r="F20" s="66" t="s">
        <v>50</v>
      </c>
      <c r="G20" s="328" t="s">
        <v>186</v>
      </c>
      <c r="H20" s="98">
        <v>4036</v>
      </c>
      <c r="I20" s="91">
        <v>24</v>
      </c>
      <c r="J20" s="349" t="s">
        <v>28</v>
      </c>
      <c r="K20" s="131">
        <f t="shared" ref="K20:K28" si="1">SUM(I5)</f>
        <v>2</v>
      </c>
      <c r="L20" s="36" t="s">
        <v>6</v>
      </c>
      <c r="M20" s="449">
        <v>47963</v>
      </c>
      <c r="N20" s="99">
        <f t="shared" ref="N20:N28" si="2">SUM(H5)</f>
        <v>56018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63</v>
      </c>
      <c r="C21" s="230">
        <f>SUM(H4)</f>
        <v>66632</v>
      </c>
      <c r="D21" s="6">
        <f>SUM(L4)</f>
        <v>88545</v>
      </c>
      <c r="E21" s="58">
        <f t="shared" ref="E21:E30" si="3">SUM(N19/M19*100)</f>
        <v>82.130927288639072</v>
      </c>
      <c r="F21" s="58">
        <f t="shared" ref="F21:F31" si="4">SUM(C21/D21*100)</f>
        <v>75.252131684454241</v>
      </c>
      <c r="G21" s="69"/>
      <c r="H21" s="98">
        <v>3976</v>
      </c>
      <c r="I21" s="91">
        <v>9</v>
      </c>
      <c r="J21" s="393" t="s">
        <v>169</v>
      </c>
      <c r="K21" s="131">
        <f t="shared" si="1"/>
        <v>34</v>
      </c>
      <c r="L21" s="36" t="s">
        <v>1</v>
      </c>
      <c r="M21" s="449">
        <v>38131</v>
      </c>
      <c r="N21" s="99">
        <f t="shared" si="2"/>
        <v>38259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56018</v>
      </c>
      <c r="D22" s="6">
        <f t="shared" ref="D22:D30" si="6">SUM(L5)</f>
        <v>50696</v>
      </c>
      <c r="E22" s="58">
        <f t="shared" si="3"/>
        <v>116.79419552571775</v>
      </c>
      <c r="F22" s="58">
        <f t="shared" si="4"/>
        <v>110.49786965441059</v>
      </c>
      <c r="G22" s="69"/>
      <c r="H22" s="345">
        <v>2808</v>
      </c>
      <c r="I22" s="91">
        <v>10</v>
      </c>
      <c r="J22" s="36" t="s">
        <v>16</v>
      </c>
      <c r="K22" s="131">
        <f t="shared" si="1"/>
        <v>3</v>
      </c>
      <c r="L22" s="36" t="s">
        <v>10</v>
      </c>
      <c r="M22" s="449">
        <v>27107</v>
      </c>
      <c r="N22" s="99">
        <f t="shared" si="2"/>
        <v>27432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38259</v>
      </c>
      <c r="D23" s="110">
        <f t="shared" si="6"/>
        <v>27082</v>
      </c>
      <c r="E23" s="459">
        <f t="shared" si="3"/>
        <v>100.33568487582284</v>
      </c>
      <c r="F23" s="459">
        <f t="shared" si="4"/>
        <v>141.27095487777859</v>
      </c>
      <c r="G23" s="69"/>
      <c r="H23" s="98">
        <v>2309</v>
      </c>
      <c r="I23" s="91">
        <v>14</v>
      </c>
      <c r="J23" s="36" t="s">
        <v>19</v>
      </c>
      <c r="K23" s="131">
        <f t="shared" si="1"/>
        <v>17</v>
      </c>
      <c r="L23" s="36" t="s">
        <v>21</v>
      </c>
      <c r="M23" s="449">
        <v>18263</v>
      </c>
      <c r="N23" s="99">
        <f t="shared" si="2"/>
        <v>19051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10</v>
      </c>
      <c r="C24" s="230">
        <f t="shared" si="5"/>
        <v>27432</v>
      </c>
      <c r="D24" s="6">
        <f t="shared" si="6"/>
        <v>46839</v>
      </c>
      <c r="E24" s="58">
        <f t="shared" si="3"/>
        <v>101.19895230014389</v>
      </c>
      <c r="F24" s="58">
        <f t="shared" si="4"/>
        <v>58.566579132773967</v>
      </c>
      <c r="G24" s="69"/>
      <c r="H24" s="98">
        <v>1430</v>
      </c>
      <c r="I24" s="91">
        <v>4</v>
      </c>
      <c r="J24" s="36" t="s">
        <v>11</v>
      </c>
      <c r="K24" s="131">
        <f t="shared" si="1"/>
        <v>13</v>
      </c>
      <c r="L24" s="36" t="s">
        <v>7</v>
      </c>
      <c r="M24" s="449">
        <v>19435</v>
      </c>
      <c r="N24" s="99">
        <f t="shared" si="2"/>
        <v>17454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21</v>
      </c>
      <c r="C25" s="230">
        <f t="shared" si="5"/>
        <v>19051</v>
      </c>
      <c r="D25" s="6">
        <f t="shared" si="6"/>
        <v>17665</v>
      </c>
      <c r="E25" s="58">
        <f t="shared" si="3"/>
        <v>104.314734709522</v>
      </c>
      <c r="F25" s="58">
        <f t="shared" si="4"/>
        <v>107.84602320973677</v>
      </c>
      <c r="G25" s="79"/>
      <c r="H25" s="98">
        <v>1096</v>
      </c>
      <c r="I25" s="91">
        <v>27</v>
      </c>
      <c r="J25" s="36" t="s">
        <v>31</v>
      </c>
      <c r="K25" s="131">
        <f t="shared" si="1"/>
        <v>40</v>
      </c>
      <c r="L25" s="349" t="s">
        <v>2</v>
      </c>
      <c r="M25" s="449">
        <v>14253</v>
      </c>
      <c r="N25" s="99">
        <f t="shared" si="2"/>
        <v>16269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7</v>
      </c>
      <c r="C26" s="230">
        <f t="shared" si="5"/>
        <v>17454</v>
      </c>
      <c r="D26" s="6">
        <f t="shared" si="6"/>
        <v>19059</v>
      </c>
      <c r="E26" s="58">
        <f t="shared" si="3"/>
        <v>89.80704913815282</v>
      </c>
      <c r="F26" s="58">
        <f t="shared" si="4"/>
        <v>91.578781677947433</v>
      </c>
      <c r="G26" s="69"/>
      <c r="H26" s="98">
        <v>833</v>
      </c>
      <c r="I26" s="91">
        <v>12</v>
      </c>
      <c r="J26" s="36" t="s">
        <v>18</v>
      </c>
      <c r="K26" s="131">
        <f t="shared" si="1"/>
        <v>16</v>
      </c>
      <c r="L26" s="36" t="s">
        <v>3</v>
      </c>
      <c r="M26" s="449">
        <v>18321</v>
      </c>
      <c r="N26" s="99">
        <f t="shared" si="2"/>
        <v>13811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49" t="s">
        <v>2</v>
      </c>
      <c r="C27" s="230">
        <f t="shared" si="5"/>
        <v>16269</v>
      </c>
      <c r="D27" s="6">
        <f t="shared" si="6"/>
        <v>25141</v>
      </c>
      <c r="E27" s="58">
        <f t="shared" si="3"/>
        <v>114.14439065459902</v>
      </c>
      <c r="F27" s="58">
        <f t="shared" si="4"/>
        <v>64.711029791973274</v>
      </c>
      <c r="G27" s="69"/>
      <c r="H27" s="98">
        <v>742</v>
      </c>
      <c r="I27" s="91">
        <v>39</v>
      </c>
      <c r="J27" s="36" t="s">
        <v>39</v>
      </c>
      <c r="K27" s="131">
        <f t="shared" si="1"/>
        <v>1</v>
      </c>
      <c r="L27" s="36" t="s">
        <v>4</v>
      </c>
      <c r="M27" s="450">
        <v>13959</v>
      </c>
      <c r="N27" s="99">
        <f t="shared" si="2"/>
        <v>13256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30">
        <f t="shared" si="5"/>
        <v>13811</v>
      </c>
      <c r="D28" s="6">
        <f t="shared" si="6"/>
        <v>21939</v>
      </c>
      <c r="E28" s="58">
        <f t="shared" si="3"/>
        <v>75.383439768571577</v>
      </c>
      <c r="F28" s="58">
        <f t="shared" si="4"/>
        <v>62.951820958111128</v>
      </c>
      <c r="G28" s="80"/>
      <c r="H28" s="98">
        <v>701</v>
      </c>
      <c r="I28" s="91">
        <v>15</v>
      </c>
      <c r="J28" s="36" t="s">
        <v>20</v>
      </c>
      <c r="K28" s="206">
        <f t="shared" si="1"/>
        <v>38</v>
      </c>
      <c r="L28" s="84" t="s">
        <v>38</v>
      </c>
      <c r="M28" s="451">
        <v>12902</v>
      </c>
      <c r="N28" s="190">
        <f t="shared" si="2"/>
        <v>13095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4</v>
      </c>
      <c r="C29" s="230">
        <f t="shared" si="5"/>
        <v>13256</v>
      </c>
      <c r="D29" s="6">
        <f t="shared" si="6"/>
        <v>14923</v>
      </c>
      <c r="E29" s="58">
        <f t="shared" si="3"/>
        <v>94.963822623397093</v>
      </c>
      <c r="F29" s="58">
        <f t="shared" si="4"/>
        <v>88.829323862494135</v>
      </c>
      <c r="G29" s="79"/>
      <c r="H29" s="98">
        <v>530</v>
      </c>
      <c r="I29" s="91">
        <v>32</v>
      </c>
      <c r="J29" s="36" t="s">
        <v>35</v>
      </c>
      <c r="K29" s="129"/>
      <c r="L29" s="129" t="s">
        <v>55</v>
      </c>
      <c r="M29" s="452">
        <v>369618</v>
      </c>
      <c r="N29" s="195">
        <f>SUM(H44)</f>
        <v>357461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38</v>
      </c>
      <c r="C30" s="230">
        <f t="shared" si="5"/>
        <v>13095</v>
      </c>
      <c r="D30" s="6">
        <f t="shared" si="6"/>
        <v>12298</v>
      </c>
      <c r="E30" s="64">
        <f t="shared" si="3"/>
        <v>101.49589210975043</v>
      </c>
      <c r="F30" s="70">
        <f t="shared" si="4"/>
        <v>106.48072857375183</v>
      </c>
      <c r="G30" s="82"/>
      <c r="H30" s="98">
        <v>361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357461</v>
      </c>
      <c r="D31" s="74">
        <f>SUM(L14)</f>
        <v>400016</v>
      </c>
      <c r="E31" s="77">
        <f>SUM(N29/M29*100)</f>
        <v>96.710928580318054</v>
      </c>
      <c r="F31" s="70">
        <f t="shared" si="4"/>
        <v>89.36167553297868</v>
      </c>
      <c r="G31" s="92">
        <v>54.5</v>
      </c>
      <c r="H31" s="48">
        <v>297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204</v>
      </c>
      <c r="I32" s="91">
        <v>5</v>
      </c>
      <c r="J32" s="36" t="s">
        <v>12</v>
      </c>
      <c r="K32" s="1"/>
      <c r="L32" s="412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37</v>
      </c>
      <c r="I34" s="91">
        <v>23</v>
      </c>
      <c r="J34" s="36" t="s">
        <v>27</v>
      </c>
      <c r="K34" s="1"/>
      <c r="L34" s="412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513">
        <v>29</v>
      </c>
      <c r="I35" s="91">
        <v>29</v>
      </c>
      <c r="J35" s="36" t="s">
        <v>54</v>
      </c>
      <c r="K35" s="1"/>
      <c r="L35" s="479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528">
        <v>28</v>
      </c>
      <c r="I36" s="91">
        <v>18</v>
      </c>
      <c r="J36" s="36" t="s">
        <v>22</v>
      </c>
      <c r="K36" s="1"/>
      <c r="L36" s="475"/>
      <c r="M36" s="475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48">
        <v>7</v>
      </c>
      <c r="I37" s="91">
        <v>19</v>
      </c>
      <c r="J37" s="36" t="s">
        <v>23</v>
      </c>
      <c r="K37" s="1"/>
      <c r="L37" s="51"/>
      <c r="M37" s="480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5"/>
      <c r="M38" s="475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6</v>
      </c>
      <c r="J40" s="36" t="s">
        <v>13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357461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3" t="s">
        <v>191</v>
      </c>
      <c r="L47" s="492" t="s">
        <v>188</v>
      </c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198</v>
      </c>
      <c r="I48" s="91"/>
      <c r="J48" s="216" t="s">
        <v>91</v>
      </c>
      <c r="K48" s="4"/>
      <c r="L48" s="384" t="s">
        <v>182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99</v>
      </c>
      <c r="I49" s="91"/>
      <c r="J49" s="160" t="s">
        <v>9</v>
      </c>
      <c r="K49" s="4"/>
      <c r="L49" s="384" t="s">
        <v>99</v>
      </c>
      <c r="M49" s="493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12572</v>
      </c>
      <c r="I50" s="91">
        <v>16</v>
      </c>
      <c r="J50" s="36" t="s">
        <v>3</v>
      </c>
      <c r="K50" s="382">
        <f>SUM(I50)</f>
        <v>16</v>
      </c>
      <c r="L50" s="385">
        <v>13563</v>
      </c>
      <c r="M50" s="493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10552</v>
      </c>
      <c r="I51" s="91">
        <v>33</v>
      </c>
      <c r="J51" s="36" t="s">
        <v>0</v>
      </c>
      <c r="K51" s="382">
        <f t="shared" ref="K51:K59" si="7">SUM(I51)</f>
        <v>33</v>
      </c>
      <c r="L51" s="386">
        <v>9684</v>
      </c>
      <c r="M51" s="493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3453</v>
      </c>
      <c r="I52" s="91">
        <v>26</v>
      </c>
      <c r="J52" s="36" t="s">
        <v>30</v>
      </c>
      <c r="K52" s="382">
        <f t="shared" si="7"/>
        <v>26</v>
      </c>
      <c r="L52" s="386">
        <v>3241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198</v>
      </c>
      <c r="D53" s="66" t="s">
        <v>182</v>
      </c>
      <c r="E53" s="66" t="s">
        <v>41</v>
      </c>
      <c r="F53" s="66" t="s">
        <v>50</v>
      </c>
      <c r="G53" s="328" t="s">
        <v>186</v>
      </c>
      <c r="H53" s="98">
        <v>1613</v>
      </c>
      <c r="I53" s="91">
        <v>40</v>
      </c>
      <c r="J53" s="36" t="s">
        <v>2</v>
      </c>
      <c r="K53" s="382">
        <f t="shared" si="7"/>
        <v>40</v>
      </c>
      <c r="L53" s="386">
        <v>2355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12572</v>
      </c>
      <c r="D54" s="110">
        <f>SUM(L50)</f>
        <v>13563</v>
      </c>
      <c r="E54" s="58">
        <f t="shared" ref="E54:E63" si="8">SUM(N67/M67*100)</f>
        <v>105.16981763426467</v>
      </c>
      <c r="F54" s="58">
        <f t="shared" ref="F54:F61" si="9">SUM(C54/D54*100)</f>
        <v>92.693356926933575</v>
      </c>
      <c r="G54" s="69"/>
      <c r="H54" s="48">
        <v>1592</v>
      </c>
      <c r="I54" s="91">
        <v>34</v>
      </c>
      <c r="J54" s="36" t="s">
        <v>1</v>
      </c>
      <c r="K54" s="382">
        <f t="shared" si="7"/>
        <v>34</v>
      </c>
      <c r="L54" s="386">
        <v>1662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10552</v>
      </c>
      <c r="D55" s="110">
        <f t="shared" ref="D55:D63" si="11">SUM(L51)</f>
        <v>9684</v>
      </c>
      <c r="E55" s="58">
        <f t="shared" si="8"/>
        <v>98.801498127340821</v>
      </c>
      <c r="F55" s="58">
        <f t="shared" si="9"/>
        <v>108.96323833126806</v>
      </c>
      <c r="G55" s="69"/>
      <c r="H55" s="48">
        <v>1371</v>
      </c>
      <c r="I55" s="91">
        <v>22</v>
      </c>
      <c r="J55" s="36" t="s">
        <v>26</v>
      </c>
      <c r="K55" s="382">
        <f t="shared" si="7"/>
        <v>22</v>
      </c>
      <c r="L55" s="386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3453</v>
      </c>
      <c r="D56" s="110">
        <f t="shared" si="11"/>
        <v>3241</v>
      </c>
      <c r="E56" s="58">
        <f t="shared" si="8"/>
        <v>105.49954170485793</v>
      </c>
      <c r="F56" s="58">
        <f t="shared" si="9"/>
        <v>106.54119099043504</v>
      </c>
      <c r="G56" s="69"/>
      <c r="H56" s="98">
        <v>1306</v>
      </c>
      <c r="I56" s="91">
        <v>31</v>
      </c>
      <c r="J56" s="36" t="s">
        <v>63</v>
      </c>
      <c r="K56" s="382">
        <f t="shared" si="7"/>
        <v>31</v>
      </c>
      <c r="L56" s="386">
        <v>1349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1613</v>
      </c>
      <c r="D57" s="110">
        <f t="shared" si="11"/>
        <v>2355</v>
      </c>
      <c r="E57" s="58">
        <f t="shared" si="8"/>
        <v>90.822072072072075</v>
      </c>
      <c r="F57" s="58">
        <f t="shared" si="9"/>
        <v>68.492569002123133</v>
      </c>
      <c r="G57" s="69"/>
      <c r="H57" s="48">
        <v>1232</v>
      </c>
      <c r="I57" s="91">
        <v>38</v>
      </c>
      <c r="J57" s="36" t="s">
        <v>38</v>
      </c>
      <c r="K57" s="382">
        <f t="shared" si="7"/>
        <v>38</v>
      </c>
      <c r="L57" s="386">
        <v>2890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1592</v>
      </c>
      <c r="D58" s="110">
        <f t="shared" si="11"/>
        <v>1662</v>
      </c>
      <c r="E58" s="58">
        <f t="shared" si="8"/>
        <v>97.848801475107564</v>
      </c>
      <c r="F58" s="58">
        <f t="shared" si="9"/>
        <v>95.788206979542721</v>
      </c>
      <c r="G58" s="79"/>
      <c r="H58" s="48">
        <v>1068</v>
      </c>
      <c r="I58" s="91">
        <v>14</v>
      </c>
      <c r="J58" s="36" t="s">
        <v>19</v>
      </c>
      <c r="K58" s="382">
        <f t="shared" si="7"/>
        <v>14</v>
      </c>
      <c r="L58" s="386">
        <v>903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26</v>
      </c>
      <c r="C59" s="47">
        <f t="shared" si="10"/>
        <v>1371</v>
      </c>
      <c r="D59" s="110">
        <f t="shared" si="11"/>
        <v>1371</v>
      </c>
      <c r="E59" s="58">
        <f t="shared" si="8"/>
        <v>100</v>
      </c>
      <c r="F59" s="58">
        <f t="shared" si="9"/>
        <v>100</v>
      </c>
      <c r="G59" s="69"/>
      <c r="H59" s="510">
        <v>969</v>
      </c>
      <c r="I59" s="152">
        <v>25</v>
      </c>
      <c r="J59" s="84" t="s">
        <v>29</v>
      </c>
      <c r="K59" s="383">
        <f t="shared" si="7"/>
        <v>25</v>
      </c>
      <c r="L59" s="387">
        <v>659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63</v>
      </c>
      <c r="C60" s="99">
        <f t="shared" si="10"/>
        <v>1306</v>
      </c>
      <c r="D60" s="110">
        <f t="shared" si="11"/>
        <v>1349</v>
      </c>
      <c r="E60" s="58">
        <f t="shared" si="8"/>
        <v>104.89959839357429</v>
      </c>
      <c r="F60" s="58">
        <f t="shared" si="9"/>
        <v>96.812453669384738</v>
      </c>
      <c r="G60" s="440"/>
      <c r="H60" s="529">
        <v>675</v>
      </c>
      <c r="I60" s="254">
        <v>24</v>
      </c>
      <c r="J60" s="491" t="s">
        <v>28</v>
      </c>
      <c r="K60" s="441" t="s">
        <v>8</v>
      </c>
      <c r="L60" s="454">
        <v>40514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38</v>
      </c>
      <c r="C61" s="47">
        <f t="shared" si="10"/>
        <v>1232</v>
      </c>
      <c r="D61" s="110">
        <f t="shared" si="11"/>
        <v>2890</v>
      </c>
      <c r="E61" s="58">
        <f t="shared" si="8"/>
        <v>96.779261586802818</v>
      </c>
      <c r="F61" s="58">
        <f t="shared" si="9"/>
        <v>42.629757785467127</v>
      </c>
      <c r="G61" s="80"/>
      <c r="H61" s="48">
        <v>442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1068</v>
      </c>
      <c r="D62" s="110">
        <f t="shared" si="11"/>
        <v>903</v>
      </c>
      <c r="E62" s="58">
        <f t="shared" si="8"/>
        <v>95.102404274265368</v>
      </c>
      <c r="F62" s="58">
        <f>SUM(C62/D62*100)</f>
        <v>118.27242524916943</v>
      </c>
      <c r="G62" s="79"/>
      <c r="H62" s="98">
        <v>420</v>
      </c>
      <c r="I62" s="91">
        <v>11</v>
      </c>
      <c r="J62" s="36" t="s">
        <v>17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29</v>
      </c>
      <c r="C63" s="47">
        <f t="shared" si="10"/>
        <v>969</v>
      </c>
      <c r="D63" s="110">
        <f t="shared" si="11"/>
        <v>659</v>
      </c>
      <c r="E63" s="64">
        <f t="shared" si="8"/>
        <v>103.85852090032155</v>
      </c>
      <c r="F63" s="58">
        <f>SUM(C63/D63*100)</f>
        <v>147.04097116843701</v>
      </c>
      <c r="G63" s="82"/>
      <c r="H63" s="98">
        <v>373</v>
      </c>
      <c r="I63" s="91">
        <v>15</v>
      </c>
      <c r="J63" s="36" t="s">
        <v>20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38550</v>
      </c>
      <c r="D64" s="74">
        <f>SUM(L60)</f>
        <v>40514</v>
      </c>
      <c r="E64" s="77">
        <f>SUM(N77/M77*100)</f>
        <v>102.85485592315902</v>
      </c>
      <c r="F64" s="77">
        <f>SUM(C64/D64*100)</f>
        <v>95.152293034506584</v>
      </c>
      <c r="G64" s="482">
        <v>154.69999999999999</v>
      </c>
      <c r="H64" s="137">
        <v>346</v>
      </c>
      <c r="I64" s="91">
        <v>36</v>
      </c>
      <c r="J64" s="36" t="s">
        <v>5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99">
        <v>245</v>
      </c>
      <c r="I65" s="91">
        <v>37</v>
      </c>
      <c r="J65" s="36" t="s">
        <v>37</v>
      </c>
      <c r="L65" s="1"/>
      <c r="M65" s="492" t="s">
        <v>188</v>
      </c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345">
        <v>169</v>
      </c>
      <c r="I66" s="91">
        <v>9</v>
      </c>
      <c r="J66" s="393" t="s">
        <v>169</v>
      </c>
      <c r="K66" s="1"/>
      <c r="L66" s="217" t="s">
        <v>91</v>
      </c>
      <c r="M66" s="400" t="s">
        <v>62</v>
      </c>
      <c r="N66" s="46" t="s">
        <v>74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66</v>
      </c>
      <c r="I67" s="91">
        <v>13</v>
      </c>
      <c r="J67" s="36" t="s">
        <v>7</v>
      </c>
      <c r="K67" s="4">
        <f>SUM(I50)</f>
        <v>16</v>
      </c>
      <c r="L67" s="36" t="s">
        <v>3</v>
      </c>
      <c r="M67" s="484">
        <v>11954</v>
      </c>
      <c r="N67" s="99">
        <f>SUM(H50)</f>
        <v>12572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58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5">
        <v>10680</v>
      </c>
      <c r="N68" s="99">
        <f t="shared" ref="N68:N76" si="13">SUM(H51)</f>
        <v>10552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24</v>
      </c>
      <c r="I69" s="91">
        <v>19</v>
      </c>
      <c r="J69" s="36" t="s">
        <v>23</v>
      </c>
      <c r="K69" s="4">
        <f t="shared" si="12"/>
        <v>26</v>
      </c>
      <c r="L69" s="36" t="s">
        <v>30</v>
      </c>
      <c r="M69" s="485">
        <v>3273</v>
      </c>
      <c r="N69" s="99">
        <f t="shared" si="13"/>
        <v>3453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4</v>
      </c>
      <c r="I70" s="91">
        <v>23</v>
      </c>
      <c r="J70" s="36" t="s">
        <v>27</v>
      </c>
      <c r="K70" s="4">
        <f t="shared" si="12"/>
        <v>40</v>
      </c>
      <c r="L70" s="36" t="s">
        <v>2</v>
      </c>
      <c r="M70" s="485">
        <v>1776</v>
      </c>
      <c r="N70" s="99">
        <f t="shared" si="13"/>
        <v>1613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2</v>
      </c>
      <c r="J71" s="36" t="s">
        <v>6</v>
      </c>
      <c r="K71" s="4">
        <f t="shared" si="12"/>
        <v>34</v>
      </c>
      <c r="L71" s="36" t="s">
        <v>1</v>
      </c>
      <c r="M71" s="485">
        <v>1627</v>
      </c>
      <c r="N71" s="99">
        <f t="shared" si="13"/>
        <v>1592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3</v>
      </c>
      <c r="J72" s="36" t="s">
        <v>10</v>
      </c>
      <c r="K72" s="4">
        <f t="shared" si="12"/>
        <v>22</v>
      </c>
      <c r="L72" s="36" t="s">
        <v>26</v>
      </c>
      <c r="M72" s="485">
        <v>1371</v>
      </c>
      <c r="N72" s="99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4</v>
      </c>
      <c r="J73" s="36" t="s">
        <v>11</v>
      </c>
      <c r="K73" s="4">
        <f t="shared" si="12"/>
        <v>31</v>
      </c>
      <c r="L73" s="36" t="s">
        <v>63</v>
      </c>
      <c r="M73" s="485">
        <v>1245</v>
      </c>
      <c r="N73" s="99">
        <f t="shared" si="13"/>
        <v>1306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5</v>
      </c>
      <c r="J74" s="36" t="s">
        <v>12</v>
      </c>
      <c r="K74" s="4">
        <f t="shared" si="12"/>
        <v>38</v>
      </c>
      <c r="L74" s="36" t="s">
        <v>38</v>
      </c>
      <c r="M74" s="485">
        <v>1273</v>
      </c>
      <c r="N74" s="99">
        <f t="shared" si="13"/>
        <v>1232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6</v>
      </c>
      <c r="J75" s="36" t="s">
        <v>13</v>
      </c>
      <c r="K75" s="4">
        <f t="shared" si="12"/>
        <v>14</v>
      </c>
      <c r="L75" s="36" t="s">
        <v>19</v>
      </c>
      <c r="M75" s="485">
        <v>1123</v>
      </c>
      <c r="N75" s="99">
        <f t="shared" si="13"/>
        <v>1068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7</v>
      </c>
      <c r="J76" s="36" t="s">
        <v>14</v>
      </c>
      <c r="K76" s="15">
        <f t="shared" si="12"/>
        <v>25</v>
      </c>
      <c r="L76" s="84" t="s">
        <v>29</v>
      </c>
      <c r="M76" s="486">
        <v>933</v>
      </c>
      <c r="N76" s="190">
        <f t="shared" si="13"/>
        <v>969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8</v>
      </c>
      <c r="J77" s="36" t="s">
        <v>15</v>
      </c>
      <c r="K77" s="4"/>
      <c r="L77" s="129" t="s">
        <v>56</v>
      </c>
      <c r="M77" s="351">
        <v>37480</v>
      </c>
      <c r="N77" s="195">
        <f>SUM(H90)</f>
        <v>38550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10</v>
      </c>
      <c r="J78" s="36" t="s">
        <v>16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3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71</v>
      </c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98">
        <v>0</v>
      </c>
      <c r="I84" s="91">
        <v>28</v>
      </c>
      <c r="J84" s="36" t="s">
        <v>32</v>
      </c>
      <c r="L84" s="412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98">
        <v>0</v>
      </c>
      <c r="I85" s="91">
        <v>29</v>
      </c>
      <c r="J85" s="36" t="s">
        <v>54</v>
      </c>
      <c r="L85" s="479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345">
        <v>0</v>
      </c>
      <c r="I86" s="91">
        <v>30</v>
      </c>
      <c r="J86" s="36" t="s">
        <v>33</v>
      </c>
      <c r="L86" s="475"/>
      <c r="M86" s="475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L87" s="51"/>
      <c r="M87" s="480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5"/>
      <c r="M88" s="475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38550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R79" sqref="R79"/>
    </sheetView>
  </sheetViews>
  <sheetFormatPr defaultRowHeight="13.5" customHeight="1" x14ac:dyDescent="0.15"/>
  <cols>
    <col min="1" max="1" width="6.125" style="468" customWidth="1"/>
    <col min="2" max="2" width="19.25" style="468" customWidth="1"/>
    <col min="3" max="4" width="13.25" style="468" customWidth="1"/>
    <col min="5" max="6" width="11.875" style="468" customWidth="1"/>
    <col min="7" max="7" width="19.875" style="468" customWidth="1"/>
    <col min="8" max="8" width="14.5" style="468" customWidth="1"/>
    <col min="9" max="9" width="5.125" style="468" customWidth="1"/>
    <col min="10" max="10" width="17.625" style="468" customWidth="1"/>
    <col min="11" max="11" width="5" style="468" customWidth="1"/>
    <col min="12" max="12" width="17.875" style="468" customWidth="1"/>
    <col min="13" max="13" width="15.375" style="1" customWidth="1"/>
    <col min="14" max="14" width="14.25" style="1" customWidth="1"/>
    <col min="15" max="15" width="10.5" style="468" customWidth="1"/>
    <col min="16" max="16" width="9" style="468"/>
    <col min="17" max="17" width="7.75" style="468" customWidth="1"/>
    <col min="18" max="18" width="14" style="468" customWidth="1"/>
    <col min="19" max="30" width="7.625" style="468" customWidth="1"/>
    <col min="31" max="16384" width="9" style="468"/>
  </cols>
  <sheetData>
    <row r="1" spans="8:30" ht="13.5" customHeight="1" x14ac:dyDescent="0.2">
      <c r="H1" s="183" t="s">
        <v>69</v>
      </c>
      <c r="I1" s="473"/>
      <c r="J1" s="50"/>
      <c r="K1" s="1"/>
      <c r="L1" s="51"/>
      <c r="M1" s="489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201</v>
      </c>
      <c r="I2" s="4"/>
      <c r="J2" s="208" t="s">
        <v>69</v>
      </c>
      <c r="K2" s="89"/>
      <c r="L2" s="374" t="s">
        <v>185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99</v>
      </c>
      <c r="I3" s="4"/>
      <c r="J3" s="160" t="s">
        <v>9</v>
      </c>
      <c r="K3" s="89"/>
      <c r="L3" s="375" t="s">
        <v>99</v>
      </c>
      <c r="M3" s="494"/>
      <c r="N3" s="495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22541</v>
      </c>
      <c r="I4" s="91">
        <v>33</v>
      </c>
      <c r="J4" s="183" t="s">
        <v>0</v>
      </c>
      <c r="K4" s="135">
        <f>SUM(I4)</f>
        <v>33</v>
      </c>
      <c r="L4" s="367">
        <v>25443</v>
      </c>
      <c r="M4" s="500"/>
      <c r="N4" s="49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17645</v>
      </c>
      <c r="I5" s="91">
        <v>9</v>
      </c>
      <c r="J5" s="408" t="s">
        <v>169</v>
      </c>
      <c r="K5" s="135">
        <f t="shared" ref="K5:K13" si="0">SUM(I5)</f>
        <v>9</v>
      </c>
      <c r="L5" s="368">
        <v>19629</v>
      </c>
      <c r="M5" s="494"/>
      <c r="N5" s="49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16074</v>
      </c>
      <c r="I6" s="91">
        <v>13</v>
      </c>
      <c r="J6" s="183" t="s">
        <v>7</v>
      </c>
      <c r="K6" s="135">
        <f t="shared" si="0"/>
        <v>13</v>
      </c>
      <c r="L6" s="368">
        <v>13437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9067</v>
      </c>
      <c r="I7" s="91">
        <v>34</v>
      </c>
      <c r="J7" s="183" t="s">
        <v>1</v>
      </c>
      <c r="K7" s="135">
        <f t="shared" si="0"/>
        <v>34</v>
      </c>
      <c r="L7" s="368">
        <v>9719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8176</v>
      </c>
      <c r="I8" s="91">
        <v>24</v>
      </c>
      <c r="J8" s="183" t="s">
        <v>28</v>
      </c>
      <c r="K8" s="135">
        <f t="shared" si="0"/>
        <v>24</v>
      </c>
      <c r="L8" s="368">
        <v>6854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6664</v>
      </c>
      <c r="I9" s="91">
        <v>25</v>
      </c>
      <c r="J9" s="183" t="s">
        <v>29</v>
      </c>
      <c r="K9" s="135">
        <f t="shared" si="0"/>
        <v>25</v>
      </c>
      <c r="L9" s="368">
        <v>4253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3102</v>
      </c>
      <c r="I10" s="91">
        <v>17</v>
      </c>
      <c r="J10" s="183" t="s">
        <v>21</v>
      </c>
      <c r="K10" s="135">
        <f t="shared" si="0"/>
        <v>17</v>
      </c>
      <c r="L10" s="368">
        <v>3084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3092</v>
      </c>
      <c r="I11" s="91">
        <v>22</v>
      </c>
      <c r="J11" s="183" t="s">
        <v>26</v>
      </c>
      <c r="K11" s="135">
        <f t="shared" si="0"/>
        <v>22</v>
      </c>
      <c r="L11" s="368">
        <v>4266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2688</v>
      </c>
      <c r="I12" s="91">
        <v>38</v>
      </c>
      <c r="J12" s="183" t="s">
        <v>38</v>
      </c>
      <c r="K12" s="135">
        <f t="shared" si="0"/>
        <v>38</v>
      </c>
      <c r="L12" s="368">
        <v>9022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2114</v>
      </c>
      <c r="I13" s="152">
        <v>12</v>
      </c>
      <c r="J13" s="253" t="s">
        <v>18</v>
      </c>
      <c r="K13" s="207">
        <f t="shared" si="0"/>
        <v>12</v>
      </c>
      <c r="L13" s="376">
        <v>956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2110</v>
      </c>
      <c r="I14" s="254">
        <v>20</v>
      </c>
      <c r="J14" s="474" t="s">
        <v>24</v>
      </c>
      <c r="K14" s="89" t="s">
        <v>8</v>
      </c>
      <c r="L14" s="377">
        <v>138237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1798</v>
      </c>
      <c r="I15" s="91">
        <v>2</v>
      </c>
      <c r="J15" s="183" t="s">
        <v>6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1701</v>
      </c>
      <c r="I16" s="91">
        <v>36</v>
      </c>
      <c r="J16" s="183" t="s">
        <v>5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1249</v>
      </c>
      <c r="I17" s="91">
        <v>40</v>
      </c>
      <c r="J17" s="183" t="s">
        <v>2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513">
        <v>1244</v>
      </c>
      <c r="I18" s="91">
        <v>26</v>
      </c>
      <c r="J18" s="183" t="s">
        <v>30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1232</v>
      </c>
      <c r="I19" s="91">
        <v>6</v>
      </c>
      <c r="J19" s="183" t="s">
        <v>13</v>
      </c>
      <c r="K19" s="1"/>
      <c r="L19" s="57" t="s">
        <v>69</v>
      </c>
      <c r="M19" s="104"/>
      <c r="N19" s="46" t="s">
        <v>74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345">
        <v>1226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23887</v>
      </c>
      <c r="N20" s="99">
        <f>SUM(H4)</f>
        <v>22541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198</v>
      </c>
      <c r="D21" s="66" t="s">
        <v>182</v>
      </c>
      <c r="E21" s="66" t="s">
        <v>41</v>
      </c>
      <c r="F21" s="66" t="s">
        <v>50</v>
      </c>
      <c r="G21" s="328" t="s">
        <v>186</v>
      </c>
      <c r="H21" s="98">
        <v>1217</v>
      </c>
      <c r="I21" s="91">
        <v>1</v>
      </c>
      <c r="J21" s="183" t="s">
        <v>4</v>
      </c>
      <c r="K21" s="135">
        <f t="shared" ref="K21:K29" si="1">SUM(I5)</f>
        <v>9</v>
      </c>
      <c r="L21" s="408" t="s">
        <v>169</v>
      </c>
      <c r="M21" s="379">
        <v>17475</v>
      </c>
      <c r="N21" s="99">
        <f t="shared" ref="N21:N29" si="2">SUM(H5)</f>
        <v>17645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22541</v>
      </c>
      <c r="D22" s="110">
        <f>SUM(L4)</f>
        <v>25443</v>
      </c>
      <c r="E22" s="62">
        <f t="shared" ref="E22:E31" si="3">SUM(N20/M20*100)</f>
        <v>94.365135847950768</v>
      </c>
      <c r="F22" s="58">
        <f t="shared" ref="F22:F32" si="4">SUM(C22/D22*100)</f>
        <v>88.594112329520897</v>
      </c>
      <c r="G22" s="69"/>
      <c r="H22" s="98">
        <v>926</v>
      </c>
      <c r="I22" s="91">
        <v>15</v>
      </c>
      <c r="J22" s="183" t="s">
        <v>20</v>
      </c>
      <c r="K22" s="135">
        <f t="shared" si="1"/>
        <v>13</v>
      </c>
      <c r="L22" s="183" t="s">
        <v>7</v>
      </c>
      <c r="M22" s="379">
        <v>15939</v>
      </c>
      <c r="N22" s="99">
        <f t="shared" si="2"/>
        <v>16074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169</v>
      </c>
      <c r="C23" s="47">
        <f t="shared" ref="C23:C31" si="5">SUM(H5)</f>
        <v>17645</v>
      </c>
      <c r="D23" s="110">
        <f t="shared" ref="D23:D31" si="6">SUM(L5)</f>
        <v>19629</v>
      </c>
      <c r="E23" s="62">
        <f t="shared" si="3"/>
        <v>100.97281831187411</v>
      </c>
      <c r="F23" s="58">
        <f t="shared" si="4"/>
        <v>89.892505986041058</v>
      </c>
      <c r="G23" s="69"/>
      <c r="H23" s="98">
        <v>812</v>
      </c>
      <c r="I23" s="91">
        <v>16</v>
      </c>
      <c r="J23" s="183" t="s">
        <v>3</v>
      </c>
      <c r="K23" s="135">
        <f t="shared" si="1"/>
        <v>34</v>
      </c>
      <c r="L23" s="183" t="s">
        <v>1</v>
      </c>
      <c r="M23" s="379">
        <v>8980</v>
      </c>
      <c r="N23" s="99">
        <f t="shared" si="2"/>
        <v>9067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16074</v>
      </c>
      <c r="D24" s="110">
        <f t="shared" si="6"/>
        <v>13437</v>
      </c>
      <c r="E24" s="62">
        <f t="shared" si="3"/>
        <v>100.84697910784868</v>
      </c>
      <c r="F24" s="58">
        <f t="shared" si="4"/>
        <v>119.62491627595446</v>
      </c>
      <c r="G24" s="69"/>
      <c r="H24" s="345">
        <v>711</v>
      </c>
      <c r="I24" s="91">
        <v>31</v>
      </c>
      <c r="J24" s="91" t="s">
        <v>63</v>
      </c>
      <c r="K24" s="135">
        <f t="shared" si="1"/>
        <v>24</v>
      </c>
      <c r="L24" s="183" t="s">
        <v>28</v>
      </c>
      <c r="M24" s="379">
        <v>7925</v>
      </c>
      <c r="N24" s="99">
        <f t="shared" si="2"/>
        <v>8176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1</v>
      </c>
      <c r="C25" s="47">
        <f t="shared" si="5"/>
        <v>9067</v>
      </c>
      <c r="D25" s="110">
        <f t="shared" si="6"/>
        <v>9719</v>
      </c>
      <c r="E25" s="62">
        <f t="shared" si="3"/>
        <v>100.96881959910912</v>
      </c>
      <c r="F25" s="58">
        <f t="shared" si="4"/>
        <v>93.291490894124905</v>
      </c>
      <c r="G25" s="69"/>
      <c r="H25" s="98">
        <v>623</v>
      </c>
      <c r="I25" s="91">
        <v>18</v>
      </c>
      <c r="J25" s="183" t="s">
        <v>22</v>
      </c>
      <c r="K25" s="135">
        <f t="shared" si="1"/>
        <v>25</v>
      </c>
      <c r="L25" s="183" t="s">
        <v>29</v>
      </c>
      <c r="M25" s="379">
        <v>4778</v>
      </c>
      <c r="N25" s="99">
        <f t="shared" si="2"/>
        <v>6664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8176</v>
      </c>
      <c r="D26" s="110">
        <f t="shared" si="6"/>
        <v>6854</v>
      </c>
      <c r="E26" s="62">
        <f t="shared" si="3"/>
        <v>103.16719242902208</v>
      </c>
      <c r="F26" s="58">
        <f t="shared" si="4"/>
        <v>119.2880070032098</v>
      </c>
      <c r="G26" s="79"/>
      <c r="H26" s="98">
        <v>442</v>
      </c>
      <c r="I26" s="91">
        <v>14</v>
      </c>
      <c r="J26" s="183" t="s">
        <v>19</v>
      </c>
      <c r="K26" s="135">
        <f t="shared" si="1"/>
        <v>17</v>
      </c>
      <c r="L26" s="183" t="s">
        <v>21</v>
      </c>
      <c r="M26" s="379">
        <v>3102</v>
      </c>
      <c r="N26" s="99">
        <f t="shared" si="2"/>
        <v>3102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6664</v>
      </c>
      <c r="D27" s="110">
        <f t="shared" si="6"/>
        <v>4253</v>
      </c>
      <c r="E27" s="62">
        <f t="shared" si="3"/>
        <v>139.47258267057344</v>
      </c>
      <c r="F27" s="58">
        <f t="shared" si="4"/>
        <v>156.68939572066776</v>
      </c>
      <c r="G27" s="83"/>
      <c r="H27" s="98">
        <v>192</v>
      </c>
      <c r="I27" s="91">
        <v>5</v>
      </c>
      <c r="J27" s="183" t="s">
        <v>12</v>
      </c>
      <c r="K27" s="135">
        <f t="shared" si="1"/>
        <v>22</v>
      </c>
      <c r="L27" s="183" t="s">
        <v>26</v>
      </c>
      <c r="M27" s="379">
        <v>3164</v>
      </c>
      <c r="N27" s="99">
        <f t="shared" si="2"/>
        <v>3092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21</v>
      </c>
      <c r="C28" s="47">
        <f t="shared" si="5"/>
        <v>3102</v>
      </c>
      <c r="D28" s="110">
        <f t="shared" si="6"/>
        <v>3084</v>
      </c>
      <c r="E28" s="62">
        <f t="shared" si="3"/>
        <v>100</v>
      </c>
      <c r="F28" s="58">
        <f t="shared" si="4"/>
        <v>100.58365758754863</v>
      </c>
      <c r="G28" s="69"/>
      <c r="H28" s="98">
        <v>137</v>
      </c>
      <c r="I28" s="91">
        <v>11</v>
      </c>
      <c r="J28" s="183" t="s">
        <v>17</v>
      </c>
      <c r="K28" s="135">
        <f t="shared" si="1"/>
        <v>38</v>
      </c>
      <c r="L28" s="183" t="s">
        <v>38</v>
      </c>
      <c r="M28" s="379">
        <v>2705</v>
      </c>
      <c r="N28" s="99">
        <f t="shared" si="2"/>
        <v>2688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26</v>
      </c>
      <c r="C29" s="47">
        <f t="shared" si="5"/>
        <v>3092</v>
      </c>
      <c r="D29" s="110">
        <f t="shared" si="6"/>
        <v>4266</v>
      </c>
      <c r="E29" s="62">
        <f t="shared" si="3"/>
        <v>97.724399494311001</v>
      </c>
      <c r="F29" s="58">
        <f t="shared" si="4"/>
        <v>72.480075011720572</v>
      </c>
      <c r="G29" s="80"/>
      <c r="H29" s="98">
        <v>98</v>
      </c>
      <c r="I29" s="91">
        <v>3</v>
      </c>
      <c r="J29" s="183" t="s">
        <v>10</v>
      </c>
      <c r="K29" s="207">
        <f t="shared" si="1"/>
        <v>12</v>
      </c>
      <c r="L29" s="253" t="s">
        <v>18</v>
      </c>
      <c r="M29" s="380">
        <v>2121</v>
      </c>
      <c r="N29" s="99">
        <f t="shared" si="2"/>
        <v>2114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38</v>
      </c>
      <c r="C30" s="47">
        <f t="shared" si="5"/>
        <v>2688</v>
      </c>
      <c r="D30" s="110">
        <f t="shared" si="6"/>
        <v>9022</v>
      </c>
      <c r="E30" s="62">
        <f t="shared" si="3"/>
        <v>99.371534195933449</v>
      </c>
      <c r="F30" s="58">
        <f t="shared" si="4"/>
        <v>29.793837286632673</v>
      </c>
      <c r="G30" s="79"/>
      <c r="H30" s="345">
        <v>59</v>
      </c>
      <c r="I30" s="91">
        <v>29</v>
      </c>
      <c r="J30" s="183" t="s">
        <v>54</v>
      </c>
      <c r="K30" s="129"/>
      <c r="L30" s="390" t="s">
        <v>108</v>
      </c>
      <c r="M30" s="381">
        <v>108923</v>
      </c>
      <c r="N30" s="99">
        <f>SUM(H44)</f>
        <v>107035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18</v>
      </c>
      <c r="C31" s="47">
        <f t="shared" si="5"/>
        <v>2114</v>
      </c>
      <c r="D31" s="110">
        <f t="shared" si="6"/>
        <v>956</v>
      </c>
      <c r="E31" s="63">
        <f t="shared" si="3"/>
        <v>99.669966996699671</v>
      </c>
      <c r="F31" s="70">
        <f t="shared" si="4"/>
        <v>221.12970711297072</v>
      </c>
      <c r="G31" s="82"/>
      <c r="H31" s="98">
        <v>30</v>
      </c>
      <c r="I31" s="91">
        <v>4</v>
      </c>
      <c r="J31" s="183" t="s">
        <v>11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107035</v>
      </c>
      <c r="D32" s="74">
        <f>SUM(L14)</f>
        <v>138237</v>
      </c>
      <c r="E32" s="75">
        <f>SUM(N30/M30*100)</f>
        <v>98.266665442560338</v>
      </c>
      <c r="F32" s="70">
        <f t="shared" si="4"/>
        <v>77.428618965978714</v>
      </c>
      <c r="G32" s="92">
        <v>81.599999999999994</v>
      </c>
      <c r="H32" s="99">
        <v>28</v>
      </c>
      <c r="I32" s="91">
        <v>27</v>
      </c>
      <c r="J32" s="183" t="s">
        <v>31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18</v>
      </c>
      <c r="I33" s="91">
        <v>28</v>
      </c>
      <c r="J33" s="183" t="s">
        <v>32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9</v>
      </c>
      <c r="I34" s="91">
        <v>39</v>
      </c>
      <c r="J34" s="183" t="s">
        <v>39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8</v>
      </c>
      <c r="I35" s="91">
        <v>32</v>
      </c>
      <c r="J35" s="183" t="s">
        <v>35</v>
      </c>
      <c r="K35" s="49"/>
      <c r="L35" s="412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2</v>
      </c>
      <c r="I36" s="91">
        <v>23</v>
      </c>
      <c r="J36" s="183" t="s">
        <v>27</v>
      </c>
      <c r="K36" s="49"/>
      <c r="L36" s="412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79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45">
        <v>0</v>
      </c>
      <c r="I39" s="91">
        <v>10</v>
      </c>
      <c r="J39" s="183" t="s">
        <v>16</v>
      </c>
      <c r="K39" s="49"/>
      <c r="L39" s="475"/>
      <c r="M39" s="475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/>
      <c r="M40" s="480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107035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68" t="s">
        <v>189</v>
      </c>
      <c r="J47" s="50"/>
      <c r="K47" s="1"/>
      <c r="L47" s="501" t="s">
        <v>196</v>
      </c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198</v>
      </c>
      <c r="I48" s="4"/>
      <c r="J48" s="204" t="s">
        <v>104</v>
      </c>
      <c r="K48" s="89"/>
      <c r="L48" s="353" t="s">
        <v>185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99</v>
      </c>
      <c r="I49" s="4"/>
      <c r="J49" s="160" t="s">
        <v>9</v>
      </c>
      <c r="K49" s="111"/>
      <c r="L49" s="106" t="s">
        <v>99</v>
      </c>
      <c r="M49" s="494"/>
      <c r="N49" s="495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02">
        <v>295204</v>
      </c>
      <c r="I50" s="183">
        <v>17</v>
      </c>
      <c r="J50" s="182" t="s">
        <v>21</v>
      </c>
      <c r="K50" s="138">
        <f>SUM(I50)</f>
        <v>17</v>
      </c>
      <c r="L50" s="354">
        <v>300702</v>
      </c>
      <c r="M50" s="494"/>
      <c r="N50" s="495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111797</v>
      </c>
      <c r="I51" s="183">
        <v>36</v>
      </c>
      <c r="J51" s="183" t="s">
        <v>5</v>
      </c>
      <c r="K51" s="138">
        <f t="shared" ref="K51:K59" si="7">SUM(I51)</f>
        <v>36</v>
      </c>
      <c r="L51" s="354">
        <v>82302</v>
      </c>
      <c r="M51" s="494"/>
      <c r="N51" s="495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45">
        <v>30955</v>
      </c>
      <c r="I52" s="183">
        <v>38</v>
      </c>
      <c r="J52" s="182" t="s">
        <v>38</v>
      </c>
      <c r="K52" s="138">
        <f t="shared" si="7"/>
        <v>38</v>
      </c>
      <c r="L52" s="354">
        <v>20279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30156</v>
      </c>
      <c r="I53" s="183">
        <v>16</v>
      </c>
      <c r="J53" s="182" t="s">
        <v>3</v>
      </c>
      <c r="K53" s="138">
        <f t="shared" si="7"/>
        <v>16</v>
      </c>
      <c r="L53" s="354">
        <v>19294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198</v>
      </c>
      <c r="D54" s="66" t="s">
        <v>182</v>
      </c>
      <c r="E54" s="66" t="s">
        <v>41</v>
      </c>
      <c r="F54" s="66" t="s">
        <v>50</v>
      </c>
      <c r="G54" s="328" t="s">
        <v>186</v>
      </c>
      <c r="H54" s="98">
        <v>29357</v>
      </c>
      <c r="I54" s="183">
        <v>40</v>
      </c>
      <c r="J54" s="182" t="s">
        <v>2</v>
      </c>
      <c r="K54" s="138">
        <f t="shared" si="7"/>
        <v>40</v>
      </c>
      <c r="L54" s="354">
        <v>29440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295204</v>
      </c>
      <c r="D55" s="6">
        <f t="shared" ref="D55:D64" si="8">SUM(L50)</f>
        <v>300702</v>
      </c>
      <c r="E55" s="58">
        <f>SUM(N66/M66*100)</f>
        <v>96.884127890567058</v>
      </c>
      <c r="F55" s="58">
        <f t="shared" ref="F55:F65" si="9">SUM(C55/D55*100)</f>
        <v>98.171611761810695</v>
      </c>
      <c r="G55" s="69"/>
      <c r="H55" s="98">
        <v>22252</v>
      </c>
      <c r="I55" s="183">
        <v>24</v>
      </c>
      <c r="J55" s="182" t="s">
        <v>28</v>
      </c>
      <c r="K55" s="138">
        <f t="shared" si="7"/>
        <v>24</v>
      </c>
      <c r="L55" s="354">
        <v>16181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111797</v>
      </c>
      <c r="D56" s="6">
        <f t="shared" si="8"/>
        <v>82302</v>
      </c>
      <c r="E56" s="58">
        <f t="shared" ref="E56:E65" si="11">SUM(N67/M67*100)</f>
        <v>102.69418724279835</v>
      </c>
      <c r="F56" s="58">
        <f t="shared" si="9"/>
        <v>135.83752521202402</v>
      </c>
      <c r="G56" s="69"/>
      <c r="H56" s="98">
        <v>16447</v>
      </c>
      <c r="I56" s="183">
        <v>26</v>
      </c>
      <c r="J56" s="182" t="s">
        <v>30</v>
      </c>
      <c r="K56" s="138">
        <f t="shared" si="7"/>
        <v>26</v>
      </c>
      <c r="L56" s="354">
        <v>12135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38</v>
      </c>
      <c r="C57" s="47">
        <f t="shared" si="10"/>
        <v>30955</v>
      </c>
      <c r="D57" s="6">
        <f t="shared" si="8"/>
        <v>20279</v>
      </c>
      <c r="E57" s="58">
        <f t="shared" si="11"/>
        <v>106.63841807909604</v>
      </c>
      <c r="F57" s="58">
        <f t="shared" si="9"/>
        <v>152.64559396419941</v>
      </c>
      <c r="G57" s="69"/>
      <c r="H57" s="98">
        <v>14902</v>
      </c>
      <c r="I57" s="183">
        <v>37</v>
      </c>
      <c r="J57" s="182" t="s">
        <v>37</v>
      </c>
      <c r="K57" s="138">
        <f t="shared" si="7"/>
        <v>37</v>
      </c>
      <c r="L57" s="354">
        <v>16891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</v>
      </c>
      <c r="C58" s="47">
        <f t="shared" si="10"/>
        <v>30156</v>
      </c>
      <c r="D58" s="6">
        <f t="shared" si="8"/>
        <v>19294</v>
      </c>
      <c r="E58" s="58">
        <f t="shared" si="11"/>
        <v>117.79227373930705</v>
      </c>
      <c r="F58" s="58">
        <f t="shared" si="9"/>
        <v>156.29729449569814</v>
      </c>
      <c r="G58" s="69"/>
      <c r="H58" s="460">
        <v>14089</v>
      </c>
      <c r="I58" s="185">
        <v>25</v>
      </c>
      <c r="J58" s="185" t="s">
        <v>29</v>
      </c>
      <c r="K58" s="138">
        <f t="shared" si="7"/>
        <v>25</v>
      </c>
      <c r="L58" s="352">
        <v>15862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2</v>
      </c>
      <c r="C59" s="47">
        <f t="shared" si="10"/>
        <v>29357</v>
      </c>
      <c r="D59" s="6">
        <f t="shared" si="8"/>
        <v>29440</v>
      </c>
      <c r="E59" s="58">
        <f t="shared" si="11"/>
        <v>97.512123829137053</v>
      </c>
      <c r="F59" s="58">
        <f t="shared" si="9"/>
        <v>99.718070652173921</v>
      </c>
      <c r="G59" s="79"/>
      <c r="H59" s="460">
        <v>9356</v>
      </c>
      <c r="I59" s="253">
        <v>33</v>
      </c>
      <c r="J59" s="185" t="s">
        <v>0</v>
      </c>
      <c r="K59" s="138">
        <f t="shared" si="7"/>
        <v>33</v>
      </c>
      <c r="L59" s="352">
        <v>6285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22252</v>
      </c>
      <c r="D60" s="6">
        <f t="shared" si="8"/>
        <v>16181</v>
      </c>
      <c r="E60" s="58">
        <f t="shared" si="11"/>
        <v>102.30804597701149</v>
      </c>
      <c r="F60" s="58">
        <f t="shared" si="9"/>
        <v>137.5193127742414</v>
      </c>
      <c r="G60" s="69"/>
      <c r="H60" s="472">
        <v>7353</v>
      </c>
      <c r="I60" s="474">
        <v>30</v>
      </c>
      <c r="J60" s="255" t="s">
        <v>98</v>
      </c>
      <c r="K60" s="89" t="s">
        <v>8</v>
      </c>
      <c r="L60" s="356">
        <v>564168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16447</v>
      </c>
      <c r="D61" s="6">
        <f t="shared" si="8"/>
        <v>12135</v>
      </c>
      <c r="E61" s="58">
        <f t="shared" si="11"/>
        <v>108.26092680358084</v>
      </c>
      <c r="F61" s="58">
        <f t="shared" si="9"/>
        <v>135.53358055212198</v>
      </c>
      <c r="G61" s="69"/>
      <c r="H61" s="98">
        <v>6604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37</v>
      </c>
      <c r="C62" s="47">
        <f t="shared" si="10"/>
        <v>14902</v>
      </c>
      <c r="D62" s="6">
        <f t="shared" si="8"/>
        <v>16891</v>
      </c>
      <c r="E62" s="58">
        <f t="shared" si="11"/>
        <v>123.08581812174775</v>
      </c>
      <c r="F62" s="58">
        <f t="shared" si="9"/>
        <v>88.22449825350779</v>
      </c>
      <c r="G62" s="80"/>
      <c r="H62" s="98">
        <v>5734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14089</v>
      </c>
      <c r="D63" s="6">
        <f t="shared" si="8"/>
        <v>15862</v>
      </c>
      <c r="E63" s="58">
        <f t="shared" si="11"/>
        <v>109.6420233463035</v>
      </c>
      <c r="F63" s="58">
        <f t="shared" si="9"/>
        <v>88.822342705837855</v>
      </c>
      <c r="G63" s="79"/>
      <c r="H63" s="221">
        <v>5528</v>
      </c>
      <c r="I63" s="183">
        <v>29</v>
      </c>
      <c r="J63" s="182" t="s">
        <v>54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9356</v>
      </c>
      <c r="D64" s="6">
        <f t="shared" si="8"/>
        <v>6285</v>
      </c>
      <c r="E64" s="64">
        <f t="shared" si="11"/>
        <v>105.49103619348293</v>
      </c>
      <c r="F64" s="58">
        <f t="shared" si="9"/>
        <v>148.8623707239459</v>
      </c>
      <c r="G64" s="82"/>
      <c r="H64" s="137">
        <v>4934</v>
      </c>
      <c r="I64" s="183">
        <v>14</v>
      </c>
      <c r="J64" s="182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619598</v>
      </c>
      <c r="D65" s="74">
        <f>SUM(L60)</f>
        <v>564168</v>
      </c>
      <c r="E65" s="77">
        <f t="shared" si="11"/>
        <v>101.17405389870807</v>
      </c>
      <c r="F65" s="77">
        <f t="shared" si="9"/>
        <v>109.82508756257002</v>
      </c>
      <c r="G65" s="92">
        <v>75.900000000000006</v>
      </c>
      <c r="H65" s="502">
        <v>3567</v>
      </c>
      <c r="I65" s="182">
        <v>15</v>
      </c>
      <c r="J65" s="182" t="s">
        <v>20</v>
      </c>
      <c r="K65" s="1"/>
      <c r="L65" s="218" t="s">
        <v>104</v>
      </c>
      <c r="M65" s="157" t="s">
        <v>194</v>
      </c>
      <c r="N65" s="468" t="s">
        <v>74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2657</v>
      </c>
      <c r="I66" s="182">
        <v>21</v>
      </c>
      <c r="J66" s="182" t="s">
        <v>25</v>
      </c>
      <c r="K66" s="131">
        <f>SUM(I50)</f>
        <v>17</v>
      </c>
      <c r="L66" s="182" t="s">
        <v>21</v>
      </c>
      <c r="M66" s="366">
        <v>304698</v>
      </c>
      <c r="N66" s="99">
        <f>SUM(H50)</f>
        <v>295204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5">
        <v>2578</v>
      </c>
      <c r="I67" s="182">
        <v>1</v>
      </c>
      <c r="J67" s="182" t="s">
        <v>4</v>
      </c>
      <c r="K67" s="131">
        <f t="shared" ref="K67:K75" si="12">SUM(I51)</f>
        <v>36</v>
      </c>
      <c r="L67" s="183" t="s">
        <v>5</v>
      </c>
      <c r="M67" s="364">
        <v>108864</v>
      </c>
      <c r="N67" s="99">
        <f t="shared" ref="N67:N75" si="13">SUM(H51)</f>
        <v>111797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2522</v>
      </c>
      <c r="I68" s="182">
        <v>39</v>
      </c>
      <c r="J68" s="182" t="s">
        <v>39</v>
      </c>
      <c r="K68" s="131">
        <f t="shared" si="12"/>
        <v>38</v>
      </c>
      <c r="L68" s="182" t="s">
        <v>38</v>
      </c>
      <c r="M68" s="364">
        <v>29028</v>
      </c>
      <c r="N68" s="99">
        <f t="shared" si="13"/>
        <v>30955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1201</v>
      </c>
      <c r="I69" s="182">
        <v>13</v>
      </c>
      <c r="J69" s="182" t="s">
        <v>7</v>
      </c>
      <c r="K69" s="131">
        <f t="shared" si="12"/>
        <v>16</v>
      </c>
      <c r="L69" s="182" t="s">
        <v>3</v>
      </c>
      <c r="M69" s="364">
        <v>25601</v>
      </c>
      <c r="N69" s="99">
        <f t="shared" si="13"/>
        <v>30156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928</v>
      </c>
      <c r="I70" s="182">
        <v>2</v>
      </c>
      <c r="J70" s="182" t="s">
        <v>6</v>
      </c>
      <c r="K70" s="131">
        <f t="shared" si="12"/>
        <v>40</v>
      </c>
      <c r="L70" s="182" t="s">
        <v>2</v>
      </c>
      <c r="M70" s="364">
        <v>30106</v>
      </c>
      <c r="N70" s="99">
        <f t="shared" si="13"/>
        <v>29357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305</v>
      </c>
      <c r="I71" s="182">
        <v>11</v>
      </c>
      <c r="J71" s="182" t="s">
        <v>17</v>
      </c>
      <c r="K71" s="131">
        <f t="shared" si="12"/>
        <v>24</v>
      </c>
      <c r="L71" s="182" t="s">
        <v>28</v>
      </c>
      <c r="M71" s="364">
        <v>21750</v>
      </c>
      <c r="N71" s="99">
        <f t="shared" si="13"/>
        <v>22252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245</v>
      </c>
      <c r="I72" s="182">
        <v>9</v>
      </c>
      <c r="J72" s="393" t="s">
        <v>169</v>
      </c>
      <c r="K72" s="131">
        <f t="shared" si="12"/>
        <v>26</v>
      </c>
      <c r="L72" s="182" t="s">
        <v>30</v>
      </c>
      <c r="M72" s="364">
        <v>15192</v>
      </c>
      <c r="N72" s="99">
        <f t="shared" si="13"/>
        <v>16447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216</v>
      </c>
      <c r="I73" s="182">
        <v>22</v>
      </c>
      <c r="J73" s="182" t="s">
        <v>26</v>
      </c>
      <c r="K73" s="131">
        <f t="shared" si="12"/>
        <v>37</v>
      </c>
      <c r="L73" s="182" t="s">
        <v>37</v>
      </c>
      <c r="M73" s="364">
        <v>12107</v>
      </c>
      <c r="N73" s="99">
        <f t="shared" si="13"/>
        <v>14902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197</v>
      </c>
      <c r="I74" s="182">
        <v>23</v>
      </c>
      <c r="J74" s="182" t="s">
        <v>27</v>
      </c>
      <c r="K74" s="131">
        <f t="shared" si="12"/>
        <v>25</v>
      </c>
      <c r="L74" s="185" t="s">
        <v>29</v>
      </c>
      <c r="M74" s="365">
        <v>12850</v>
      </c>
      <c r="N74" s="99">
        <f t="shared" si="13"/>
        <v>14089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197</v>
      </c>
      <c r="I75" s="182">
        <v>28</v>
      </c>
      <c r="J75" s="182" t="s">
        <v>32</v>
      </c>
      <c r="K75" s="131">
        <f t="shared" si="12"/>
        <v>33</v>
      </c>
      <c r="L75" s="185" t="s">
        <v>0</v>
      </c>
      <c r="M75" s="365">
        <v>8869</v>
      </c>
      <c r="N75" s="190">
        <f t="shared" si="13"/>
        <v>9356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166</v>
      </c>
      <c r="I76" s="182">
        <v>27</v>
      </c>
      <c r="J76" s="182" t="s">
        <v>31</v>
      </c>
      <c r="K76" s="4"/>
      <c r="L76" s="390" t="s">
        <v>108</v>
      </c>
      <c r="M76" s="397">
        <v>612408</v>
      </c>
      <c r="N76" s="195">
        <f>SUM(H90)</f>
        <v>619598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112</v>
      </c>
      <c r="I77" s="182">
        <v>4</v>
      </c>
      <c r="J77" s="182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34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5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79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475"/>
      <c r="M85" s="475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/>
      <c r="M86" s="480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345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619598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I71" sqref="I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88</v>
      </c>
      <c r="C16" s="167" t="s">
        <v>89</v>
      </c>
      <c r="D16" s="167" t="s">
        <v>90</v>
      </c>
      <c r="E16" s="167" t="s">
        <v>79</v>
      </c>
      <c r="F16" s="167" t="s">
        <v>80</v>
      </c>
      <c r="G16" s="167" t="s">
        <v>81</v>
      </c>
      <c r="H16" s="167" t="s">
        <v>82</v>
      </c>
      <c r="I16" s="167" t="s">
        <v>83</v>
      </c>
      <c r="J16" s="167" t="s">
        <v>84</v>
      </c>
      <c r="K16" s="167" t="s">
        <v>85</v>
      </c>
      <c r="L16" s="167" t="s">
        <v>86</v>
      </c>
      <c r="M16" s="233" t="s">
        <v>87</v>
      </c>
      <c r="N16" s="235" t="s">
        <v>122</v>
      </c>
      <c r="O16" s="167" t="s">
        <v>124</v>
      </c>
    </row>
    <row r="17" spans="1:27" ht="11.1" customHeight="1" x14ac:dyDescent="0.15">
      <c r="A17" s="7" t="s">
        <v>176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179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178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182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198</v>
      </c>
      <c r="B21" s="164">
        <v>73</v>
      </c>
      <c r="C21" s="164">
        <v>75.900000000000006</v>
      </c>
      <c r="D21" s="164">
        <v>71.5</v>
      </c>
      <c r="E21" s="164">
        <v>77.5</v>
      </c>
      <c r="F21" s="164">
        <v>69.5</v>
      </c>
      <c r="G21" s="164">
        <v>72.900000000000006</v>
      </c>
      <c r="H21" s="166">
        <v>77.8</v>
      </c>
      <c r="I21" s="164">
        <v>69.599999999999994</v>
      </c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88</v>
      </c>
      <c r="C41" s="167" t="s">
        <v>89</v>
      </c>
      <c r="D41" s="167" t="s">
        <v>90</v>
      </c>
      <c r="E41" s="167" t="s">
        <v>79</v>
      </c>
      <c r="F41" s="167" t="s">
        <v>80</v>
      </c>
      <c r="G41" s="167" t="s">
        <v>81</v>
      </c>
      <c r="H41" s="167" t="s">
        <v>82</v>
      </c>
      <c r="I41" s="167" t="s">
        <v>83</v>
      </c>
      <c r="J41" s="167" t="s">
        <v>84</v>
      </c>
      <c r="K41" s="167" t="s">
        <v>85</v>
      </c>
      <c r="L41" s="167" t="s">
        <v>86</v>
      </c>
      <c r="M41" s="233" t="s">
        <v>87</v>
      </c>
      <c r="N41" s="235" t="s">
        <v>123</v>
      </c>
      <c r="O41" s="167" t="s">
        <v>124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176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179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178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182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198</v>
      </c>
      <c r="B46" s="173">
        <v>105.8</v>
      </c>
      <c r="C46" s="173">
        <v>103.9</v>
      </c>
      <c r="D46" s="173">
        <v>96.7</v>
      </c>
      <c r="E46" s="173">
        <v>93.3</v>
      </c>
      <c r="F46" s="173">
        <v>100.2</v>
      </c>
      <c r="G46" s="173">
        <v>97.8</v>
      </c>
      <c r="H46" s="173">
        <v>101.8</v>
      </c>
      <c r="I46" s="173">
        <v>102.7</v>
      </c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88</v>
      </c>
      <c r="C65" s="167" t="s">
        <v>89</v>
      </c>
      <c r="D65" s="167" t="s">
        <v>90</v>
      </c>
      <c r="E65" s="167" t="s">
        <v>79</v>
      </c>
      <c r="F65" s="167" t="s">
        <v>80</v>
      </c>
      <c r="G65" s="167" t="s">
        <v>81</v>
      </c>
      <c r="H65" s="167" t="s">
        <v>82</v>
      </c>
      <c r="I65" s="167" t="s">
        <v>83</v>
      </c>
      <c r="J65" s="167" t="s">
        <v>84</v>
      </c>
      <c r="K65" s="167" t="s">
        <v>85</v>
      </c>
      <c r="L65" s="167" t="s">
        <v>86</v>
      </c>
      <c r="M65" s="233" t="s">
        <v>87</v>
      </c>
      <c r="N65" s="235" t="s">
        <v>123</v>
      </c>
      <c r="O65" s="337" t="s">
        <v>124</v>
      </c>
    </row>
    <row r="66" spans="1:26" ht="11.1" customHeight="1" x14ac:dyDescent="0.15">
      <c r="A66" s="7" t="s">
        <v>176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179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178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182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198</v>
      </c>
      <c r="B70" s="164">
        <v>68.099999999999994</v>
      </c>
      <c r="C70" s="164">
        <v>73.3</v>
      </c>
      <c r="D70" s="164">
        <v>74.900000000000006</v>
      </c>
      <c r="E70" s="164">
        <v>83.4</v>
      </c>
      <c r="F70" s="164">
        <v>68.3</v>
      </c>
      <c r="G70" s="164">
        <v>74.900000000000006</v>
      </c>
      <c r="H70" s="164">
        <v>76</v>
      </c>
      <c r="I70" s="164">
        <v>67.599999999999994</v>
      </c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I76" sqref="I76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76</v>
      </c>
      <c r="C18" s="8" t="s">
        <v>77</v>
      </c>
      <c r="D18" s="8" t="s">
        <v>78</v>
      </c>
      <c r="E18" s="8" t="s">
        <v>79</v>
      </c>
      <c r="F18" s="8" t="s">
        <v>80</v>
      </c>
      <c r="G18" s="8" t="s">
        <v>81</v>
      </c>
      <c r="H18" s="8" t="s">
        <v>82</v>
      </c>
      <c r="I18" s="8" t="s">
        <v>83</v>
      </c>
      <c r="J18" s="8" t="s">
        <v>84</v>
      </c>
      <c r="K18" s="8" t="s">
        <v>85</v>
      </c>
      <c r="L18" s="8" t="s">
        <v>86</v>
      </c>
      <c r="M18" s="8" t="s">
        <v>87</v>
      </c>
      <c r="N18" s="235" t="s">
        <v>122</v>
      </c>
      <c r="O18" s="235" t="s">
        <v>124</v>
      </c>
    </row>
    <row r="19" spans="1:18" ht="11.1" customHeight="1" x14ac:dyDescent="0.15">
      <c r="A19" s="7" t="s">
        <v>176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179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178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182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198</v>
      </c>
      <c r="B23" s="173">
        <v>11.1</v>
      </c>
      <c r="C23" s="173">
        <v>11.5</v>
      </c>
      <c r="D23" s="173">
        <v>12.1</v>
      </c>
      <c r="E23" s="173">
        <v>12.3</v>
      </c>
      <c r="F23" s="173">
        <v>10.6</v>
      </c>
      <c r="G23" s="173">
        <v>11.7</v>
      </c>
      <c r="H23" s="173">
        <v>10.9</v>
      </c>
      <c r="I23" s="173">
        <v>12.4</v>
      </c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76</v>
      </c>
      <c r="C42" s="8" t="s">
        <v>77</v>
      </c>
      <c r="D42" s="8" t="s">
        <v>78</v>
      </c>
      <c r="E42" s="8" t="s">
        <v>79</v>
      </c>
      <c r="F42" s="8" t="s">
        <v>80</v>
      </c>
      <c r="G42" s="8" t="s">
        <v>81</v>
      </c>
      <c r="H42" s="8" t="s">
        <v>82</v>
      </c>
      <c r="I42" s="8" t="s">
        <v>83</v>
      </c>
      <c r="J42" s="8" t="s">
        <v>84</v>
      </c>
      <c r="K42" s="8" t="s">
        <v>85</v>
      </c>
      <c r="L42" s="8" t="s">
        <v>86</v>
      </c>
      <c r="M42" s="8" t="s">
        <v>87</v>
      </c>
      <c r="N42" s="235" t="s">
        <v>123</v>
      </c>
      <c r="O42" s="235" t="s">
        <v>124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176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179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178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182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198</v>
      </c>
      <c r="B47" s="173">
        <v>19.8</v>
      </c>
      <c r="C47" s="173">
        <v>20.3</v>
      </c>
      <c r="D47" s="173">
        <v>19.8</v>
      </c>
      <c r="E47" s="173">
        <v>19.100000000000001</v>
      </c>
      <c r="F47" s="173">
        <v>18.600000000000001</v>
      </c>
      <c r="G47" s="173">
        <v>18.600000000000001</v>
      </c>
      <c r="H47" s="173">
        <v>17.899999999999999</v>
      </c>
      <c r="I47" s="173">
        <v>18.2</v>
      </c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76</v>
      </c>
      <c r="C70" s="8" t="s">
        <v>77</v>
      </c>
      <c r="D70" s="8" t="s">
        <v>78</v>
      </c>
      <c r="E70" s="8" t="s">
        <v>79</v>
      </c>
      <c r="F70" s="8" t="s">
        <v>80</v>
      </c>
      <c r="G70" s="8" t="s">
        <v>81</v>
      </c>
      <c r="H70" s="8" t="s">
        <v>82</v>
      </c>
      <c r="I70" s="8" t="s">
        <v>83</v>
      </c>
      <c r="J70" s="8" t="s">
        <v>84</v>
      </c>
      <c r="K70" s="8" t="s">
        <v>85</v>
      </c>
      <c r="L70" s="8" t="s">
        <v>86</v>
      </c>
      <c r="M70" s="8" t="s">
        <v>87</v>
      </c>
      <c r="N70" s="235" t="s">
        <v>123</v>
      </c>
      <c r="O70" s="235" t="s">
        <v>124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176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179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178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182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198</v>
      </c>
      <c r="B75" s="164">
        <v>56</v>
      </c>
      <c r="C75" s="164">
        <v>56.2</v>
      </c>
      <c r="D75" s="164">
        <v>61.6</v>
      </c>
      <c r="E75" s="164">
        <v>64.7</v>
      </c>
      <c r="F75" s="164">
        <v>57.9</v>
      </c>
      <c r="G75" s="164">
        <v>62.6</v>
      </c>
      <c r="H75" s="164">
        <v>61.9</v>
      </c>
      <c r="I75" s="164">
        <v>67.599999999999994</v>
      </c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I89" sqref="I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3" t="s">
        <v>124</v>
      </c>
      <c r="AA24" s="1"/>
    </row>
    <row r="25" spans="1:27" ht="11.1" customHeight="1" x14ac:dyDescent="0.15">
      <c r="A25" s="7" t="s">
        <v>176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179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178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182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198</v>
      </c>
      <c r="B29" s="173">
        <v>19.399999999999999</v>
      </c>
      <c r="C29" s="173">
        <v>17.7</v>
      </c>
      <c r="D29" s="173">
        <v>21.9</v>
      </c>
      <c r="E29" s="173">
        <v>20</v>
      </c>
      <c r="F29" s="173">
        <v>18.100000000000001</v>
      </c>
      <c r="G29" s="173">
        <v>26.3</v>
      </c>
      <c r="H29" s="173">
        <v>22.3</v>
      </c>
      <c r="I29" s="173">
        <v>19.2</v>
      </c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176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179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178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182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198</v>
      </c>
      <c r="B58" s="173">
        <v>38.6</v>
      </c>
      <c r="C58" s="173">
        <v>36.700000000000003</v>
      </c>
      <c r="D58" s="173">
        <v>37.4</v>
      </c>
      <c r="E58" s="173">
        <v>36.6</v>
      </c>
      <c r="F58" s="173">
        <v>37.4</v>
      </c>
      <c r="G58" s="173">
        <v>40.700000000000003</v>
      </c>
      <c r="H58" s="173">
        <v>37</v>
      </c>
      <c r="I58" s="173">
        <v>35.700000000000003</v>
      </c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</row>
    <row r="84" spans="1:18" s="170" customFormat="1" ht="11.1" customHeight="1" x14ac:dyDescent="0.15">
      <c r="A84" s="7" t="s">
        <v>176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179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178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182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198</v>
      </c>
      <c r="B88" s="164">
        <v>50.7</v>
      </c>
      <c r="C88" s="166">
        <v>49.7</v>
      </c>
      <c r="D88" s="164">
        <v>58.3</v>
      </c>
      <c r="E88" s="164">
        <v>55.1</v>
      </c>
      <c r="F88" s="164">
        <v>47.9</v>
      </c>
      <c r="G88" s="164">
        <v>63.1</v>
      </c>
      <c r="H88" s="166">
        <v>62.3</v>
      </c>
      <c r="I88" s="164">
        <v>54.5</v>
      </c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3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I89" sqref="I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176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179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178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182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198</v>
      </c>
      <c r="B29" s="178">
        <v>55.9</v>
      </c>
      <c r="C29" s="178">
        <v>45.3</v>
      </c>
      <c r="D29" s="178">
        <v>66.8</v>
      </c>
      <c r="E29" s="178">
        <v>60.7</v>
      </c>
      <c r="F29" s="178">
        <v>50.5</v>
      </c>
      <c r="G29" s="178">
        <v>71.599999999999994</v>
      </c>
      <c r="H29" s="178">
        <v>77</v>
      </c>
      <c r="I29" s="178">
        <v>59.3</v>
      </c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176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179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178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182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198</v>
      </c>
      <c r="B58" s="178">
        <v>40.9</v>
      </c>
      <c r="C58" s="178">
        <v>41</v>
      </c>
      <c r="D58" s="178">
        <v>39.5</v>
      </c>
      <c r="E58" s="178">
        <v>39.4</v>
      </c>
      <c r="F58" s="178">
        <v>37.9</v>
      </c>
      <c r="G58" s="178">
        <v>41.3</v>
      </c>
      <c r="H58" s="178">
        <v>37.5</v>
      </c>
      <c r="I58" s="178">
        <v>38.6</v>
      </c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176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179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178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182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198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>
        <v>176.4</v>
      </c>
      <c r="H88" s="12">
        <v>200.3</v>
      </c>
      <c r="I88" s="12">
        <v>154.69999999999999</v>
      </c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I89" sqref="I89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176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179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178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182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198</v>
      </c>
      <c r="B29" s="417">
        <v>68.900000000000006</v>
      </c>
      <c r="C29" s="417">
        <v>75.7</v>
      </c>
      <c r="D29" s="417">
        <v>96.3</v>
      </c>
      <c r="E29" s="417">
        <v>98.9</v>
      </c>
      <c r="F29" s="417">
        <v>89.3</v>
      </c>
      <c r="G29" s="417">
        <v>96</v>
      </c>
      <c r="H29" s="417">
        <v>90.2</v>
      </c>
      <c r="I29" s="417">
        <v>87.2</v>
      </c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76</v>
      </c>
      <c r="C53" s="427" t="s">
        <v>77</v>
      </c>
      <c r="D53" s="427" t="s">
        <v>78</v>
      </c>
      <c r="E53" s="427" t="s">
        <v>79</v>
      </c>
      <c r="F53" s="427" t="s">
        <v>80</v>
      </c>
      <c r="G53" s="427" t="s">
        <v>81</v>
      </c>
      <c r="H53" s="427" t="s">
        <v>82</v>
      </c>
      <c r="I53" s="427" t="s">
        <v>83</v>
      </c>
      <c r="J53" s="427" t="s">
        <v>84</v>
      </c>
      <c r="K53" s="427" t="s">
        <v>85</v>
      </c>
      <c r="L53" s="427" t="s">
        <v>86</v>
      </c>
      <c r="M53" s="427" t="s">
        <v>87</v>
      </c>
      <c r="N53" s="428" t="s">
        <v>123</v>
      </c>
      <c r="O53" s="429" t="s">
        <v>125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176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179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178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182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198</v>
      </c>
      <c r="B58" s="173">
        <v>110.3</v>
      </c>
      <c r="C58" s="173">
        <v>109</v>
      </c>
      <c r="D58" s="173">
        <v>108.2</v>
      </c>
      <c r="E58" s="173">
        <v>113.1</v>
      </c>
      <c r="F58" s="173">
        <v>122.4</v>
      </c>
      <c r="G58" s="173">
        <v>116.8</v>
      </c>
      <c r="H58" s="173">
        <v>108.9</v>
      </c>
      <c r="I58" s="173">
        <v>107</v>
      </c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76</v>
      </c>
      <c r="C83" s="164" t="s">
        <v>77</v>
      </c>
      <c r="D83" s="164" t="s">
        <v>78</v>
      </c>
      <c r="E83" s="164" t="s">
        <v>79</v>
      </c>
      <c r="F83" s="164" t="s">
        <v>80</v>
      </c>
      <c r="G83" s="164" t="s">
        <v>81</v>
      </c>
      <c r="H83" s="164" t="s">
        <v>82</v>
      </c>
      <c r="I83" s="164" t="s">
        <v>83</v>
      </c>
      <c r="J83" s="164" t="s">
        <v>84</v>
      </c>
      <c r="K83" s="164" t="s">
        <v>85</v>
      </c>
      <c r="L83" s="164" t="s">
        <v>86</v>
      </c>
      <c r="M83" s="164" t="s">
        <v>87</v>
      </c>
      <c r="N83" s="235" t="s">
        <v>123</v>
      </c>
      <c r="O83" s="167" t="s">
        <v>125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176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179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178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182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198</v>
      </c>
      <c r="B88" s="166">
        <v>62.3</v>
      </c>
      <c r="C88" s="166">
        <v>69.599999999999994</v>
      </c>
      <c r="D88" s="166">
        <v>89</v>
      </c>
      <c r="E88" s="166">
        <v>87.2</v>
      </c>
      <c r="F88" s="166">
        <v>71.900000000000006</v>
      </c>
      <c r="G88" s="166">
        <v>82.6</v>
      </c>
      <c r="H88" s="166">
        <v>83.4</v>
      </c>
      <c r="I88" s="166">
        <v>81.599999999999994</v>
      </c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I89" sqref="I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176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179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178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182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198</v>
      </c>
      <c r="B29" s="173">
        <v>43</v>
      </c>
      <c r="C29" s="173">
        <v>42.4</v>
      </c>
      <c r="D29" s="173">
        <v>49.1</v>
      </c>
      <c r="E29" s="173">
        <v>50.7</v>
      </c>
      <c r="F29" s="173">
        <v>52.2</v>
      </c>
      <c r="G29" s="173">
        <v>51</v>
      </c>
      <c r="H29" s="173">
        <v>52.7</v>
      </c>
      <c r="I29" s="173">
        <v>47.1</v>
      </c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176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179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178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182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198</v>
      </c>
      <c r="B58" s="173">
        <v>57.2</v>
      </c>
      <c r="C58" s="173">
        <v>59.9</v>
      </c>
      <c r="D58" s="173">
        <v>59.5</v>
      </c>
      <c r="E58" s="173">
        <v>59.8</v>
      </c>
      <c r="F58" s="173">
        <v>63.2</v>
      </c>
      <c r="G58" s="173">
        <v>61.4</v>
      </c>
      <c r="H58" s="173">
        <v>61.2</v>
      </c>
      <c r="I58" s="173">
        <v>62</v>
      </c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176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179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178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182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198</v>
      </c>
      <c r="B88" s="164">
        <v>76.7</v>
      </c>
      <c r="C88" s="164">
        <v>70.099999999999994</v>
      </c>
      <c r="D88" s="164">
        <v>82.6</v>
      </c>
      <c r="E88" s="164">
        <v>84.7</v>
      </c>
      <c r="F88" s="164">
        <v>82.1</v>
      </c>
      <c r="G88" s="164">
        <v>83.4</v>
      </c>
      <c r="H88" s="164">
        <v>86.1</v>
      </c>
      <c r="I88" s="164">
        <v>75.900000000000006</v>
      </c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R25" sqref="R25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7" t="s">
        <v>128</v>
      </c>
      <c r="F1" s="159"/>
      <c r="G1" s="159"/>
      <c r="H1" s="159"/>
    </row>
    <row r="2" spans="1:13" x14ac:dyDescent="0.15">
      <c r="A2" s="531"/>
    </row>
    <row r="3" spans="1:13" ht="17.25" x14ac:dyDescent="0.2">
      <c r="A3" s="531"/>
      <c r="C3" s="159"/>
    </row>
    <row r="4" spans="1:13" ht="17.25" x14ac:dyDescent="0.2">
      <c r="A4" s="531"/>
      <c r="J4" s="159"/>
      <c r="K4" s="159"/>
      <c r="L4" s="159"/>
      <c r="M4" s="159"/>
    </row>
    <row r="5" spans="1:13" x14ac:dyDescent="0.15">
      <c r="A5" s="531"/>
    </row>
    <row r="6" spans="1:13" x14ac:dyDescent="0.15">
      <c r="A6" s="531"/>
    </row>
    <row r="7" spans="1:13" x14ac:dyDescent="0.15">
      <c r="A7" s="531"/>
    </row>
    <row r="8" spans="1:13" x14ac:dyDescent="0.15">
      <c r="A8" s="531"/>
    </row>
    <row r="9" spans="1:13" x14ac:dyDescent="0.15">
      <c r="A9" s="531"/>
    </row>
    <row r="10" spans="1:13" x14ac:dyDescent="0.15">
      <c r="A10" s="531"/>
    </row>
    <row r="11" spans="1:13" x14ac:dyDescent="0.15">
      <c r="A11" s="531"/>
    </row>
    <row r="12" spans="1:13" x14ac:dyDescent="0.15">
      <c r="A12" s="531"/>
    </row>
    <row r="13" spans="1:13" x14ac:dyDescent="0.15">
      <c r="A13" s="531"/>
    </row>
    <row r="14" spans="1:13" x14ac:dyDescent="0.15">
      <c r="A14" s="531"/>
    </row>
    <row r="15" spans="1:13" x14ac:dyDescent="0.15">
      <c r="A15" s="531"/>
    </row>
    <row r="16" spans="1:13" x14ac:dyDescent="0.15">
      <c r="A16" s="531"/>
    </row>
    <row r="17" spans="1:15" x14ac:dyDescent="0.15">
      <c r="A17" s="531"/>
    </row>
    <row r="18" spans="1:15" x14ac:dyDescent="0.15">
      <c r="A18" s="531"/>
    </row>
    <row r="19" spans="1:15" x14ac:dyDescent="0.15">
      <c r="A19" s="531"/>
    </row>
    <row r="20" spans="1:15" x14ac:dyDescent="0.15">
      <c r="A20" s="531"/>
    </row>
    <row r="21" spans="1:15" x14ac:dyDescent="0.15">
      <c r="A21" s="531"/>
    </row>
    <row r="22" spans="1:15" x14ac:dyDescent="0.15">
      <c r="A22" s="531"/>
    </row>
    <row r="23" spans="1:15" x14ac:dyDescent="0.15">
      <c r="A23" s="531"/>
    </row>
    <row r="24" spans="1:15" x14ac:dyDescent="0.15">
      <c r="A24" s="531"/>
    </row>
    <row r="25" spans="1:15" x14ac:dyDescent="0.15">
      <c r="A25" s="531"/>
    </row>
    <row r="26" spans="1:15" x14ac:dyDescent="0.15">
      <c r="A26" s="531"/>
    </row>
    <row r="27" spans="1:15" x14ac:dyDescent="0.15">
      <c r="A27" s="531"/>
    </row>
    <row r="28" spans="1:15" x14ac:dyDescent="0.15">
      <c r="A28" s="531"/>
    </row>
    <row r="29" spans="1:15" x14ac:dyDescent="0.15">
      <c r="A29" s="531"/>
      <c r="O29" s="406"/>
    </row>
    <row r="30" spans="1:15" x14ac:dyDescent="0.15">
      <c r="A30" s="531"/>
    </row>
    <row r="31" spans="1:15" x14ac:dyDescent="0.15">
      <c r="A31" s="531"/>
    </row>
    <row r="32" spans="1:15" x14ac:dyDescent="0.15">
      <c r="A32" s="531"/>
    </row>
    <row r="33" spans="1:15" x14ac:dyDescent="0.15">
      <c r="A33" s="531"/>
    </row>
    <row r="34" spans="1:15" x14ac:dyDescent="0.15">
      <c r="A34" s="531"/>
    </row>
    <row r="35" spans="1:15" s="46" customFormat="1" ht="20.100000000000001" customHeight="1" x14ac:dyDescent="0.15">
      <c r="A35" s="531"/>
      <c r="B35" s="434" t="s">
        <v>174</v>
      </c>
      <c r="C35" s="434" t="s">
        <v>157</v>
      </c>
      <c r="D35" s="434" t="s">
        <v>158</v>
      </c>
      <c r="E35" s="435" t="s">
        <v>160</v>
      </c>
      <c r="F35" s="436" t="s">
        <v>163</v>
      </c>
      <c r="G35" s="436" t="s">
        <v>166</v>
      </c>
      <c r="H35" s="436" t="s">
        <v>173</v>
      </c>
      <c r="I35" s="436" t="s">
        <v>176</v>
      </c>
      <c r="J35" s="436" t="s">
        <v>177</v>
      </c>
      <c r="K35" s="436" t="s">
        <v>178</v>
      </c>
      <c r="L35" s="436" t="s">
        <v>204</v>
      </c>
      <c r="M35" s="437" t="s">
        <v>206</v>
      </c>
      <c r="N35" s="51"/>
      <c r="O35" s="161"/>
    </row>
    <row r="36" spans="1:15" ht="25.5" customHeight="1" x14ac:dyDescent="0.15">
      <c r="A36" s="531"/>
      <c r="B36" s="223" t="s">
        <v>109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142.19999999999999</v>
      </c>
      <c r="N36" s="1"/>
      <c r="O36" s="1"/>
    </row>
    <row r="37" spans="1:15" ht="25.5" customHeight="1" x14ac:dyDescent="0.15">
      <c r="A37" s="531"/>
      <c r="B37" s="222" t="s">
        <v>132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240.1</v>
      </c>
      <c r="N37" s="1"/>
      <c r="O37" s="1"/>
    </row>
    <row r="38" spans="1:15" ht="24.75" customHeight="1" x14ac:dyDescent="0.15">
      <c r="A38" s="531"/>
      <c r="B38" s="196" t="s">
        <v>131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169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P30" sqref="P3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44" t="s">
        <v>207</v>
      </c>
      <c r="C1" s="544"/>
      <c r="D1" s="544"/>
      <c r="E1" s="544"/>
      <c r="F1" s="544"/>
      <c r="G1" s="545" t="s">
        <v>129</v>
      </c>
      <c r="H1" s="545"/>
      <c r="I1" s="545"/>
      <c r="J1" s="257" t="s">
        <v>110</v>
      </c>
      <c r="K1" s="4"/>
      <c r="M1" s="4" t="s">
        <v>197</v>
      </c>
    </row>
    <row r="2" spans="1:15" x14ac:dyDescent="0.15">
      <c r="A2" s="256"/>
      <c r="B2" s="544"/>
      <c r="C2" s="544"/>
      <c r="D2" s="544"/>
      <c r="E2" s="544"/>
      <c r="F2" s="544"/>
      <c r="G2" s="545"/>
      <c r="H2" s="545"/>
      <c r="I2" s="545"/>
      <c r="J2" s="453">
        <v>222774</v>
      </c>
      <c r="K2" s="5" t="s">
        <v>112</v>
      </c>
      <c r="L2" s="398">
        <f t="shared" ref="L2:L7" si="0">SUM(J2)</f>
        <v>222774</v>
      </c>
      <c r="M2" s="453">
        <v>155446</v>
      </c>
    </row>
    <row r="3" spans="1:15" x14ac:dyDescent="0.15">
      <c r="J3" s="453">
        <v>388653</v>
      </c>
      <c r="K3" s="4" t="s">
        <v>113</v>
      </c>
      <c r="L3" s="398">
        <f t="shared" si="0"/>
        <v>388653</v>
      </c>
      <c r="M3" s="453">
        <v>250332</v>
      </c>
    </row>
    <row r="4" spans="1:15" x14ac:dyDescent="0.15">
      <c r="J4" s="453">
        <v>514085</v>
      </c>
      <c r="K4" s="4" t="s">
        <v>103</v>
      </c>
      <c r="L4" s="398">
        <f t="shared" si="0"/>
        <v>514085</v>
      </c>
      <c r="M4" s="453">
        <v>317750</v>
      </c>
    </row>
    <row r="5" spans="1:15" x14ac:dyDescent="0.15">
      <c r="J5" s="453">
        <v>153912</v>
      </c>
      <c r="K5" s="4" t="s">
        <v>91</v>
      </c>
      <c r="L5" s="398">
        <f t="shared" si="0"/>
        <v>153912</v>
      </c>
      <c r="M5" s="453">
        <v>126455</v>
      </c>
    </row>
    <row r="6" spans="1:15" x14ac:dyDescent="0.15">
      <c r="J6" s="453">
        <v>261495</v>
      </c>
      <c r="K6" s="4" t="s">
        <v>101</v>
      </c>
      <c r="L6" s="398">
        <f t="shared" si="0"/>
        <v>261495</v>
      </c>
      <c r="M6" s="453">
        <v>154040</v>
      </c>
    </row>
    <row r="7" spans="1:15" x14ac:dyDescent="0.15">
      <c r="J7" s="453">
        <v>860029</v>
      </c>
      <c r="K7" s="4" t="s">
        <v>104</v>
      </c>
      <c r="L7" s="398">
        <f t="shared" si="0"/>
        <v>860029</v>
      </c>
      <c r="M7" s="453">
        <v>621081</v>
      </c>
    </row>
    <row r="8" spans="1:15" x14ac:dyDescent="0.15">
      <c r="J8" s="398">
        <f>SUM(J2:J7)</f>
        <v>2400948</v>
      </c>
      <c r="K8" s="4" t="s">
        <v>93</v>
      </c>
      <c r="L8" s="504">
        <f>SUM(L2:L7)</f>
        <v>2400948</v>
      </c>
      <c r="M8" s="398">
        <f>SUM(M2:M7)</f>
        <v>1625104</v>
      </c>
    </row>
    <row r="10" spans="1:15" x14ac:dyDescent="0.15">
      <c r="K10" s="4"/>
      <c r="L10" s="4" t="s">
        <v>168</v>
      </c>
      <c r="M10" s="4" t="s">
        <v>114</v>
      </c>
      <c r="N10" s="4"/>
      <c r="O10" s="4" t="s">
        <v>130</v>
      </c>
    </row>
    <row r="11" spans="1:15" x14ac:dyDescent="0.15">
      <c r="K11" s="5" t="s">
        <v>112</v>
      </c>
      <c r="L11" s="398">
        <f>SUM(M2)</f>
        <v>155446</v>
      </c>
      <c r="M11" s="398">
        <f t="shared" ref="M11:M17" si="1">SUM(N11-L11)</f>
        <v>67328</v>
      </c>
      <c r="N11" s="398">
        <f t="shared" ref="N11:N17" si="2">SUM(L2)</f>
        <v>222774</v>
      </c>
      <c r="O11" s="399">
        <f>SUM(L11/N11)</f>
        <v>0.69777442609999374</v>
      </c>
    </row>
    <row r="12" spans="1:15" x14ac:dyDescent="0.15">
      <c r="K12" s="4" t="s">
        <v>113</v>
      </c>
      <c r="L12" s="398">
        <f t="shared" ref="L12:L17" si="3">SUM(M3)</f>
        <v>250332</v>
      </c>
      <c r="M12" s="398">
        <f t="shared" si="1"/>
        <v>138321</v>
      </c>
      <c r="N12" s="398">
        <f t="shared" si="2"/>
        <v>388653</v>
      </c>
      <c r="O12" s="399">
        <f t="shared" ref="O12:O17" si="4">SUM(L12/N12)</f>
        <v>0.64410155074063491</v>
      </c>
    </row>
    <row r="13" spans="1:15" x14ac:dyDescent="0.15">
      <c r="K13" s="4" t="s">
        <v>103</v>
      </c>
      <c r="L13" s="398">
        <f t="shared" si="3"/>
        <v>317750</v>
      </c>
      <c r="M13" s="398">
        <f t="shared" si="1"/>
        <v>196335</v>
      </c>
      <c r="N13" s="398">
        <f t="shared" si="2"/>
        <v>514085</v>
      </c>
      <c r="O13" s="399">
        <f t="shared" si="4"/>
        <v>0.6180884484083371</v>
      </c>
    </row>
    <row r="14" spans="1:15" x14ac:dyDescent="0.15">
      <c r="K14" s="4" t="s">
        <v>91</v>
      </c>
      <c r="L14" s="398">
        <f t="shared" si="3"/>
        <v>126455</v>
      </c>
      <c r="M14" s="398">
        <f t="shared" si="1"/>
        <v>27457</v>
      </c>
      <c r="N14" s="398">
        <f t="shared" si="2"/>
        <v>153912</v>
      </c>
      <c r="O14" s="399">
        <f t="shared" si="4"/>
        <v>0.82160585269504649</v>
      </c>
    </row>
    <row r="15" spans="1:15" x14ac:dyDescent="0.15">
      <c r="K15" s="4" t="s">
        <v>101</v>
      </c>
      <c r="L15" s="398">
        <f t="shared" si="3"/>
        <v>154040</v>
      </c>
      <c r="M15" s="398">
        <f t="shared" si="1"/>
        <v>107455</v>
      </c>
      <c r="N15" s="398">
        <f t="shared" si="2"/>
        <v>261495</v>
      </c>
      <c r="O15" s="399">
        <f t="shared" si="4"/>
        <v>0.58907436088644138</v>
      </c>
    </row>
    <row r="16" spans="1:15" x14ac:dyDescent="0.15">
      <c r="K16" s="4" t="s">
        <v>104</v>
      </c>
      <c r="L16" s="398">
        <f t="shared" si="3"/>
        <v>621081</v>
      </c>
      <c r="M16" s="398">
        <f t="shared" si="1"/>
        <v>238948</v>
      </c>
      <c r="N16" s="398">
        <f t="shared" si="2"/>
        <v>860029</v>
      </c>
      <c r="O16" s="399">
        <f t="shared" si="4"/>
        <v>0.7221628572989981</v>
      </c>
    </row>
    <row r="17" spans="11:15" x14ac:dyDescent="0.15">
      <c r="K17" s="4" t="s">
        <v>93</v>
      </c>
      <c r="L17" s="398">
        <f t="shared" si="3"/>
        <v>1625104</v>
      </c>
      <c r="M17" s="398">
        <f t="shared" si="1"/>
        <v>775844</v>
      </c>
      <c r="N17" s="398">
        <f t="shared" si="2"/>
        <v>2400948</v>
      </c>
      <c r="O17" s="399">
        <f t="shared" si="4"/>
        <v>0.67685930724030674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115</v>
      </c>
      <c r="B56" s="39"/>
      <c r="C56" s="546" t="s">
        <v>110</v>
      </c>
      <c r="D56" s="547"/>
      <c r="E56" s="546" t="s">
        <v>111</v>
      </c>
      <c r="F56" s="547"/>
      <c r="G56" s="550" t="s">
        <v>116</v>
      </c>
      <c r="H56" s="546" t="s">
        <v>117</v>
      </c>
      <c r="I56" s="547"/>
    </row>
    <row r="57" spans="1:11" ht="14.25" x14ac:dyDescent="0.15">
      <c r="A57" s="40" t="s">
        <v>118</v>
      </c>
      <c r="B57" s="41"/>
      <c r="C57" s="548"/>
      <c r="D57" s="549"/>
      <c r="E57" s="548"/>
      <c r="F57" s="549"/>
      <c r="G57" s="551"/>
      <c r="H57" s="548"/>
      <c r="I57" s="549"/>
    </row>
    <row r="58" spans="1:11" ht="19.5" customHeight="1" x14ac:dyDescent="0.15">
      <c r="A58" s="45" t="s">
        <v>119</v>
      </c>
      <c r="B58" s="42"/>
      <c r="C58" s="540" t="s">
        <v>162</v>
      </c>
      <c r="D58" s="541"/>
      <c r="E58" s="542" t="s">
        <v>208</v>
      </c>
      <c r="F58" s="543"/>
      <c r="G58" s="88">
        <v>15.4</v>
      </c>
      <c r="H58" s="43"/>
      <c r="I58" s="44"/>
    </row>
    <row r="59" spans="1:11" ht="19.5" customHeight="1" x14ac:dyDescent="0.15">
      <c r="A59" s="45" t="s">
        <v>120</v>
      </c>
      <c r="B59" s="42"/>
      <c r="C59" s="538" t="s">
        <v>159</v>
      </c>
      <c r="D59" s="541"/>
      <c r="E59" s="542" t="s">
        <v>209</v>
      </c>
      <c r="F59" s="543"/>
      <c r="G59" s="93">
        <v>31.8</v>
      </c>
      <c r="H59" s="43"/>
      <c r="I59" s="44"/>
    </row>
    <row r="60" spans="1:11" ht="20.100000000000001" customHeight="1" x14ac:dyDescent="0.15">
      <c r="A60" s="45" t="s">
        <v>121</v>
      </c>
      <c r="B60" s="42"/>
      <c r="C60" s="542" t="s">
        <v>202</v>
      </c>
      <c r="D60" s="543"/>
      <c r="E60" s="538" t="s">
        <v>210</v>
      </c>
      <c r="F60" s="539"/>
      <c r="G60" s="88">
        <v>79.8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W68" sqref="W68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76</v>
      </c>
      <c r="C25" s="164" t="s">
        <v>77</v>
      </c>
      <c r="D25" s="164" t="s">
        <v>78</v>
      </c>
      <c r="E25" s="164" t="s">
        <v>79</v>
      </c>
      <c r="F25" s="164" t="s">
        <v>80</v>
      </c>
      <c r="G25" s="164" t="s">
        <v>81</v>
      </c>
      <c r="H25" s="164" t="s">
        <v>82</v>
      </c>
      <c r="I25" s="164" t="s">
        <v>83</v>
      </c>
      <c r="J25" s="164" t="s">
        <v>84</v>
      </c>
      <c r="K25" s="164" t="s">
        <v>85</v>
      </c>
      <c r="L25" s="164" t="s">
        <v>86</v>
      </c>
      <c r="M25" s="165" t="s">
        <v>87</v>
      </c>
      <c r="N25" s="235" t="s">
        <v>126</v>
      </c>
      <c r="O25" s="167" t="s">
        <v>125</v>
      </c>
      <c r="AI25" s="410"/>
    </row>
    <row r="26" spans="1:35" ht="9.9499999999999993" customHeight="1" x14ac:dyDescent="0.15">
      <c r="A26" s="7" t="s">
        <v>176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179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178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182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198</v>
      </c>
      <c r="B30" s="164">
        <v>93.3</v>
      </c>
      <c r="C30" s="164">
        <v>91.3</v>
      </c>
      <c r="D30" s="166">
        <v>106.6</v>
      </c>
      <c r="E30" s="164">
        <v>106.6</v>
      </c>
      <c r="F30" s="164">
        <v>101.9</v>
      </c>
      <c r="G30" s="164">
        <v>113</v>
      </c>
      <c r="H30" s="166">
        <v>110.5</v>
      </c>
      <c r="I30" s="164">
        <v>100.3</v>
      </c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76</v>
      </c>
      <c r="C55" s="164" t="s">
        <v>77</v>
      </c>
      <c r="D55" s="164" t="s">
        <v>78</v>
      </c>
      <c r="E55" s="164" t="s">
        <v>79</v>
      </c>
      <c r="F55" s="164" t="s">
        <v>80</v>
      </c>
      <c r="G55" s="164" t="s">
        <v>81</v>
      </c>
      <c r="H55" s="164" t="s">
        <v>82</v>
      </c>
      <c r="I55" s="164" t="s">
        <v>83</v>
      </c>
      <c r="J55" s="164" t="s">
        <v>84</v>
      </c>
      <c r="K55" s="164" t="s">
        <v>85</v>
      </c>
      <c r="L55" s="164" t="s">
        <v>86</v>
      </c>
      <c r="M55" s="165" t="s">
        <v>87</v>
      </c>
      <c r="N55" s="235" t="s">
        <v>127</v>
      </c>
      <c r="O55" s="167" t="s">
        <v>125</v>
      </c>
    </row>
    <row r="56" spans="1:27" ht="9.9499999999999993" customHeight="1" x14ac:dyDescent="0.15">
      <c r="A56" s="7" t="s">
        <v>176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179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178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182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198</v>
      </c>
      <c r="B60" s="164">
        <v>141.30000000000001</v>
      </c>
      <c r="C60" s="164">
        <v>142.30000000000001</v>
      </c>
      <c r="D60" s="164">
        <v>141.1</v>
      </c>
      <c r="E60" s="164">
        <v>140.1</v>
      </c>
      <c r="F60" s="164">
        <v>145.19999999999999</v>
      </c>
      <c r="G60" s="164">
        <v>146.30000000000001</v>
      </c>
      <c r="H60" s="164">
        <v>140.9</v>
      </c>
      <c r="I60" s="164">
        <v>140.80000000000001</v>
      </c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76</v>
      </c>
      <c r="C85" s="164" t="s">
        <v>77</v>
      </c>
      <c r="D85" s="164" t="s">
        <v>78</v>
      </c>
      <c r="E85" s="164" t="s">
        <v>79</v>
      </c>
      <c r="F85" s="164" t="s">
        <v>80</v>
      </c>
      <c r="G85" s="164" t="s">
        <v>81</v>
      </c>
      <c r="H85" s="164" t="s">
        <v>82</v>
      </c>
      <c r="I85" s="164" t="s">
        <v>83</v>
      </c>
      <c r="J85" s="164" t="s">
        <v>84</v>
      </c>
      <c r="K85" s="164" t="s">
        <v>85</v>
      </c>
      <c r="L85" s="164" t="s">
        <v>86</v>
      </c>
      <c r="M85" s="165" t="s">
        <v>87</v>
      </c>
      <c r="N85" s="235" t="s">
        <v>127</v>
      </c>
      <c r="O85" s="167" t="s">
        <v>125</v>
      </c>
    </row>
    <row r="86" spans="1:25" ht="9.9499999999999993" customHeight="1" x14ac:dyDescent="0.15">
      <c r="A86" s="7" t="s">
        <v>176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179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178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182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3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198</v>
      </c>
      <c r="B90" s="164">
        <v>66.900000000000006</v>
      </c>
      <c r="C90" s="164">
        <v>64.099999999999994</v>
      </c>
      <c r="D90" s="164">
        <v>75.599999999999994</v>
      </c>
      <c r="E90" s="164">
        <v>76.2</v>
      </c>
      <c r="F90" s="164">
        <v>69.599999999999994</v>
      </c>
      <c r="G90" s="164">
        <v>77.2</v>
      </c>
      <c r="H90" s="164">
        <v>78.8</v>
      </c>
      <c r="I90" s="164">
        <v>71.3</v>
      </c>
      <c r="J90" s="165"/>
      <c r="K90" s="164"/>
      <c r="L90" s="164"/>
      <c r="M90" s="165"/>
      <c r="N90" s="240"/>
      <c r="O90" s="503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33" sqref="R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2" t="s">
        <v>211</v>
      </c>
      <c r="B1" s="553"/>
      <c r="C1" s="553"/>
      <c r="D1" s="553"/>
      <c r="E1" s="553"/>
      <c r="F1" s="553"/>
      <c r="G1" s="553"/>
      <c r="M1" s="17"/>
      <c r="N1" s="392" t="s">
        <v>198</v>
      </c>
      <c r="O1" s="124"/>
      <c r="P1" s="53"/>
      <c r="Q1" s="330" t="s">
        <v>182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67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282777</v>
      </c>
      <c r="K3" s="225">
        <v>1</v>
      </c>
      <c r="L3" s="4">
        <f>SUM(H3)</f>
        <v>17</v>
      </c>
      <c r="M3" s="182" t="s">
        <v>21</v>
      </c>
      <c r="N3" s="14">
        <f>SUM(J3)</f>
        <v>282777</v>
      </c>
      <c r="O3" s="4">
        <f>SUM(H3)</f>
        <v>17</v>
      </c>
      <c r="P3" s="182" t="s">
        <v>21</v>
      </c>
      <c r="Q3" s="226">
        <v>321233</v>
      </c>
    </row>
    <row r="4" spans="1:19" ht="13.5" customHeight="1" x14ac:dyDescent="0.15">
      <c r="H4" s="91">
        <v>33</v>
      </c>
      <c r="I4" s="182" t="s">
        <v>0</v>
      </c>
      <c r="J4" s="14">
        <v>117203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117203</v>
      </c>
      <c r="O4" s="4">
        <f t="shared" ref="O4:O12" si="2">SUM(H4)</f>
        <v>33</v>
      </c>
      <c r="P4" s="182" t="s">
        <v>0</v>
      </c>
      <c r="Q4" s="96">
        <v>115301</v>
      </c>
    </row>
    <row r="5" spans="1:19" ht="13.5" customHeight="1" x14ac:dyDescent="0.15">
      <c r="G5" s="18"/>
      <c r="H5" s="91">
        <v>26</v>
      </c>
      <c r="I5" s="182" t="s">
        <v>30</v>
      </c>
      <c r="J5" s="14">
        <v>106737</v>
      </c>
      <c r="K5" s="225">
        <v>3</v>
      </c>
      <c r="L5" s="4">
        <f t="shared" si="0"/>
        <v>26</v>
      </c>
      <c r="M5" s="182" t="s">
        <v>30</v>
      </c>
      <c r="N5" s="14">
        <f t="shared" si="1"/>
        <v>106737</v>
      </c>
      <c r="O5" s="4">
        <f t="shared" si="2"/>
        <v>26</v>
      </c>
      <c r="P5" s="182" t="s">
        <v>30</v>
      </c>
      <c r="Q5" s="96">
        <v>94208</v>
      </c>
      <c r="S5" s="53"/>
    </row>
    <row r="6" spans="1:19" ht="13.5" customHeight="1" x14ac:dyDescent="0.15">
      <c r="H6" s="91">
        <v>36</v>
      </c>
      <c r="I6" s="183" t="s">
        <v>5</v>
      </c>
      <c r="J6" s="14">
        <v>97647</v>
      </c>
      <c r="K6" s="225">
        <v>4</v>
      </c>
      <c r="L6" s="4">
        <f t="shared" si="0"/>
        <v>36</v>
      </c>
      <c r="M6" s="183" t="s">
        <v>5</v>
      </c>
      <c r="N6" s="14">
        <f t="shared" si="1"/>
        <v>97647</v>
      </c>
      <c r="O6" s="4">
        <f t="shared" si="2"/>
        <v>36</v>
      </c>
      <c r="P6" s="183" t="s">
        <v>5</v>
      </c>
      <c r="Q6" s="96">
        <v>96212</v>
      </c>
    </row>
    <row r="7" spans="1:19" ht="13.5" customHeight="1" x14ac:dyDescent="0.15">
      <c r="H7" s="91">
        <v>16</v>
      </c>
      <c r="I7" s="182" t="s">
        <v>3</v>
      </c>
      <c r="J7" s="97">
        <v>69674</v>
      </c>
      <c r="K7" s="225">
        <v>5</v>
      </c>
      <c r="L7" s="4">
        <f t="shared" si="0"/>
        <v>16</v>
      </c>
      <c r="M7" s="182" t="s">
        <v>3</v>
      </c>
      <c r="N7" s="14">
        <f t="shared" si="1"/>
        <v>69674</v>
      </c>
      <c r="O7" s="4">
        <f t="shared" si="2"/>
        <v>16</v>
      </c>
      <c r="P7" s="182" t="s">
        <v>3</v>
      </c>
      <c r="Q7" s="96">
        <v>43728</v>
      </c>
    </row>
    <row r="8" spans="1:19" ht="13.5" customHeight="1" x14ac:dyDescent="0.15">
      <c r="G8" s="446"/>
      <c r="H8" s="91">
        <v>34</v>
      </c>
      <c r="I8" s="182" t="s">
        <v>1</v>
      </c>
      <c r="J8" s="251">
        <v>40713</v>
      </c>
      <c r="K8" s="225">
        <v>6</v>
      </c>
      <c r="L8" s="4">
        <f t="shared" si="0"/>
        <v>34</v>
      </c>
      <c r="M8" s="182" t="s">
        <v>1</v>
      </c>
      <c r="N8" s="14">
        <f t="shared" si="1"/>
        <v>40713</v>
      </c>
      <c r="O8" s="4">
        <f t="shared" si="2"/>
        <v>34</v>
      </c>
      <c r="P8" s="182" t="s">
        <v>1</v>
      </c>
      <c r="Q8" s="96">
        <v>41368</v>
      </c>
    </row>
    <row r="9" spans="1:19" ht="13.5" customHeight="1" x14ac:dyDescent="0.15">
      <c r="H9" s="152">
        <v>31</v>
      </c>
      <c r="I9" s="185" t="s">
        <v>105</v>
      </c>
      <c r="J9" s="14">
        <v>34073</v>
      </c>
      <c r="K9" s="225">
        <v>7</v>
      </c>
      <c r="L9" s="4">
        <f t="shared" si="0"/>
        <v>31</v>
      </c>
      <c r="M9" s="185" t="s">
        <v>63</v>
      </c>
      <c r="N9" s="14">
        <f t="shared" si="1"/>
        <v>34073</v>
      </c>
      <c r="O9" s="4">
        <f t="shared" si="2"/>
        <v>31</v>
      </c>
      <c r="P9" s="185" t="s">
        <v>63</v>
      </c>
      <c r="Q9" s="96">
        <v>30901</v>
      </c>
    </row>
    <row r="10" spans="1:19" ht="13.5" customHeight="1" x14ac:dyDescent="0.15">
      <c r="G10" s="446"/>
      <c r="H10" s="349">
        <v>40</v>
      </c>
      <c r="I10" s="183" t="s">
        <v>2</v>
      </c>
      <c r="J10" s="14">
        <v>32916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32916</v>
      </c>
      <c r="O10" s="4">
        <f t="shared" si="2"/>
        <v>40</v>
      </c>
      <c r="P10" s="183" t="s">
        <v>2</v>
      </c>
      <c r="Q10" s="96">
        <v>43509</v>
      </c>
    </row>
    <row r="11" spans="1:19" ht="13.5" customHeight="1" x14ac:dyDescent="0.15">
      <c r="H11" s="152">
        <v>13</v>
      </c>
      <c r="I11" s="185" t="s">
        <v>7</v>
      </c>
      <c r="J11" s="151">
        <v>32352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32352</v>
      </c>
      <c r="O11" s="4">
        <f t="shared" si="2"/>
        <v>13</v>
      </c>
      <c r="P11" s="185" t="s">
        <v>7</v>
      </c>
      <c r="Q11" s="96">
        <v>30841</v>
      </c>
    </row>
    <row r="12" spans="1:19" ht="13.5" customHeight="1" thickBot="1" x14ac:dyDescent="0.2">
      <c r="H12" s="321">
        <v>25</v>
      </c>
      <c r="I12" s="462" t="s">
        <v>29</v>
      </c>
      <c r="J12" s="464">
        <v>31952</v>
      </c>
      <c r="K12" s="224">
        <v>10</v>
      </c>
      <c r="L12" s="4">
        <f t="shared" si="0"/>
        <v>25</v>
      </c>
      <c r="M12" s="462" t="s">
        <v>29</v>
      </c>
      <c r="N12" s="128">
        <f t="shared" si="1"/>
        <v>31952</v>
      </c>
      <c r="O12" s="15">
        <f t="shared" si="2"/>
        <v>25</v>
      </c>
      <c r="P12" s="462" t="s">
        <v>29</v>
      </c>
      <c r="Q12" s="227">
        <v>31990</v>
      </c>
    </row>
    <row r="13" spans="1:19" ht="13.5" customHeight="1" thickTop="1" thickBot="1" x14ac:dyDescent="0.2">
      <c r="H13" s="136">
        <v>38</v>
      </c>
      <c r="I13" s="199" t="s">
        <v>38</v>
      </c>
      <c r="J13" s="512">
        <v>26878</v>
      </c>
      <c r="K13" s="116"/>
      <c r="L13" s="85"/>
      <c r="M13" s="186"/>
      <c r="N13" s="396">
        <f>SUM(J43)</f>
        <v>1002993</v>
      </c>
      <c r="O13" s="4"/>
      <c r="P13" s="320" t="s">
        <v>155</v>
      </c>
      <c r="Q13" s="229">
        <v>1031518</v>
      </c>
    </row>
    <row r="14" spans="1:19" ht="13.5" customHeight="1" x14ac:dyDescent="0.15">
      <c r="B14" s="21"/>
      <c r="G14" s="505"/>
      <c r="H14" s="91">
        <v>24</v>
      </c>
      <c r="I14" s="183" t="s">
        <v>28</v>
      </c>
      <c r="J14" s="511">
        <v>24683</v>
      </c>
      <c r="K14" s="116"/>
      <c r="L14" s="28"/>
      <c r="O14"/>
    </row>
    <row r="15" spans="1:19" ht="13.5" customHeight="1" x14ac:dyDescent="0.15">
      <c r="H15" s="91">
        <v>2</v>
      </c>
      <c r="I15" s="182" t="s">
        <v>6</v>
      </c>
      <c r="J15" s="14">
        <v>20770</v>
      </c>
      <c r="K15" s="116"/>
      <c r="L15" s="28"/>
      <c r="M15" s="1" t="s">
        <v>199</v>
      </c>
      <c r="N15" s="16"/>
      <c r="O15"/>
      <c r="P15" s="392" t="s">
        <v>200</v>
      </c>
      <c r="Q15" s="95" t="s">
        <v>62</v>
      </c>
    </row>
    <row r="16" spans="1:19" ht="13.5" customHeight="1" x14ac:dyDescent="0.15">
      <c r="B16" s="1"/>
      <c r="C16" s="16"/>
      <c r="D16" s="1"/>
      <c r="E16" s="19"/>
      <c r="F16" s="1"/>
      <c r="H16" s="91">
        <v>9</v>
      </c>
      <c r="I16" s="393" t="s">
        <v>171</v>
      </c>
      <c r="J16" s="251">
        <v>11575</v>
      </c>
      <c r="K16" s="116"/>
      <c r="L16" s="4">
        <f>SUM(L3)</f>
        <v>17</v>
      </c>
      <c r="M16" s="14">
        <f>SUM(N3)</f>
        <v>282777</v>
      </c>
      <c r="N16" s="182" t="s">
        <v>21</v>
      </c>
      <c r="O16" s="4">
        <f>SUM(O3)</f>
        <v>17</v>
      </c>
      <c r="P16" s="14">
        <f>SUM(M16)</f>
        <v>282777</v>
      </c>
      <c r="Q16" s="325">
        <v>340759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4">
        <v>11285</v>
      </c>
      <c r="K17" s="116"/>
      <c r="L17" s="4">
        <f t="shared" ref="L17:L25" si="3">SUM(L4)</f>
        <v>33</v>
      </c>
      <c r="M17" s="14">
        <f t="shared" ref="M17:M25" si="4">SUM(N4)</f>
        <v>117203</v>
      </c>
      <c r="N17" s="182" t="s">
        <v>0</v>
      </c>
      <c r="O17" s="4">
        <f t="shared" ref="O17:O25" si="5">SUM(O4)</f>
        <v>33</v>
      </c>
      <c r="P17" s="14">
        <f t="shared" ref="P17:P25" si="6">SUM(M17)</f>
        <v>117203</v>
      </c>
      <c r="Q17" s="326">
        <v>123699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3</v>
      </c>
      <c r="I18" s="182" t="s">
        <v>10</v>
      </c>
      <c r="J18" s="14">
        <v>11244</v>
      </c>
      <c r="K18" s="116"/>
      <c r="L18" s="4">
        <f t="shared" si="3"/>
        <v>26</v>
      </c>
      <c r="M18" s="14">
        <f t="shared" si="4"/>
        <v>106737</v>
      </c>
      <c r="N18" s="182" t="s">
        <v>30</v>
      </c>
      <c r="O18" s="4">
        <f t="shared" si="5"/>
        <v>26</v>
      </c>
      <c r="P18" s="14">
        <f t="shared" si="6"/>
        <v>106737</v>
      </c>
      <c r="Q18" s="326">
        <v>95990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14</v>
      </c>
      <c r="I19" s="182" t="s">
        <v>19</v>
      </c>
      <c r="J19" s="14">
        <v>8731</v>
      </c>
      <c r="L19" s="4">
        <f t="shared" si="3"/>
        <v>36</v>
      </c>
      <c r="M19" s="14">
        <f t="shared" si="4"/>
        <v>97647</v>
      </c>
      <c r="N19" s="183" t="s">
        <v>5</v>
      </c>
      <c r="O19" s="4">
        <f t="shared" si="5"/>
        <v>36</v>
      </c>
      <c r="P19" s="14">
        <f t="shared" si="6"/>
        <v>97647</v>
      </c>
      <c r="Q19" s="326">
        <v>104507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21</v>
      </c>
      <c r="I20" s="393" t="s">
        <v>165</v>
      </c>
      <c r="J20" s="14">
        <v>7540</v>
      </c>
      <c r="L20" s="4">
        <f t="shared" si="3"/>
        <v>16</v>
      </c>
      <c r="M20" s="14">
        <f t="shared" si="4"/>
        <v>69674</v>
      </c>
      <c r="N20" s="182" t="s">
        <v>3</v>
      </c>
      <c r="O20" s="4">
        <f t="shared" si="5"/>
        <v>16</v>
      </c>
      <c r="P20" s="14">
        <f t="shared" si="6"/>
        <v>69674</v>
      </c>
      <c r="Q20" s="326">
        <v>87511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15</v>
      </c>
      <c r="I21" s="182" t="s">
        <v>20</v>
      </c>
      <c r="J21" s="14">
        <v>6113</v>
      </c>
      <c r="L21" s="4">
        <f t="shared" si="3"/>
        <v>34</v>
      </c>
      <c r="M21" s="14">
        <f t="shared" si="4"/>
        <v>40713</v>
      </c>
      <c r="N21" s="182" t="s">
        <v>1</v>
      </c>
      <c r="O21" s="4">
        <f t="shared" si="5"/>
        <v>34</v>
      </c>
      <c r="P21" s="14">
        <f t="shared" si="6"/>
        <v>40713</v>
      </c>
      <c r="Q21" s="326">
        <v>40713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251">
        <v>4587</v>
      </c>
      <c r="K22" s="16"/>
      <c r="L22" s="4">
        <f t="shared" si="3"/>
        <v>31</v>
      </c>
      <c r="M22" s="14">
        <f t="shared" si="4"/>
        <v>34073</v>
      </c>
      <c r="N22" s="185" t="s">
        <v>63</v>
      </c>
      <c r="O22" s="4">
        <f t="shared" si="5"/>
        <v>31</v>
      </c>
      <c r="P22" s="14">
        <f t="shared" si="6"/>
        <v>34073</v>
      </c>
      <c r="Q22" s="326">
        <v>36995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2" t="s">
        <v>26</v>
      </c>
      <c r="J23" s="251">
        <v>4047</v>
      </c>
      <c r="K23" s="16"/>
      <c r="L23" s="4">
        <f t="shared" si="3"/>
        <v>40</v>
      </c>
      <c r="M23" s="14">
        <f t="shared" si="4"/>
        <v>32916</v>
      </c>
      <c r="N23" s="183" t="s">
        <v>2</v>
      </c>
      <c r="O23" s="4">
        <f t="shared" si="5"/>
        <v>40</v>
      </c>
      <c r="P23" s="14">
        <f t="shared" si="6"/>
        <v>32916</v>
      </c>
      <c r="Q23" s="326">
        <v>42098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</v>
      </c>
      <c r="I24" s="182" t="s">
        <v>4</v>
      </c>
      <c r="J24" s="14">
        <v>3948</v>
      </c>
      <c r="K24" s="16"/>
      <c r="L24" s="4">
        <f t="shared" si="3"/>
        <v>13</v>
      </c>
      <c r="M24" s="14">
        <f t="shared" si="4"/>
        <v>32352</v>
      </c>
      <c r="N24" s="185" t="s">
        <v>7</v>
      </c>
      <c r="O24" s="4">
        <f t="shared" si="5"/>
        <v>13</v>
      </c>
      <c r="P24" s="14">
        <f t="shared" si="6"/>
        <v>32352</v>
      </c>
      <c r="Q24" s="326">
        <v>33570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27</v>
      </c>
      <c r="I25" s="182" t="s">
        <v>31</v>
      </c>
      <c r="J25" s="151">
        <v>2786</v>
      </c>
      <c r="K25" s="16"/>
      <c r="L25" s="15">
        <f t="shared" si="3"/>
        <v>25</v>
      </c>
      <c r="M25" s="128">
        <f t="shared" si="4"/>
        <v>31952</v>
      </c>
      <c r="N25" s="462" t="s">
        <v>29</v>
      </c>
      <c r="O25" s="15">
        <f t="shared" si="5"/>
        <v>25</v>
      </c>
      <c r="P25" s="128">
        <f t="shared" si="6"/>
        <v>31952</v>
      </c>
      <c r="Q25" s="327">
        <v>30123</v>
      </c>
      <c r="R25" s="141" t="s">
        <v>72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12</v>
      </c>
      <c r="I26" s="182" t="s">
        <v>18</v>
      </c>
      <c r="J26" s="14">
        <v>1882</v>
      </c>
      <c r="K26" s="16"/>
      <c r="L26" s="129"/>
      <c r="M26" s="184">
        <f>SUM(J43-(M16+M17+M18+M19+M20+M21+M22+M23+M24+M25))</f>
        <v>156949</v>
      </c>
      <c r="N26" s="252" t="s">
        <v>45</v>
      </c>
      <c r="O26" s="130"/>
      <c r="P26" s="184">
        <f>SUM(M26)</f>
        <v>156949</v>
      </c>
      <c r="Q26" s="184"/>
      <c r="R26" s="200">
        <v>1104666</v>
      </c>
      <c r="T26" s="30"/>
    </row>
    <row r="27" spans="2:20" ht="13.5" customHeight="1" x14ac:dyDescent="0.15">
      <c r="H27" s="91">
        <v>39</v>
      </c>
      <c r="I27" s="182" t="s">
        <v>39</v>
      </c>
      <c r="J27" s="14">
        <v>1851</v>
      </c>
      <c r="K27" s="16"/>
      <c r="M27" s="53" t="s">
        <v>183</v>
      </c>
      <c r="N27" s="53"/>
      <c r="O27" s="124"/>
      <c r="P27" s="125" t="s">
        <v>184</v>
      </c>
    </row>
    <row r="28" spans="2:20" ht="13.5" customHeight="1" x14ac:dyDescent="0.15">
      <c r="G28" s="505"/>
      <c r="H28" s="91">
        <v>30</v>
      </c>
      <c r="I28" s="182" t="s">
        <v>33</v>
      </c>
      <c r="J28" s="14">
        <v>1756</v>
      </c>
      <c r="K28" s="16"/>
      <c r="M28" s="96">
        <f t="shared" ref="M28:M37" si="7">SUM(Q3)</f>
        <v>321233</v>
      </c>
      <c r="N28" s="182" t="s">
        <v>21</v>
      </c>
      <c r="O28" s="4">
        <f>SUM(L3)</f>
        <v>17</v>
      </c>
      <c r="P28" s="96">
        <f t="shared" ref="P28:P37" si="8">SUM(Q3)</f>
        <v>321233</v>
      </c>
    </row>
    <row r="29" spans="2:20" ht="13.5" customHeight="1" x14ac:dyDescent="0.15">
      <c r="H29" s="91">
        <v>35</v>
      </c>
      <c r="I29" s="182" t="s">
        <v>36</v>
      </c>
      <c r="J29" s="151">
        <v>1143</v>
      </c>
      <c r="K29" s="16"/>
      <c r="M29" s="96">
        <f t="shared" si="7"/>
        <v>115301</v>
      </c>
      <c r="N29" s="182" t="s">
        <v>0</v>
      </c>
      <c r="O29" s="4">
        <f t="shared" ref="O29:O37" si="9">SUM(L4)</f>
        <v>33</v>
      </c>
      <c r="P29" s="96">
        <f t="shared" si="8"/>
        <v>115301</v>
      </c>
    </row>
    <row r="30" spans="2:20" ht="13.5" customHeight="1" x14ac:dyDescent="0.15">
      <c r="H30" s="91">
        <v>23</v>
      </c>
      <c r="I30" s="182" t="s">
        <v>27</v>
      </c>
      <c r="J30" s="14">
        <v>1103</v>
      </c>
      <c r="K30" s="16"/>
      <c r="M30" s="96">
        <f t="shared" si="7"/>
        <v>94208</v>
      </c>
      <c r="N30" s="182" t="s">
        <v>30</v>
      </c>
      <c r="O30" s="4">
        <f t="shared" si="9"/>
        <v>26</v>
      </c>
      <c r="P30" s="96">
        <f t="shared" si="8"/>
        <v>94208</v>
      </c>
    </row>
    <row r="31" spans="2:20" ht="13.5" customHeight="1" x14ac:dyDescent="0.15">
      <c r="H31" s="91">
        <v>29</v>
      </c>
      <c r="I31" s="182" t="s">
        <v>95</v>
      </c>
      <c r="J31" s="14">
        <v>1054</v>
      </c>
      <c r="K31" s="16"/>
      <c r="M31" s="96">
        <f t="shared" si="7"/>
        <v>96212</v>
      </c>
      <c r="N31" s="183" t="s">
        <v>5</v>
      </c>
      <c r="O31" s="4">
        <f t="shared" si="9"/>
        <v>36</v>
      </c>
      <c r="P31" s="96">
        <f t="shared" si="8"/>
        <v>96212</v>
      </c>
    </row>
    <row r="32" spans="2:20" ht="13.5" customHeight="1" x14ac:dyDescent="0.15">
      <c r="H32" s="91">
        <v>5</v>
      </c>
      <c r="I32" s="182" t="s">
        <v>12</v>
      </c>
      <c r="J32" s="251">
        <v>1033</v>
      </c>
      <c r="K32" s="16"/>
      <c r="M32" s="96">
        <f t="shared" si="7"/>
        <v>43728</v>
      </c>
      <c r="N32" s="182" t="s">
        <v>3</v>
      </c>
      <c r="O32" s="4">
        <f t="shared" si="9"/>
        <v>16</v>
      </c>
      <c r="P32" s="96">
        <f t="shared" si="8"/>
        <v>43728</v>
      </c>
      <c r="S32" s="11"/>
    </row>
    <row r="33" spans="7:21" ht="13.5" customHeight="1" x14ac:dyDescent="0.15">
      <c r="G33" s="447"/>
      <c r="H33" s="91">
        <v>6</v>
      </c>
      <c r="I33" s="182" t="s">
        <v>13</v>
      </c>
      <c r="J33" s="251">
        <v>590</v>
      </c>
      <c r="K33" s="16"/>
      <c r="M33" s="96">
        <f t="shared" si="7"/>
        <v>41368</v>
      </c>
      <c r="N33" s="182" t="s">
        <v>1</v>
      </c>
      <c r="O33" s="4">
        <f t="shared" si="9"/>
        <v>34</v>
      </c>
      <c r="P33" s="96">
        <f t="shared" si="8"/>
        <v>41368</v>
      </c>
      <c r="S33" s="30"/>
      <c r="T33" s="30"/>
    </row>
    <row r="34" spans="7:21" ht="13.5" customHeight="1" x14ac:dyDescent="0.15">
      <c r="H34" s="91">
        <v>20</v>
      </c>
      <c r="I34" s="182" t="s">
        <v>24</v>
      </c>
      <c r="J34" s="97">
        <v>579</v>
      </c>
      <c r="K34" s="16"/>
      <c r="M34" s="96">
        <f t="shared" si="7"/>
        <v>30901</v>
      </c>
      <c r="N34" s="185" t="s">
        <v>63</v>
      </c>
      <c r="O34" s="4">
        <f t="shared" si="9"/>
        <v>31</v>
      </c>
      <c r="P34" s="96">
        <f t="shared" si="8"/>
        <v>30901</v>
      </c>
      <c r="S34" s="30"/>
      <c r="T34" s="30"/>
    </row>
    <row r="35" spans="7:21" ht="13.5" customHeight="1" x14ac:dyDescent="0.15">
      <c r="H35" s="91">
        <v>4</v>
      </c>
      <c r="I35" s="182" t="s">
        <v>11</v>
      </c>
      <c r="J35" s="251">
        <v>565</v>
      </c>
      <c r="K35" s="16"/>
      <c r="M35" s="96">
        <f t="shared" si="7"/>
        <v>43509</v>
      </c>
      <c r="N35" s="183" t="s">
        <v>2</v>
      </c>
      <c r="O35" s="4">
        <f t="shared" si="9"/>
        <v>40</v>
      </c>
      <c r="P35" s="96">
        <f t="shared" si="8"/>
        <v>43509</v>
      </c>
      <c r="S35" s="30"/>
    </row>
    <row r="36" spans="7:21" ht="13.5" customHeight="1" x14ac:dyDescent="0.15">
      <c r="H36" s="91">
        <v>18</v>
      </c>
      <c r="I36" s="182" t="s">
        <v>22</v>
      </c>
      <c r="J36" s="14">
        <v>444</v>
      </c>
      <c r="K36" s="16"/>
      <c r="M36" s="96">
        <f t="shared" si="7"/>
        <v>30841</v>
      </c>
      <c r="N36" s="185" t="s">
        <v>7</v>
      </c>
      <c r="O36" s="4">
        <f t="shared" si="9"/>
        <v>13</v>
      </c>
      <c r="P36" s="96">
        <f t="shared" si="8"/>
        <v>30841</v>
      </c>
      <c r="S36" s="30"/>
    </row>
    <row r="37" spans="7:21" ht="13.5" customHeight="1" thickBot="1" x14ac:dyDescent="0.2">
      <c r="H37" s="91">
        <v>19</v>
      </c>
      <c r="I37" s="182" t="s">
        <v>23</v>
      </c>
      <c r="J37" s="14">
        <v>254</v>
      </c>
      <c r="K37" s="16"/>
      <c r="M37" s="127">
        <f t="shared" si="7"/>
        <v>31990</v>
      </c>
      <c r="N37" s="462" t="s">
        <v>29</v>
      </c>
      <c r="O37" s="15">
        <f t="shared" si="9"/>
        <v>25</v>
      </c>
      <c r="P37" s="127">
        <f t="shared" si="8"/>
        <v>31990</v>
      </c>
      <c r="S37" s="30"/>
    </row>
    <row r="38" spans="7:21" ht="13.5" customHeight="1" thickTop="1" x14ac:dyDescent="0.15">
      <c r="G38" s="432"/>
      <c r="H38" s="91">
        <v>32</v>
      </c>
      <c r="I38" s="182" t="s">
        <v>35</v>
      </c>
      <c r="J38" s="151">
        <v>216</v>
      </c>
      <c r="K38" s="16"/>
      <c r="M38" s="402">
        <f>SUM(Q13-(Q3+Q4+Q5+Q6+Q7+Q8+Q9+Q10+Q11+Q12))</f>
        <v>182227</v>
      </c>
      <c r="N38" s="403" t="s">
        <v>167</v>
      </c>
      <c r="O38" s="404"/>
      <c r="P38" s="405">
        <f>SUM(M38)</f>
        <v>182227</v>
      </c>
      <c r="U38" s="30"/>
    </row>
    <row r="39" spans="7:21" ht="13.5" customHeight="1" x14ac:dyDescent="0.15">
      <c r="H39" s="91">
        <v>7</v>
      </c>
      <c r="I39" s="182" t="s">
        <v>14</v>
      </c>
      <c r="J39" s="251">
        <v>130</v>
      </c>
      <c r="K39" s="16"/>
      <c r="P39" s="30"/>
    </row>
    <row r="40" spans="7:21" ht="13.5" customHeight="1" x14ac:dyDescent="0.15">
      <c r="H40" s="91">
        <v>10</v>
      </c>
      <c r="I40" s="182" t="s">
        <v>16</v>
      </c>
      <c r="J40" s="14">
        <v>82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80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93</v>
      </c>
      <c r="J43" s="348">
        <f>SUM(J3:J42)</f>
        <v>1002993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198</v>
      </c>
      <c r="D52" s="9" t="s">
        <v>182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282777</v>
      </c>
      <c r="D53" s="97">
        <f t="shared" ref="D53:D63" si="11">SUM(Q3)</f>
        <v>321233</v>
      </c>
      <c r="E53" s="94">
        <f t="shared" ref="E53:E62" si="12">SUM(P16/Q16*100)</f>
        <v>82.984455289515466</v>
      </c>
      <c r="F53" s="22">
        <f t="shared" ref="F53:F63" si="13">SUM(C53/D53*100)</f>
        <v>88.028627195836037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117203</v>
      </c>
      <c r="D54" s="97">
        <f t="shared" si="11"/>
        <v>115301</v>
      </c>
      <c r="E54" s="94">
        <f t="shared" si="12"/>
        <v>94.748542833814341</v>
      </c>
      <c r="F54" s="22">
        <f t="shared" si="13"/>
        <v>101.64959540680481</v>
      </c>
      <c r="G54" s="23"/>
      <c r="I54" s="181"/>
    </row>
    <row r="55" spans="1:16" ht="13.5" customHeight="1" x14ac:dyDescent="0.15">
      <c r="A55" s="10">
        <v>3</v>
      </c>
      <c r="B55" s="182" t="s">
        <v>30</v>
      </c>
      <c r="C55" s="14">
        <f t="shared" si="10"/>
        <v>106737</v>
      </c>
      <c r="D55" s="97">
        <f t="shared" si="11"/>
        <v>94208</v>
      </c>
      <c r="E55" s="94">
        <f t="shared" si="12"/>
        <v>111.19595791228254</v>
      </c>
      <c r="F55" s="22">
        <f t="shared" si="13"/>
        <v>113.29929517663044</v>
      </c>
      <c r="G55" s="23"/>
      <c r="I55" s="181"/>
    </row>
    <row r="56" spans="1:16" ht="13.5" customHeight="1" x14ac:dyDescent="0.15">
      <c r="A56" s="10">
        <v>4</v>
      </c>
      <c r="B56" s="183" t="s">
        <v>5</v>
      </c>
      <c r="C56" s="14">
        <f t="shared" si="10"/>
        <v>97647</v>
      </c>
      <c r="D56" s="97">
        <f t="shared" si="11"/>
        <v>96212</v>
      </c>
      <c r="E56" s="94">
        <f t="shared" si="12"/>
        <v>93.435846402633317</v>
      </c>
      <c r="F56" s="22">
        <f t="shared" si="13"/>
        <v>101.49149794204466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69674</v>
      </c>
      <c r="D57" s="97">
        <f t="shared" si="11"/>
        <v>43728</v>
      </c>
      <c r="E57" s="94">
        <f t="shared" si="12"/>
        <v>79.617419524402649</v>
      </c>
      <c r="F57" s="22">
        <f t="shared" si="13"/>
        <v>159.3349798755946</v>
      </c>
      <c r="G57" s="23"/>
      <c r="I57" s="181"/>
      <c r="P57" s="30"/>
    </row>
    <row r="58" spans="1:16" ht="13.5" customHeight="1" x14ac:dyDescent="0.15">
      <c r="A58" s="10">
        <v>6</v>
      </c>
      <c r="B58" s="182" t="s">
        <v>1</v>
      </c>
      <c r="C58" s="14">
        <f t="shared" si="10"/>
        <v>40713</v>
      </c>
      <c r="D58" s="97">
        <f t="shared" si="11"/>
        <v>41368</v>
      </c>
      <c r="E58" s="94">
        <f t="shared" si="12"/>
        <v>100</v>
      </c>
      <c r="F58" s="22">
        <f t="shared" si="13"/>
        <v>98.416650551150653</v>
      </c>
      <c r="G58" s="23"/>
    </row>
    <row r="59" spans="1:16" ht="13.5" customHeight="1" x14ac:dyDescent="0.15">
      <c r="A59" s="10">
        <v>7</v>
      </c>
      <c r="B59" s="185" t="s">
        <v>63</v>
      </c>
      <c r="C59" s="14">
        <f t="shared" si="10"/>
        <v>34073</v>
      </c>
      <c r="D59" s="97">
        <f t="shared" si="11"/>
        <v>30901</v>
      </c>
      <c r="E59" s="94">
        <f t="shared" si="12"/>
        <v>92.101635356129208</v>
      </c>
      <c r="F59" s="22">
        <f t="shared" si="13"/>
        <v>110.26503996634413</v>
      </c>
      <c r="G59" s="23"/>
    </row>
    <row r="60" spans="1:16" ht="13.5" customHeight="1" x14ac:dyDescent="0.15">
      <c r="A60" s="10">
        <v>8</v>
      </c>
      <c r="B60" s="183" t="s">
        <v>2</v>
      </c>
      <c r="C60" s="14">
        <f t="shared" si="10"/>
        <v>32916</v>
      </c>
      <c r="D60" s="97">
        <f t="shared" si="11"/>
        <v>43509</v>
      </c>
      <c r="E60" s="94">
        <f t="shared" si="12"/>
        <v>78.18898760036106</v>
      </c>
      <c r="F60" s="22">
        <f t="shared" si="13"/>
        <v>75.653313107632897</v>
      </c>
      <c r="G60" s="23"/>
    </row>
    <row r="61" spans="1:16" ht="13.5" customHeight="1" x14ac:dyDescent="0.15">
      <c r="A61" s="10">
        <v>9</v>
      </c>
      <c r="B61" s="185" t="s">
        <v>7</v>
      </c>
      <c r="C61" s="14">
        <f t="shared" si="10"/>
        <v>32352</v>
      </c>
      <c r="D61" s="97">
        <f t="shared" si="11"/>
        <v>30841</v>
      </c>
      <c r="E61" s="94">
        <f t="shared" si="12"/>
        <v>96.371760500446825</v>
      </c>
      <c r="F61" s="22">
        <f t="shared" si="13"/>
        <v>104.89932233066372</v>
      </c>
      <c r="G61" s="23"/>
    </row>
    <row r="62" spans="1:16" ht="13.5" customHeight="1" thickBot="1" x14ac:dyDescent="0.2">
      <c r="A62" s="142">
        <v>10</v>
      </c>
      <c r="B62" s="462" t="s">
        <v>29</v>
      </c>
      <c r="C62" s="128">
        <f t="shared" si="10"/>
        <v>31952</v>
      </c>
      <c r="D62" s="143">
        <f t="shared" si="11"/>
        <v>31990</v>
      </c>
      <c r="E62" s="144">
        <f t="shared" si="12"/>
        <v>106.07177239982737</v>
      </c>
      <c r="F62" s="145">
        <f t="shared" si="13"/>
        <v>99.881212879024702</v>
      </c>
      <c r="G62" s="146"/>
    </row>
    <row r="63" spans="1:16" ht="13.5" customHeight="1" thickTop="1" x14ac:dyDescent="0.15">
      <c r="A63" s="129"/>
      <c r="B63" s="147" t="s">
        <v>73</v>
      </c>
      <c r="C63" s="148">
        <f>SUM(J43)</f>
        <v>1002993</v>
      </c>
      <c r="D63" s="148">
        <f t="shared" si="11"/>
        <v>1031518</v>
      </c>
      <c r="E63" s="149">
        <f>SUM(C63/R26*100)</f>
        <v>90.796041518431821</v>
      </c>
      <c r="F63" s="150">
        <f t="shared" si="13"/>
        <v>97.234658047654037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P45" sqref="P45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65</v>
      </c>
      <c r="R1" s="117"/>
    </row>
    <row r="2" spans="8:30" x14ac:dyDescent="0.15">
      <c r="H2" s="209" t="s">
        <v>198</v>
      </c>
      <c r="I2" s="91"/>
      <c r="J2" s="211" t="s">
        <v>102</v>
      </c>
      <c r="K2" s="4"/>
      <c r="L2" s="350" t="s">
        <v>182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99</v>
      </c>
      <c r="I3" s="91"/>
      <c r="J3" s="160" t="s">
        <v>100</v>
      </c>
      <c r="K3" s="4"/>
      <c r="L3" s="350" t="s">
        <v>99</v>
      </c>
      <c r="M3" s="1"/>
      <c r="N3" s="100"/>
      <c r="O3" s="100"/>
      <c r="S3" s="28"/>
      <c r="T3" s="28"/>
      <c r="U3" s="28"/>
    </row>
    <row r="4" spans="8:30" x14ac:dyDescent="0.15">
      <c r="H4" s="99">
        <v>23529</v>
      </c>
      <c r="I4" s="91">
        <v>33</v>
      </c>
      <c r="J4" s="182" t="s">
        <v>0</v>
      </c>
      <c r="K4" s="131">
        <f>SUM(I4)</f>
        <v>33</v>
      </c>
      <c r="L4" s="367">
        <v>29461</v>
      </c>
      <c r="M4" s="49"/>
      <c r="N4" s="101"/>
      <c r="O4" s="101"/>
      <c r="S4" s="28"/>
      <c r="T4" s="28"/>
      <c r="U4" s="28"/>
    </row>
    <row r="5" spans="8:30" x14ac:dyDescent="0.15">
      <c r="H5" s="48">
        <v>18665</v>
      </c>
      <c r="I5" s="91">
        <v>26</v>
      </c>
      <c r="J5" s="182" t="s">
        <v>30</v>
      </c>
      <c r="K5" s="131">
        <f t="shared" ref="K5:K13" si="0">SUM(I5)</f>
        <v>26</v>
      </c>
      <c r="L5" s="368">
        <v>19551</v>
      </c>
      <c r="M5" s="49"/>
      <c r="N5" s="101"/>
      <c r="O5" s="101"/>
      <c r="S5" s="28"/>
      <c r="T5" s="28"/>
      <c r="U5" s="28"/>
    </row>
    <row r="6" spans="8:30" x14ac:dyDescent="0.15">
      <c r="H6" s="48">
        <v>4781</v>
      </c>
      <c r="I6" s="91">
        <v>14</v>
      </c>
      <c r="J6" s="182" t="s">
        <v>19</v>
      </c>
      <c r="K6" s="131">
        <f t="shared" si="0"/>
        <v>14</v>
      </c>
      <c r="L6" s="368">
        <v>8203</v>
      </c>
      <c r="M6" s="49"/>
      <c r="N6" s="210"/>
      <c r="O6" s="101"/>
      <c r="S6" s="28"/>
      <c r="T6" s="28"/>
      <c r="U6" s="28"/>
    </row>
    <row r="7" spans="8:30" x14ac:dyDescent="0.15">
      <c r="H7" s="48">
        <v>3642</v>
      </c>
      <c r="I7" s="91">
        <v>15</v>
      </c>
      <c r="J7" s="182" t="s">
        <v>20</v>
      </c>
      <c r="K7" s="131">
        <f t="shared" si="0"/>
        <v>15</v>
      </c>
      <c r="L7" s="368">
        <v>3620</v>
      </c>
      <c r="M7" s="49"/>
      <c r="N7" s="101"/>
      <c r="O7" s="101"/>
      <c r="S7" s="28"/>
      <c r="T7" s="28"/>
      <c r="U7" s="28"/>
    </row>
    <row r="8" spans="8:30" x14ac:dyDescent="0.15">
      <c r="H8" s="98">
        <v>3551</v>
      </c>
      <c r="I8" s="91">
        <v>38</v>
      </c>
      <c r="J8" s="182" t="s">
        <v>38</v>
      </c>
      <c r="K8" s="131">
        <f t="shared" si="0"/>
        <v>38</v>
      </c>
      <c r="L8" s="368">
        <v>3856</v>
      </c>
      <c r="M8" s="49"/>
      <c r="N8" s="101"/>
      <c r="O8" s="101"/>
      <c r="S8" s="28"/>
      <c r="T8" s="28"/>
      <c r="U8" s="28"/>
    </row>
    <row r="9" spans="8:30" x14ac:dyDescent="0.15">
      <c r="H9" s="221">
        <v>3464</v>
      </c>
      <c r="I9" s="91">
        <v>24</v>
      </c>
      <c r="J9" s="182" t="s">
        <v>28</v>
      </c>
      <c r="K9" s="131">
        <f t="shared" si="0"/>
        <v>24</v>
      </c>
      <c r="L9" s="368">
        <v>4167</v>
      </c>
      <c r="M9" s="49"/>
      <c r="N9" s="101"/>
      <c r="O9" s="101"/>
      <c r="S9" s="28"/>
      <c r="T9" s="28"/>
      <c r="U9" s="28"/>
    </row>
    <row r="10" spans="8:30" x14ac:dyDescent="0.15">
      <c r="H10" s="48">
        <v>3436</v>
      </c>
      <c r="I10" s="152">
        <v>34</v>
      </c>
      <c r="J10" s="185" t="s">
        <v>1</v>
      </c>
      <c r="K10" s="131">
        <f t="shared" si="0"/>
        <v>34</v>
      </c>
      <c r="L10" s="368">
        <v>4680</v>
      </c>
      <c r="S10" s="28"/>
      <c r="T10" s="28"/>
      <c r="U10" s="28"/>
    </row>
    <row r="11" spans="8:30" x14ac:dyDescent="0.15">
      <c r="H11" s="110">
        <v>1934</v>
      </c>
      <c r="I11" s="91">
        <v>36</v>
      </c>
      <c r="J11" s="182" t="s">
        <v>5</v>
      </c>
      <c r="K11" s="131">
        <f t="shared" si="0"/>
        <v>36</v>
      </c>
      <c r="L11" s="368">
        <v>2449</v>
      </c>
      <c r="M11" s="49"/>
      <c r="N11" s="101"/>
      <c r="O11" s="101"/>
      <c r="S11" s="28"/>
      <c r="T11" s="28"/>
      <c r="U11" s="28"/>
    </row>
    <row r="12" spans="8:30" x14ac:dyDescent="0.15">
      <c r="H12" s="190">
        <v>1589</v>
      </c>
      <c r="I12" s="152">
        <v>27</v>
      </c>
      <c r="J12" s="185" t="s">
        <v>31</v>
      </c>
      <c r="K12" s="131">
        <f t="shared" si="0"/>
        <v>27</v>
      </c>
      <c r="L12" s="368">
        <v>1167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2">
        <v>1095</v>
      </c>
      <c r="I13" s="469">
        <v>37</v>
      </c>
      <c r="J13" s="470" t="s">
        <v>37</v>
      </c>
      <c r="K13" s="131">
        <f t="shared" si="0"/>
        <v>37</v>
      </c>
      <c r="L13" s="368">
        <v>2606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48">
        <v>801</v>
      </c>
      <c r="I14" s="136">
        <v>25</v>
      </c>
      <c r="J14" s="199" t="s">
        <v>29</v>
      </c>
      <c r="K14" s="120" t="s">
        <v>8</v>
      </c>
      <c r="L14" s="369">
        <v>83619</v>
      </c>
      <c r="S14" s="28"/>
      <c r="T14" s="28"/>
      <c r="U14" s="28"/>
    </row>
    <row r="15" spans="8:30" x14ac:dyDescent="0.15">
      <c r="H15" s="98">
        <v>692</v>
      </c>
      <c r="I15" s="349">
        <v>40</v>
      </c>
      <c r="J15" s="183" t="s">
        <v>2</v>
      </c>
      <c r="K15" s="55"/>
      <c r="L15" s="1" t="s">
        <v>59</v>
      </c>
      <c r="M15" s="456" t="s">
        <v>94</v>
      </c>
      <c r="N15" s="46" t="s">
        <v>74</v>
      </c>
      <c r="S15" s="28"/>
      <c r="T15" s="28"/>
      <c r="U15" s="28"/>
    </row>
    <row r="16" spans="8:30" x14ac:dyDescent="0.15">
      <c r="H16" s="391">
        <v>649</v>
      </c>
      <c r="I16" s="91">
        <v>17</v>
      </c>
      <c r="J16" s="182" t="s">
        <v>21</v>
      </c>
      <c r="K16" s="131">
        <f>SUM(I4)</f>
        <v>33</v>
      </c>
      <c r="L16" s="182" t="s">
        <v>0</v>
      </c>
      <c r="M16" s="370">
        <v>23865</v>
      </c>
      <c r="N16" s="99">
        <f>SUM(H4)</f>
        <v>23529</v>
      </c>
      <c r="O16" s="49"/>
      <c r="P16" s="18"/>
      <c r="S16" s="28"/>
      <c r="T16" s="28"/>
      <c r="U16" s="28"/>
    </row>
    <row r="17" spans="1:21" x14ac:dyDescent="0.15">
      <c r="H17" s="98">
        <v>516</v>
      </c>
      <c r="I17" s="91">
        <v>16</v>
      </c>
      <c r="J17" s="182" t="s">
        <v>3</v>
      </c>
      <c r="K17" s="131">
        <f t="shared" ref="K17:K25" si="1">SUM(I5)</f>
        <v>26</v>
      </c>
      <c r="L17" s="182" t="s">
        <v>30</v>
      </c>
      <c r="M17" s="371">
        <v>20625</v>
      </c>
      <c r="N17" s="99">
        <f t="shared" ref="N17:N25" si="2">SUM(H5)</f>
        <v>18665</v>
      </c>
      <c r="O17" s="49"/>
      <c r="P17" s="18"/>
      <c r="S17" s="28"/>
      <c r="T17" s="28"/>
      <c r="U17" s="28"/>
    </row>
    <row r="18" spans="1:21" x14ac:dyDescent="0.15">
      <c r="H18" s="407">
        <v>328</v>
      </c>
      <c r="I18" s="91">
        <v>1</v>
      </c>
      <c r="J18" s="182" t="s">
        <v>4</v>
      </c>
      <c r="K18" s="131">
        <f t="shared" si="1"/>
        <v>14</v>
      </c>
      <c r="L18" s="182" t="s">
        <v>19</v>
      </c>
      <c r="M18" s="371">
        <v>6906</v>
      </c>
      <c r="N18" s="99">
        <f t="shared" si="2"/>
        <v>4781</v>
      </c>
      <c r="O18" s="49"/>
      <c r="P18" s="18"/>
      <c r="S18" s="28"/>
      <c r="T18" s="28"/>
      <c r="U18" s="28"/>
    </row>
    <row r="19" spans="1:21" x14ac:dyDescent="0.15">
      <c r="H19" s="99">
        <v>245</v>
      </c>
      <c r="I19" s="91">
        <v>19</v>
      </c>
      <c r="J19" s="182" t="s">
        <v>23</v>
      </c>
      <c r="K19" s="131">
        <f t="shared" si="1"/>
        <v>15</v>
      </c>
      <c r="L19" s="182" t="s">
        <v>20</v>
      </c>
      <c r="M19" s="371">
        <v>3334</v>
      </c>
      <c r="N19" s="99">
        <f t="shared" si="2"/>
        <v>3642</v>
      </c>
      <c r="O19" s="49"/>
      <c r="P19" s="18"/>
      <c r="S19" s="28"/>
      <c r="T19" s="28"/>
      <c r="U19" s="28"/>
    </row>
    <row r="20" spans="1:21" ht="14.25" thickBot="1" x14ac:dyDescent="0.2">
      <c r="H20" s="221">
        <v>186</v>
      </c>
      <c r="I20" s="91">
        <v>23</v>
      </c>
      <c r="J20" s="182" t="s">
        <v>27</v>
      </c>
      <c r="K20" s="131">
        <f t="shared" si="1"/>
        <v>38</v>
      </c>
      <c r="L20" s="182" t="s">
        <v>38</v>
      </c>
      <c r="M20" s="371">
        <v>4266</v>
      </c>
      <c r="N20" s="99">
        <f t="shared" si="2"/>
        <v>3551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198</v>
      </c>
      <c r="D21" s="66" t="s">
        <v>182</v>
      </c>
      <c r="E21" s="66" t="s">
        <v>51</v>
      </c>
      <c r="F21" s="66" t="s">
        <v>50</v>
      </c>
      <c r="G21" s="66" t="s">
        <v>52</v>
      </c>
      <c r="H21" s="98">
        <v>159</v>
      </c>
      <c r="I21" s="91">
        <v>21</v>
      </c>
      <c r="J21" s="182" t="s">
        <v>25</v>
      </c>
      <c r="K21" s="131">
        <f t="shared" si="1"/>
        <v>24</v>
      </c>
      <c r="L21" s="182" t="s">
        <v>28</v>
      </c>
      <c r="M21" s="371">
        <v>4319</v>
      </c>
      <c r="N21" s="99">
        <f t="shared" si="2"/>
        <v>3464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0</v>
      </c>
      <c r="C22" s="47">
        <f t="shared" ref="C22:C31" si="3">SUM(H4)</f>
        <v>23529</v>
      </c>
      <c r="D22" s="99">
        <f>SUM(L4)</f>
        <v>29461</v>
      </c>
      <c r="E22" s="58">
        <f t="shared" ref="E22:E32" si="4">SUM(N16/M16*100)</f>
        <v>98.592080452545574</v>
      </c>
      <c r="F22" s="62">
        <f>SUM(C22/D22*100)</f>
        <v>79.864906147109735</v>
      </c>
      <c r="G22" s="4"/>
      <c r="H22" s="102">
        <v>139</v>
      </c>
      <c r="I22" s="91">
        <v>32</v>
      </c>
      <c r="J22" s="182" t="s">
        <v>35</v>
      </c>
      <c r="K22" s="131">
        <f t="shared" si="1"/>
        <v>34</v>
      </c>
      <c r="L22" s="185" t="s">
        <v>1</v>
      </c>
      <c r="M22" s="371">
        <v>4250</v>
      </c>
      <c r="N22" s="99">
        <f t="shared" si="2"/>
        <v>3436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30</v>
      </c>
      <c r="C23" s="47">
        <f t="shared" si="3"/>
        <v>18665</v>
      </c>
      <c r="D23" s="99">
        <f>SUM(L5)</f>
        <v>19551</v>
      </c>
      <c r="E23" s="58">
        <f t="shared" si="4"/>
        <v>90.4969696969697</v>
      </c>
      <c r="F23" s="62">
        <f t="shared" ref="F23:F32" si="5">SUM(C23/D23*100)</f>
        <v>95.468262492967114</v>
      </c>
      <c r="G23" s="4"/>
      <c r="H23" s="455">
        <v>117</v>
      </c>
      <c r="I23" s="91">
        <v>2</v>
      </c>
      <c r="J23" s="182" t="s">
        <v>6</v>
      </c>
      <c r="K23" s="131">
        <f t="shared" si="1"/>
        <v>36</v>
      </c>
      <c r="L23" s="182" t="s">
        <v>5</v>
      </c>
      <c r="M23" s="371">
        <v>3494</v>
      </c>
      <c r="N23" s="99">
        <f t="shared" si="2"/>
        <v>1934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4781</v>
      </c>
      <c r="D24" s="99">
        <f t="shared" ref="D24:D31" si="6">SUM(L6)</f>
        <v>8203</v>
      </c>
      <c r="E24" s="58">
        <f t="shared" si="4"/>
        <v>69.229655372140158</v>
      </c>
      <c r="F24" s="62">
        <f t="shared" si="5"/>
        <v>58.283554797025481</v>
      </c>
      <c r="G24" s="4"/>
      <c r="H24" s="520">
        <v>27</v>
      </c>
      <c r="I24" s="91">
        <v>9</v>
      </c>
      <c r="J24" s="393" t="s">
        <v>172</v>
      </c>
      <c r="K24" s="131">
        <f t="shared" si="1"/>
        <v>27</v>
      </c>
      <c r="L24" s="185" t="s">
        <v>31</v>
      </c>
      <c r="M24" s="371">
        <v>1173</v>
      </c>
      <c r="N24" s="99">
        <f t="shared" si="2"/>
        <v>1589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20</v>
      </c>
      <c r="C25" s="47">
        <f t="shared" si="3"/>
        <v>3642</v>
      </c>
      <c r="D25" s="99">
        <f t="shared" si="6"/>
        <v>3620</v>
      </c>
      <c r="E25" s="58">
        <f t="shared" si="4"/>
        <v>109.23815236952609</v>
      </c>
      <c r="F25" s="62">
        <f t="shared" si="5"/>
        <v>100.60773480662984</v>
      </c>
      <c r="G25" s="4"/>
      <c r="H25" s="102">
        <v>6</v>
      </c>
      <c r="I25" s="91">
        <v>22</v>
      </c>
      <c r="J25" s="182" t="s">
        <v>26</v>
      </c>
      <c r="K25" s="206">
        <f t="shared" si="1"/>
        <v>37</v>
      </c>
      <c r="L25" s="470" t="s">
        <v>37</v>
      </c>
      <c r="M25" s="372">
        <v>1509</v>
      </c>
      <c r="N25" s="190">
        <f t="shared" si="2"/>
        <v>1095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38</v>
      </c>
      <c r="C26" s="99">
        <f t="shared" si="3"/>
        <v>3551</v>
      </c>
      <c r="D26" s="99">
        <f t="shared" si="6"/>
        <v>3856</v>
      </c>
      <c r="E26" s="459">
        <f t="shared" si="4"/>
        <v>83.239568682606659</v>
      </c>
      <c r="F26" s="461">
        <f t="shared" si="5"/>
        <v>92.090248962655593</v>
      </c>
      <c r="G26" s="13"/>
      <c r="H26" s="102">
        <v>5</v>
      </c>
      <c r="I26" s="91">
        <v>7</v>
      </c>
      <c r="J26" s="182" t="s">
        <v>14</v>
      </c>
      <c r="K26" s="4"/>
      <c r="L26" s="438" t="s">
        <v>164</v>
      </c>
      <c r="M26" s="373">
        <v>77816</v>
      </c>
      <c r="N26" s="219">
        <f>SUM(H44)</f>
        <v>69559</v>
      </c>
      <c r="S26" s="28"/>
      <c r="T26" s="28"/>
      <c r="U26" s="28"/>
    </row>
    <row r="27" spans="1:21" x14ac:dyDescent="0.15">
      <c r="A27" s="68">
        <v>6</v>
      </c>
      <c r="B27" s="182" t="s">
        <v>28</v>
      </c>
      <c r="C27" s="47">
        <f t="shared" si="3"/>
        <v>3464</v>
      </c>
      <c r="D27" s="99">
        <f t="shared" si="6"/>
        <v>4167</v>
      </c>
      <c r="E27" s="58">
        <f t="shared" si="4"/>
        <v>80.203750868256535</v>
      </c>
      <c r="F27" s="62">
        <f t="shared" si="5"/>
        <v>83.129349652027841</v>
      </c>
      <c r="G27" s="4"/>
      <c r="H27" s="140">
        <v>2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1</v>
      </c>
      <c r="C28" s="47">
        <f t="shared" si="3"/>
        <v>3436</v>
      </c>
      <c r="D28" s="99">
        <f t="shared" si="6"/>
        <v>4680</v>
      </c>
      <c r="E28" s="58">
        <f t="shared" si="4"/>
        <v>80.847058823529423</v>
      </c>
      <c r="F28" s="62">
        <f t="shared" si="5"/>
        <v>73.418803418803407</v>
      </c>
      <c r="G28" s="4"/>
      <c r="H28" s="455">
        <v>1</v>
      </c>
      <c r="I28" s="91">
        <v>12</v>
      </c>
      <c r="J28" s="182" t="s">
        <v>18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5</v>
      </c>
      <c r="C29" s="47">
        <f t="shared" si="3"/>
        <v>1934</v>
      </c>
      <c r="D29" s="99">
        <f t="shared" si="6"/>
        <v>2449</v>
      </c>
      <c r="E29" s="58">
        <f t="shared" si="4"/>
        <v>55.352032054951351</v>
      </c>
      <c r="F29" s="62">
        <f t="shared" si="5"/>
        <v>78.971008574928547</v>
      </c>
      <c r="G29" s="12"/>
      <c r="H29" s="140">
        <v>0</v>
      </c>
      <c r="I29" s="91">
        <v>3</v>
      </c>
      <c r="J29" s="182" t="s">
        <v>10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31</v>
      </c>
      <c r="C30" s="47">
        <f t="shared" si="3"/>
        <v>1589</v>
      </c>
      <c r="D30" s="99">
        <f t="shared" si="6"/>
        <v>1167</v>
      </c>
      <c r="E30" s="58">
        <f t="shared" si="4"/>
        <v>135.46462063086105</v>
      </c>
      <c r="F30" s="62">
        <f t="shared" si="5"/>
        <v>136.16109682947729</v>
      </c>
      <c r="G30" s="13"/>
      <c r="H30" s="102">
        <v>0</v>
      </c>
      <c r="I30" s="91">
        <v>5</v>
      </c>
      <c r="J30" s="182" t="s">
        <v>12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37</v>
      </c>
      <c r="C31" s="47">
        <f t="shared" si="3"/>
        <v>1095</v>
      </c>
      <c r="D31" s="99">
        <f t="shared" si="6"/>
        <v>2606</v>
      </c>
      <c r="E31" s="58">
        <f t="shared" si="4"/>
        <v>72.564612326043743</v>
      </c>
      <c r="F31" s="62">
        <f t="shared" si="5"/>
        <v>42.018419033000768</v>
      </c>
      <c r="G31" s="103"/>
      <c r="H31" s="102">
        <v>0</v>
      </c>
      <c r="I31" s="91">
        <v>6</v>
      </c>
      <c r="J31" s="182" t="s">
        <v>13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69559</v>
      </c>
      <c r="D32" s="74">
        <f>SUM(L14)</f>
        <v>83619</v>
      </c>
      <c r="E32" s="77">
        <f t="shared" si="4"/>
        <v>89.389071656214654</v>
      </c>
      <c r="F32" s="75">
        <f t="shared" si="5"/>
        <v>83.185639627357418</v>
      </c>
      <c r="G32" s="76"/>
      <c r="H32" s="521">
        <v>0</v>
      </c>
      <c r="I32" s="91">
        <v>8</v>
      </c>
      <c r="J32" s="182" t="s">
        <v>15</v>
      </c>
      <c r="L32" s="32"/>
      <c r="M32" s="28"/>
      <c r="S32" s="28"/>
      <c r="T32" s="28"/>
      <c r="U32" s="28"/>
    </row>
    <row r="33" spans="1:30" x14ac:dyDescent="0.15">
      <c r="H33" s="110">
        <v>0</v>
      </c>
      <c r="I33" s="91">
        <v>10</v>
      </c>
      <c r="J33" s="182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11</v>
      </c>
      <c r="J34" s="182" t="s">
        <v>17</v>
      </c>
      <c r="L34" s="248"/>
      <c r="M34" s="28"/>
      <c r="S34" s="28"/>
      <c r="T34" s="28"/>
      <c r="U34" s="28"/>
    </row>
    <row r="35" spans="1:30" x14ac:dyDescent="0.15">
      <c r="H35" s="407">
        <v>0</v>
      </c>
      <c r="I35" s="91">
        <v>13</v>
      </c>
      <c r="J35" s="182" t="s">
        <v>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18</v>
      </c>
      <c r="J36" s="182" t="s">
        <v>22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20</v>
      </c>
      <c r="J37" s="182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1">
        <v>0</v>
      </c>
      <c r="I38" s="91">
        <v>28</v>
      </c>
      <c r="J38" s="182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221">
        <v>0</v>
      </c>
      <c r="I39" s="91">
        <v>29</v>
      </c>
      <c r="J39" s="182" t="s">
        <v>95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30</v>
      </c>
      <c r="J40" s="182" t="s">
        <v>33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31</v>
      </c>
      <c r="J41" s="182" t="s">
        <v>105</v>
      </c>
      <c r="L41" s="52"/>
      <c r="M41" s="28"/>
      <c r="S41" s="28"/>
      <c r="T41" s="28"/>
      <c r="U41" s="28"/>
    </row>
    <row r="42" spans="1:30" x14ac:dyDescent="0.15">
      <c r="H42" s="9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391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69559</v>
      </c>
      <c r="I44" s="91"/>
      <c r="J44" s="189" t="s">
        <v>97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198</v>
      </c>
      <c r="I47" s="91"/>
      <c r="J47" s="204" t="s">
        <v>70</v>
      </c>
      <c r="K47" s="4"/>
      <c r="L47" s="355" t="s">
        <v>182</v>
      </c>
      <c r="S47" s="28"/>
      <c r="T47" s="28"/>
      <c r="U47" s="28"/>
      <c r="V47" s="28"/>
    </row>
    <row r="48" spans="1:30" x14ac:dyDescent="0.15">
      <c r="H48" s="212" t="s">
        <v>99</v>
      </c>
      <c r="I48" s="136"/>
      <c r="J48" s="203" t="s">
        <v>53</v>
      </c>
      <c r="K48" s="197"/>
      <c r="L48" s="360" t="s">
        <v>99</v>
      </c>
      <c r="S48" s="28"/>
      <c r="T48" s="28"/>
      <c r="U48" s="28"/>
      <c r="V48" s="28"/>
    </row>
    <row r="49" spans="1:22" x14ac:dyDescent="0.15">
      <c r="H49" s="47">
        <v>59879</v>
      </c>
      <c r="I49" s="91">
        <v>26</v>
      </c>
      <c r="J49" s="182" t="s">
        <v>30</v>
      </c>
      <c r="K49" s="4">
        <f>SUM(I49)</f>
        <v>26</v>
      </c>
      <c r="L49" s="361">
        <v>49506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16585</v>
      </c>
      <c r="I50" s="91">
        <v>33</v>
      </c>
      <c r="J50" s="182" t="s">
        <v>0</v>
      </c>
      <c r="K50" s="4">
        <f t="shared" ref="K50:K58" si="7">SUM(I50)</f>
        <v>33</v>
      </c>
      <c r="L50" s="361">
        <v>11430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14354</v>
      </c>
      <c r="I51" s="91">
        <v>13</v>
      </c>
      <c r="J51" s="182" t="s">
        <v>7</v>
      </c>
      <c r="K51" s="4">
        <f t="shared" si="7"/>
        <v>13</v>
      </c>
      <c r="L51" s="361">
        <v>13815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6180</v>
      </c>
      <c r="I52" s="91">
        <v>25</v>
      </c>
      <c r="J52" s="182" t="s">
        <v>29</v>
      </c>
      <c r="K52" s="4">
        <f t="shared" si="7"/>
        <v>25</v>
      </c>
      <c r="L52" s="361">
        <v>7902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198</v>
      </c>
      <c r="D53" s="66" t="s">
        <v>182</v>
      </c>
      <c r="E53" s="66" t="s">
        <v>51</v>
      </c>
      <c r="F53" s="66" t="s">
        <v>50</v>
      </c>
      <c r="G53" s="66" t="s">
        <v>52</v>
      </c>
      <c r="H53" s="345">
        <v>6030</v>
      </c>
      <c r="I53" s="91">
        <v>34</v>
      </c>
      <c r="J53" s="182" t="s">
        <v>1</v>
      </c>
      <c r="K53" s="4">
        <f t="shared" si="7"/>
        <v>34</v>
      </c>
      <c r="L53" s="361">
        <v>4968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59879</v>
      </c>
      <c r="D54" s="110">
        <f>SUM(L49)</f>
        <v>49506</v>
      </c>
      <c r="E54" s="58">
        <f t="shared" ref="E54:E64" si="9">SUM(N63/M63*100)</f>
        <v>134.63518830803821</v>
      </c>
      <c r="F54" s="58">
        <f>SUM(C54/D54*100)</f>
        <v>120.95301579606512</v>
      </c>
      <c r="G54" s="4"/>
      <c r="H54" s="48">
        <v>3808</v>
      </c>
      <c r="I54" s="91">
        <v>22</v>
      </c>
      <c r="J54" s="182" t="s">
        <v>26</v>
      </c>
      <c r="K54" s="4">
        <f t="shared" si="7"/>
        <v>22</v>
      </c>
      <c r="L54" s="361">
        <v>4784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0</v>
      </c>
      <c r="C55" s="47">
        <f t="shared" si="8"/>
        <v>16585</v>
      </c>
      <c r="D55" s="110">
        <f t="shared" ref="D55:D64" si="10">SUM(L50)</f>
        <v>11430</v>
      </c>
      <c r="E55" s="58">
        <f t="shared" si="9"/>
        <v>93.436619718309856</v>
      </c>
      <c r="F55" s="58">
        <f t="shared" ref="F55:F64" si="11">SUM(C55/D55*100)</f>
        <v>145.10061242344707</v>
      </c>
      <c r="G55" s="4"/>
      <c r="H55" s="98">
        <v>3796</v>
      </c>
      <c r="I55" s="91">
        <v>40</v>
      </c>
      <c r="J55" s="182" t="s">
        <v>2</v>
      </c>
      <c r="K55" s="4">
        <f t="shared" si="7"/>
        <v>40</v>
      </c>
      <c r="L55" s="361">
        <v>7557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7</v>
      </c>
      <c r="C56" s="47">
        <f t="shared" si="8"/>
        <v>14354</v>
      </c>
      <c r="D56" s="110">
        <f t="shared" si="10"/>
        <v>13815</v>
      </c>
      <c r="E56" s="58">
        <f t="shared" si="9"/>
        <v>103.11040873500468</v>
      </c>
      <c r="F56" s="58">
        <f t="shared" si="11"/>
        <v>103.90155627940645</v>
      </c>
      <c r="G56" s="4"/>
      <c r="H56" s="391">
        <v>3537</v>
      </c>
      <c r="I56" s="91">
        <v>36</v>
      </c>
      <c r="J56" s="182" t="s">
        <v>5</v>
      </c>
      <c r="K56" s="4">
        <f t="shared" si="7"/>
        <v>36</v>
      </c>
      <c r="L56" s="361">
        <v>2003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29</v>
      </c>
      <c r="C57" s="47">
        <f t="shared" si="8"/>
        <v>6180</v>
      </c>
      <c r="D57" s="110">
        <f t="shared" si="10"/>
        <v>7902</v>
      </c>
      <c r="E57" s="58">
        <f t="shared" si="9"/>
        <v>103.10310310310311</v>
      </c>
      <c r="F57" s="58">
        <f t="shared" si="11"/>
        <v>78.20804859529234</v>
      </c>
      <c r="G57" s="4"/>
      <c r="H57" s="102">
        <v>2549</v>
      </c>
      <c r="I57" s="91">
        <v>16</v>
      </c>
      <c r="J57" s="182" t="s">
        <v>3</v>
      </c>
      <c r="K57" s="4">
        <f t="shared" si="7"/>
        <v>16</v>
      </c>
      <c r="L57" s="361">
        <v>2710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1</v>
      </c>
      <c r="C58" s="47">
        <f t="shared" si="8"/>
        <v>6030</v>
      </c>
      <c r="D58" s="110">
        <f t="shared" si="10"/>
        <v>4968</v>
      </c>
      <c r="E58" s="58">
        <f t="shared" si="9"/>
        <v>139.84230055658625</v>
      </c>
      <c r="F58" s="58">
        <f t="shared" si="11"/>
        <v>121.37681159420291</v>
      </c>
      <c r="G58" s="13"/>
      <c r="H58" s="190">
        <v>2473</v>
      </c>
      <c r="I58" s="152">
        <v>24</v>
      </c>
      <c r="J58" s="185" t="s">
        <v>28</v>
      </c>
      <c r="K58" s="15">
        <f t="shared" si="7"/>
        <v>24</v>
      </c>
      <c r="L58" s="362">
        <v>3412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26</v>
      </c>
      <c r="C59" s="47">
        <f t="shared" si="8"/>
        <v>3808</v>
      </c>
      <c r="D59" s="110">
        <f t="shared" si="10"/>
        <v>4784</v>
      </c>
      <c r="E59" s="58">
        <f t="shared" si="9"/>
        <v>421.70542635658921</v>
      </c>
      <c r="F59" s="58">
        <f t="shared" si="11"/>
        <v>79.598662207357862</v>
      </c>
      <c r="G59" s="4"/>
      <c r="H59" s="507">
        <v>1432</v>
      </c>
      <c r="I59" s="395">
        <v>38</v>
      </c>
      <c r="J59" s="255" t="s">
        <v>38</v>
      </c>
      <c r="K59" s="9" t="s">
        <v>66</v>
      </c>
      <c r="L59" s="363">
        <v>111822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</v>
      </c>
      <c r="C60" s="47">
        <f t="shared" si="8"/>
        <v>3796</v>
      </c>
      <c r="D60" s="110">
        <f t="shared" si="10"/>
        <v>7557</v>
      </c>
      <c r="E60" s="58">
        <f t="shared" si="9"/>
        <v>42.52268399238266</v>
      </c>
      <c r="F60" s="58">
        <f t="shared" si="11"/>
        <v>50.231573375678181</v>
      </c>
      <c r="G60" s="4"/>
      <c r="H60" s="140">
        <v>1371</v>
      </c>
      <c r="I60" s="155">
        <v>17</v>
      </c>
      <c r="J60" s="182" t="s">
        <v>21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3537</v>
      </c>
      <c r="D61" s="110">
        <f t="shared" si="10"/>
        <v>2003</v>
      </c>
      <c r="E61" s="58">
        <f t="shared" si="9"/>
        <v>103.48156816851962</v>
      </c>
      <c r="F61" s="58">
        <f t="shared" si="11"/>
        <v>176.5851223165252</v>
      </c>
      <c r="G61" s="12"/>
      <c r="H61" s="102">
        <v>870</v>
      </c>
      <c r="I61" s="155">
        <v>23</v>
      </c>
      <c r="J61" s="182" t="s">
        <v>27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3</v>
      </c>
      <c r="C62" s="47">
        <f t="shared" si="8"/>
        <v>2549</v>
      </c>
      <c r="D62" s="110">
        <f t="shared" si="10"/>
        <v>2710</v>
      </c>
      <c r="E62" s="58">
        <f t="shared" si="9"/>
        <v>136.38309256286786</v>
      </c>
      <c r="F62" s="58">
        <f t="shared" si="11"/>
        <v>94.059040590405914</v>
      </c>
      <c r="G62" s="13"/>
      <c r="H62" s="140">
        <v>389</v>
      </c>
      <c r="I62" s="198">
        <v>21</v>
      </c>
      <c r="J62" s="4" t="s">
        <v>161</v>
      </c>
      <c r="K62" s="55"/>
      <c r="L62" s="1" t="s">
        <v>60</v>
      </c>
      <c r="M62" s="104" t="s">
        <v>62</v>
      </c>
      <c r="N62" s="46" t="s">
        <v>74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28</v>
      </c>
      <c r="C63" s="388">
        <f t="shared" si="8"/>
        <v>2473</v>
      </c>
      <c r="D63" s="153">
        <f t="shared" si="10"/>
        <v>3412</v>
      </c>
      <c r="E63" s="64">
        <f t="shared" si="9"/>
        <v>70.136131593874069</v>
      </c>
      <c r="F63" s="64">
        <f t="shared" si="11"/>
        <v>72.47948417350527</v>
      </c>
      <c r="G63" s="103"/>
      <c r="H63" s="140">
        <v>150</v>
      </c>
      <c r="I63" s="91">
        <v>11</v>
      </c>
      <c r="J63" s="182" t="s">
        <v>17</v>
      </c>
      <c r="K63" s="4">
        <f>SUM(K49)</f>
        <v>26</v>
      </c>
      <c r="L63" s="182" t="s">
        <v>30</v>
      </c>
      <c r="M63" s="193">
        <v>44475</v>
      </c>
      <c r="N63" s="99">
        <f>SUM(H49)</f>
        <v>59879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123860</v>
      </c>
      <c r="D64" s="154">
        <f t="shared" si="10"/>
        <v>111822</v>
      </c>
      <c r="E64" s="77">
        <f t="shared" si="9"/>
        <v>113.51326582046464</v>
      </c>
      <c r="F64" s="77">
        <f t="shared" si="11"/>
        <v>110.76532346049972</v>
      </c>
      <c r="G64" s="76"/>
      <c r="H64" s="102">
        <v>130</v>
      </c>
      <c r="I64" s="91">
        <v>12</v>
      </c>
      <c r="J64" s="182" t="s">
        <v>18</v>
      </c>
      <c r="K64" s="4">
        <f t="shared" ref="K64:K72" si="12">SUM(K50)</f>
        <v>33</v>
      </c>
      <c r="L64" s="182" t="s">
        <v>0</v>
      </c>
      <c r="M64" s="193">
        <v>17750</v>
      </c>
      <c r="N64" s="99">
        <f t="shared" ref="N64:N72" si="13">SUM(H50)</f>
        <v>16585</v>
      </c>
      <c r="O64" s="49"/>
      <c r="S64" s="28"/>
      <c r="T64" s="28"/>
      <c r="U64" s="28"/>
      <c r="V64" s="28"/>
    </row>
    <row r="65" spans="2:22" x14ac:dyDescent="0.15">
      <c r="H65" s="47">
        <v>104</v>
      </c>
      <c r="I65" s="91">
        <v>1</v>
      </c>
      <c r="J65" s="182" t="s">
        <v>4</v>
      </c>
      <c r="K65" s="4">
        <f t="shared" si="12"/>
        <v>13</v>
      </c>
      <c r="L65" s="182" t="s">
        <v>7</v>
      </c>
      <c r="M65" s="193">
        <v>13921</v>
      </c>
      <c r="N65" s="99">
        <f t="shared" si="13"/>
        <v>14354</v>
      </c>
      <c r="O65" s="49"/>
      <c r="S65" s="28"/>
      <c r="T65" s="28"/>
      <c r="U65" s="28"/>
      <c r="V65" s="28"/>
    </row>
    <row r="66" spans="2:22" x14ac:dyDescent="0.15">
      <c r="H66" s="99">
        <v>104</v>
      </c>
      <c r="I66" s="91">
        <v>4</v>
      </c>
      <c r="J66" s="182" t="s">
        <v>11</v>
      </c>
      <c r="K66" s="4">
        <f t="shared" si="12"/>
        <v>25</v>
      </c>
      <c r="L66" s="182" t="s">
        <v>29</v>
      </c>
      <c r="M66" s="193">
        <v>5994</v>
      </c>
      <c r="N66" s="99">
        <f t="shared" si="13"/>
        <v>6180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62</v>
      </c>
      <c r="I67" s="91">
        <v>9</v>
      </c>
      <c r="J67" s="393" t="s">
        <v>169</v>
      </c>
      <c r="K67" s="4">
        <f t="shared" si="12"/>
        <v>34</v>
      </c>
      <c r="L67" s="182" t="s">
        <v>1</v>
      </c>
      <c r="M67" s="193">
        <v>4312</v>
      </c>
      <c r="N67" s="99">
        <f t="shared" si="13"/>
        <v>6030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22</v>
      </c>
      <c r="I68" s="91">
        <v>29</v>
      </c>
      <c r="J68" s="182" t="s">
        <v>95</v>
      </c>
      <c r="K68" s="4">
        <f t="shared" si="12"/>
        <v>22</v>
      </c>
      <c r="L68" s="182" t="s">
        <v>26</v>
      </c>
      <c r="M68" s="193">
        <v>903</v>
      </c>
      <c r="N68" s="99">
        <f t="shared" si="13"/>
        <v>3808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19</v>
      </c>
      <c r="I69" s="91">
        <v>15</v>
      </c>
      <c r="J69" s="182" t="s">
        <v>20</v>
      </c>
      <c r="K69" s="4">
        <f t="shared" si="12"/>
        <v>40</v>
      </c>
      <c r="L69" s="182" t="s">
        <v>2</v>
      </c>
      <c r="M69" s="193">
        <v>8927</v>
      </c>
      <c r="N69" s="99">
        <f t="shared" si="13"/>
        <v>3796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16</v>
      </c>
      <c r="I70" s="91">
        <v>30</v>
      </c>
      <c r="J70" s="182" t="s">
        <v>33</v>
      </c>
      <c r="K70" s="4">
        <f t="shared" si="12"/>
        <v>36</v>
      </c>
      <c r="L70" s="182" t="s">
        <v>5</v>
      </c>
      <c r="M70" s="193">
        <v>3418</v>
      </c>
      <c r="N70" s="99">
        <f t="shared" si="13"/>
        <v>3537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2</v>
      </c>
      <c r="J71" s="182" t="s">
        <v>6</v>
      </c>
      <c r="K71" s="4">
        <f t="shared" si="12"/>
        <v>16</v>
      </c>
      <c r="L71" s="182" t="s">
        <v>3</v>
      </c>
      <c r="M71" s="193">
        <v>1869</v>
      </c>
      <c r="N71" s="99">
        <f t="shared" si="13"/>
        <v>2549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3</v>
      </c>
      <c r="J72" s="182" t="s">
        <v>10</v>
      </c>
      <c r="K72" s="4">
        <f t="shared" si="12"/>
        <v>24</v>
      </c>
      <c r="L72" s="185" t="s">
        <v>28</v>
      </c>
      <c r="M72" s="194">
        <v>3526</v>
      </c>
      <c r="N72" s="99">
        <f t="shared" si="13"/>
        <v>2473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391">
        <v>0</v>
      </c>
      <c r="I73" s="91">
        <v>5</v>
      </c>
      <c r="J73" s="182" t="s">
        <v>12</v>
      </c>
      <c r="K73" s="47"/>
      <c r="L73" s="393" t="s">
        <v>192</v>
      </c>
      <c r="M73" s="192">
        <v>109115</v>
      </c>
      <c r="N73" s="191">
        <f>SUM(H89)</f>
        <v>123860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391">
        <v>0</v>
      </c>
      <c r="I74" s="91">
        <v>6</v>
      </c>
      <c r="J74" s="182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7</v>
      </c>
      <c r="J75" s="182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8</v>
      </c>
      <c r="J76" s="182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10</v>
      </c>
      <c r="J77" s="182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14</v>
      </c>
      <c r="J78" s="182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502">
        <v>0</v>
      </c>
      <c r="I79" s="91">
        <v>18</v>
      </c>
      <c r="J79" s="182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19</v>
      </c>
      <c r="J80" s="182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20</v>
      </c>
      <c r="J81" s="182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27</v>
      </c>
      <c r="J82" s="182" t="s">
        <v>31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98">
        <v>0</v>
      </c>
      <c r="I83" s="91">
        <v>28</v>
      </c>
      <c r="J83" s="182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31</v>
      </c>
      <c r="J84" s="182" t="s">
        <v>96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1">
        <v>32</v>
      </c>
      <c r="J85" s="182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35</v>
      </c>
      <c r="J86" s="182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91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123860</v>
      </c>
      <c r="I89" s="91"/>
      <c r="J89" s="4" t="s">
        <v>93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O58" sqref="O5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64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198</v>
      </c>
      <c r="I2" s="91"/>
      <c r="J2" s="213" t="s">
        <v>103</v>
      </c>
      <c r="K2" s="4"/>
      <c r="L2" s="205" t="s">
        <v>182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99</v>
      </c>
      <c r="I3" s="91"/>
      <c r="J3" s="160" t="s">
        <v>100</v>
      </c>
      <c r="K3" s="4"/>
      <c r="L3" s="46" t="s">
        <v>99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32081</v>
      </c>
      <c r="I4" s="91">
        <v>31</v>
      </c>
      <c r="J4" s="36" t="s">
        <v>63</v>
      </c>
      <c r="K4" s="231">
        <f>SUM(I4)</f>
        <v>31</v>
      </c>
      <c r="L4" s="322">
        <v>29323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27365</v>
      </c>
      <c r="I5" s="91">
        <v>17</v>
      </c>
      <c r="J5" s="36" t="s">
        <v>21</v>
      </c>
      <c r="K5" s="231">
        <f t="shared" ref="K5:K13" si="0">SUM(I5)</f>
        <v>17</v>
      </c>
      <c r="L5" s="322">
        <v>20762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48">
        <v>20435</v>
      </c>
      <c r="I6" s="91">
        <v>2</v>
      </c>
      <c r="J6" s="36" t="s">
        <v>6</v>
      </c>
      <c r="K6" s="231">
        <f t="shared" si="0"/>
        <v>2</v>
      </c>
      <c r="L6" s="322">
        <v>17451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17875</v>
      </c>
      <c r="I7" s="91">
        <v>33</v>
      </c>
      <c r="J7" s="36" t="s">
        <v>0</v>
      </c>
      <c r="K7" s="231">
        <f t="shared" si="0"/>
        <v>33</v>
      </c>
      <c r="L7" s="322">
        <v>20267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15957</v>
      </c>
      <c r="I8" s="91">
        <v>34</v>
      </c>
      <c r="J8" s="36" t="s">
        <v>1</v>
      </c>
      <c r="K8" s="231">
        <f t="shared" si="0"/>
        <v>34</v>
      </c>
      <c r="L8" s="322">
        <v>17193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12152</v>
      </c>
      <c r="I9" s="91">
        <v>40</v>
      </c>
      <c r="J9" s="349" t="s">
        <v>2</v>
      </c>
      <c r="K9" s="231">
        <f t="shared" si="0"/>
        <v>40</v>
      </c>
      <c r="L9" s="322">
        <v>11361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11192</v>
      </c>
      <c r="I10" s="91">
        <v>3</v>
      </c>
      <c r="J10" s="36" t="s">
        <v>10</v>
      </c>
      <c r="K10" s="231">
        <f t="shared" si="0"/>
        <v>3</v>
      </c>
      <c r="L10" s="322">
        <v>27898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10007</v>
      </c>
      <c r="I11" s="91">
        <v>16</v>
      </c>
      <c r="J11" s="36" t="s">
        <v>3</v>
      </c>
      <c r="K11" s="231">
        <f t="shared" si="0"/>
        <v>16</v>
      </c>
      <c r="L11" s="322">
        <v>11542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6">
        <v>7577</v>
      </c>
      <c r="I12" s="91">
        <v>13</v>
      </c>
      <c r="J12" s="36" t="s">
        <v>7</v>
      </c>
      <c r="K12" s="231">
        <f t="shared" si="0"/>
        <v>13</v>
      </c>
      <c r="L12" s="323">
        <v>9619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3">
        <v>7274</v>
      </c>
      <c r="I13" s="152">
        <v>25</v>
      </c>
      <c r="J13" s="84" t="s">
        <v>29</v>
      </c>
      <c r="K13" s="231">
        <f t="shared" si="0"/>
        <v>25</v>
      </c>
      <c r="L13" s="323">
        <v>6332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6002</v>
      </c>
      <c r="I14" s="254">
        <v>26</v>
      </c>
      <c r="J14" s="465" t="s">
        <v>30</v>
      </c>
      <c r="K14" s="120" t="s">
        <v>8</v>
      </c>
      <c r="L14" s="324">
        <v>206654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5835</v>
      </c>
      <c r="I15" s="91">
        <v>21</v>
      </c>
      <c r="J15" s="393" t="s">
        <v>165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4106</v>
      </c>
      <c r="I16" s="91">
        <v>11</v>
      </c>
      <c r="J16" s="36" t="s">
        <v>17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48">
        <v>3509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513">
        <v>1601</v>
      </c>
      <c r="I18" s="91">
        <v>1</v>
      </c>
      <c r="J18" s="36" t="s">
        <v>4</v>
      </c>
      <c r="K18" s="1"/>
      <c r="L18" s="214" t="s">
        <v>103</v>
      </c>
      <c r="M18" t="s">
        <v>62</v>
      </c>
      <c r="N18" s="46" t="s">
        <v>74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1569</v>
      </c>
      <c r="I19" s="91">
        <v>14</v>
      </c>
      <c r="J19" s="36" t="s">
        <v>19</v>
      </c>
      <c r="K19" s="131">
        <f>SUM(I4)</f>
        <v>31</v>
      </c>
      <c r="L19" s="36" t="s">
        <v>63</v>
      </c>
      <c r="M19" s="448">
        <v>35360</v>
      </c>
      <c r="N19" s="99">
        <f>SUM(H4)</f>
        <v>32081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198</v>
      </c>
      <c r="D20" s="66" t="s">
        <v>182</v>
      </c>
      <c r="E20" s="66" t="s">
        <v>51</v>
      </c>
      <c r="F20" s="66" t="s">
        <v>50</v>
      </c>
      <c r="G20" s="67" t="s">
        <v>52</v>
      </c>
      <c r="H20" s="98">
        <v>1208</v>
      </c>
      <c r="I20" s="91">
        <v>9</v>
      </c>
      <c r="J20" s="393" t="s">
        <v>171</v>
      </c>
      <c r="K20" s="131">
        <f t="shared" ref="K20:K28" si="1">SUM(I5)</f>
        <v>17</v>
      </c>
      <c r="L20" s="36" t="s">
        <v>21</v>
      </c>
      <c r="M20" s="449">
        <v>38165</v>
      </c>
      <c r="N20" s="99">
        <f t="shared" ref="N20:N28" si="2">SUM(H5)</f>
        <v>27365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63</v>
      </c>
      <c r="C21" s="230">
        <f>SUM(H4)</f>
        <v>32081</v>
      </c>
      <c r="D21" s="6">
        <f>SUM(L4)</f>
        <v>29323</v>
      </c>
      <c r="E21" s="58">
        <f t="shared" ref="E21:E30" si="3">SUM(N19/M19*100)</f>
        <v>90.726809954751133</v>
      </c>
      <c r="F21" s="58">
        <f t="shared" ref="F21:F31" si="4">SUM(C21/D21*100)</f>
        <v>109.40558605872523</v>
      </c>
      <c r="G21" s="69"/>
      <c r="H21" s="98">
        <v>1155</v>
      </c>
      <c r="I21" s="91">
        <v>36</v>
      </c>
      <c r="J21" s="36" t="s">
        <v>5</v>
      </c>
      <c r="K21" s="131">
        <f t="shared" si="1"/>
        <v>2</v>
      </c>
      <c r="L21" s="36" t="s">
        <v>6</v>
      </c>
      <c r="M21" s="449">
        <v>11387</v>
      </c>
      <c r="N21" s="99">
        <f t="shared" si="2"/>
        <v>20435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21</v>
      </c>
      <c r="C22" s="230">
        <f t="shared" ref="C22:C30" si="5">SUM(H5)</f>
        <v>27365</v>
      </c>
      <c r="D22" s="6">
        <f t="shared" ref="D22:D30" si="6">SUM(L5)</f>
        <v>20762</v>
      </c>
      <c r="E22" s="58">
        <f t="shared" si="3"/>
        <v>71.701821040220096</v>
      </c>
      <c r="F22" s="58">
        <f t="shared" si="4"/>
        <v>131.80329448030054</v>
      </c>
      <c r="G22" s="69"/>
      <c r="H22" s="98">
        <v>1121</v>
      </c>
      <c r="I22" s="91">
        <v>24</v>
      </c>
      <c r="J22" s="349" t="s">
        <v>28</v>
      </c>
      <c r="K22" s="131">
        <f t="shared" si="1"/>
        <v>33</v>
      </c>
      <c r="L22" s="36" t="s">
        <v>0</v>
      </c>
      <c r="M22" s="449">
        <v>17545</v>
      </c>
      <c r="N22" s="99">
        <f t="shared" si="2"/>
        <v>17875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6</v>
      </c>
      <c r="C23" s="458">
        <f t="shared" si="5"/>
        <v>20435</v>
      </c>
      <c r="D23" s="110">
        <f t="shared" si="6"/>
        <v>17451</v>
      </c>
      <c r="E23" s="459">
        <f t="shared" si="3"/>
        <v>179.45903222973567</v>
      </c>
      <c r="F23" s="459">
        <f t="shared" si="4"/>
        <v>117.09930662999255</v>
      </c>
      <c r="G23" s="69"/>
      <c r="H23" s="98">
        <v>1059</v>
      </c>
      <c r="I23" s="91">
        <v>27</v>
      </c>
      <c r="J23" s="36" t="s">
        <v>31</v>
      </c>
      <c r="K23" s="131">
        <f t="shared" si="1"/>
        <v>34</v>
      </c>
      <c r="L23" s="36" t="s">
        <v>1</v>
      </c>
      <c r="M23" s="449">
        <v>16426</v>
      </c>
      <c r="N23" s="99">
        <f t="shared" si="2"/>
        <v>15957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0</v>
      </c>
      <c r="C24" s="230">
        <f t="shared" si="5"/>
        <v>17875</v>
      </c>
      <c r="D24" s="6">
        <f t="shared" si="6"/>
        <v>20267</v>
      </c>
      <c r="E24" s="58">
        <f t="shared" si="3"/>
        <v>101.88087774294672</v>
      </c>
      <c r="F24" s="58">
        <f t="shared" si="4"/>
        <v>88.197562540089805</v>
      </c>
      <c r="G24" s="69"/>
      <c r="H24" s="98">
        <v>808</v>
      </c>
      <c r="I24" s="91">
        <v>5</v>
      </c>
      <c r="J24" s="36" t="s">
        <v>12</v>
      </c>
      <c r="K24" s="131">
        <f t="shared" si="1"/>
        <v>40</v>
      </c>
      <c r="L24" s="349" t="s">
        <v>2</v>
      </c>
      <c r="M24" s="449">
        <v>9454</v>
      </c>
      <c r="N24" s="99">
        <f t="shared" si="2"/>
        <v>12152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1</v>
      </c>
      <c r="C25" s="230">
        <f t="shared" si="5"/>
        <v>15957</v>
      </c>
      <c r="D25" s="6">
        <f t="shared" si="6"/>
        <v>17193</v>
      </c>
      <c r="E25" s="58">
        <f t="shared" si="3"/>
        <v>97.144770485815172</v>
      </c>
      <c r="F25" s="58">
        <f t="shared" si="4"/>
        <v>92.811027743849237</v>
      </c>
      <c r="G25" s="79"/>
      <c r="H25" s="98">
        <v>542</v>
      </c>
      <c r="I25" s="91">
        <v>12</v>
      </c>
      <c r="J25" s="36" t="s">
        <v>18</v>
      </c>
      <c r="K25" s="131">
        <f t="shared" si="1"/>
        <v>3</v>
      </c>
      <c r="L25" s="36" t="s">
        <v>10</v>
      </c>
      <c r="M25" s="449">
        <v>24228</v>
      </c>
      <c r="N25" s="99">
        <f t="shared" si="2"/>
        <v>11192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49" t="s">
        <v>2</v>
      </c>
      <c r="C26" s="230">
        <f t="shared" si="5"/>
        <v>12152</v>
      </c>
      <c r="D26" s="6">
        <f t="shared" si="6"/>
        <v>11361</v>
      </c>
      <c r="E26" s="58">
        <f t="shared" si="3"/>
        <v>128.53818489528243</v>
      </c>
      <c r="F26" s="58">
        <f t="shared" si="4"/>
        <v>106.96241528034504</v>
      </c>
      <c r="G26" s="69"/>
      <c r="H26" s="98">
        <v>481</v>
      </c>
      <c r="I26" s="91">
        <v>39</v>
      </c>
      <c r="J26" s="36" t="s">
        <v>39</v>
      </c>
      <c r="K26" s="131">
        <f t="shared" si="1"/>
        <v>16</v>
      </c>
      <c r="L26" s="36" t="s">
        <v>3</v>
      </c>
      <c r="M26" s="449">
        <v>16606</v>
      </c>
      <c r="N26" s="99">
        <f t="shared" si="2"/>
        <v>10007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10</v>
      </c>
      <c r="C27" s="230">
        <f t="shared" si="5"/>
        <v>11192</v>
      </c>
      <c r="D27" s="6">
        <f t="shared" si="6"/>
        <v>27898</v>
      </c>
      <c r="E27" s="58">
        <f t="shared" si="3"/>
        <v>46.194485719002806</v>
      </c>
      <c r="F27" s="58">
        <f t="shared" si="4"/>
        <v>40.117571152053912</v>
      </c>
      <c r="G27" s="69"/>
      <c r="H27" s="98">
        <v>431</v>
      </c>
      <c r="I27" s="91">
        <v>4</v>
      </c>
      <c r="J27" s="36" t="s">
        <v>11</v>
      </c>
      <c r="K27" s="131">
        <f t="shared" si="1"/>
        <v>13</v>
      </c>
      <c r="L27" s="36" t="s">
        <v>7</v>
      </c>
      <c r="M27" s="450">
        <v>9599</v>
      </c>
      <c r="N27" s="99">
        <f t="shared" si="2"/>
        <v>7577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30">
        <f t="shared" si="5"/>
        <v>10007</v>
      </c>
      <c r="D28" s="6">
        <f t="shared" si="6"/>
        <v>11542</v>
      </c>
      <c r="E28" s="58">
        <f t="shared" si="3"/>
        <v>60.261351318800436</v>
      </c>
      <c r="F28" s="58">
        <f t="shared" si="4"/>
        <v>86.700745104834525</v>
      </c>
      <c r="G28" s="80"/>
      <c r="H28" s="98">
        <v>179</v>
      </c>
      <c r="I28" s="91">
        <v>20</v>
      </c>
      <c r="J28" s="36" t="s">
        <v>24</v>
      </c>
      <c r="K28" s="206">
        <f t="shared" si="1"/>
        <v>25</v>
      </c>
      <c r="L28" s="84" t="s">
        <v>29</v>
      </c>
      <c r="M28" s="451">
        <v>8541</v>
      </c>
      <c r="N28" s="190">
        <f t="shared" si="2"/>
        <v>7274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7</v>
      </c>
      <c r="C29" s="230">
        <f t="shared" si="5"/>
        <v>7577</v>
      </c>
      <c r="D29" s="6">
        <f t="shared" si="6"/>
        <v>9619</v>
      </c>
      <c r="E29" s="58">
        <f t="shared" si="3"/>
        <v>78.935305761016778</v>
      </c>
      <c r="F29" s="58">
        <f t="shared" si="4"/>
        <v>78.771182035554631</v>
      </c>
      <c r="G29" s="79"/>
      <c r="H29" s="98">
        <v>146</v>
      </c>
      <c r="I29" s="91">
        <v>15</v>
      </c>
      <c r="J29" s="36" t="s">
        <v>20</v>
      </c>
      <c r="K29" s="129"/>
      <c r="L29" s="129" t="s">
        <v>175</v>
      </c>
      <c r="M29" s="452">
        <v>223319</v>
      </c>
      <c r="N29" s="195">
        <f>SUM(H44)</f>
        <v>192021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29</v>
      </c>
      <c r="C30" s="230">
        <f t="shared" si="5"/>
        <v>7274</v>
      </c>
      <c r="D30" s="6">
        <f t="shared" si="6"/>
        <v>6332</v>
      </c>
      <c r="E30" s="64">
        <f t="shared" si="3"/>
        <v>85.165671467041321</v>
      </c>
      <c r="F30" s="70">
        <f t="shared" si="4"/>
        <v>114.87681617182565</v>
      </c>
      <c r="G30" s="82"/>
      <c r="H30" s="98">
        <v>125</v>
      </c>
      <c r="I30" s="91">
        <v>7</v>
      </c>
      <c r="J30" s="36" t="s">
        <v>14</v>
      </c>
      <c r="K30" s="1"/>
      <c r="M30" t="s">
        <v>205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192021</v>
      </c>
      <c r="D31" s="74">
        <f>SUM(L14)</f>
        <v>206654</v>
      </c>
      <c r="E31" s="77">
        <f>SUM(N29/M29*100)</f>
        <v>85.985070683640885</v>
      </c>
      <c r="F31" s="70">
        <f t="shared" si="4"/>
        <v>92.919082137292293</v>
      </c>
      <c r="G31" s="78"/>
      <c r="H31" s="48">
        <v>82</v>
      </c>
      <c r="I31" s="91">
        <v>10</v>
      </c>
      <c r="J31" s="36" t="s">
        <v>16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72</v>
      </c>
      <c r="I32" s="91">
        <v>32</v>
      </c>
      <c r="J32" s="36" t="s">
        <v>35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35</v>
      </c>
      <c r="I33" s="91">
        <v>29</v>
      </c>
      <c r="J33" s="36" t="s">
        <v>54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21</v>
      </c>
      <c r="I34" s="91">
        <v>23</v>
      </c>
      <c r="J34" s="36" t="s">
        <v>27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519">
        <v>19</v>
      </c>
      <c r="I35" s="91">
        <v>18</v>
      </c>
      <c r="J35" s="36" t="s">
        <v>22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0</v>
      </c>
      <c r="I36" s="91">
        <v>6</v>
      </c>
      <c r="J36" s="36" t="s">
        <v>13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345">
        <v>0</v>
      </c>
      <c r="I37" s="91">
        <v>8</v>
      </c>
      <c r="J37" s="36" t="s">
        <v>15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19</v>
      </c>
      <c r="J38" s="36" t="s">
        <v>23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45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192021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198</v>
      </c>
      <c r="I48" s="91"/>
      <c r="J48" s="216" t="s">
        <v>91</v>
      </c>
      <c r="K48" s="4"/>
      <c r="L48" s="384" t="s">
        <v>182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99</v>
      </c>
      <c r="I49" s="91"/>
      <c r="J49" s="160" t="s">
        <v>9</v>
      </c>
      <c r="K49" s="4"/>
      <c r="L49" s="384" t="s">
        <v>181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29554</v>
      </c>
      <c r="I50" s="91">
        <v>16</v>
      </c>
      <c r="J50" s="36" t="s">
        <v>3</v>
      </c>
      <c r="K50" s="382">
        <f>SUM(I50)</f>
        <v>16</v>
      </c>
      <c r="L50" s="385">
        <v>14284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10104</v>
      </c>
      <c r="I51" s="91">
        <v>33</v>
      </c>
      <c r="J51" s="36" t="s">
        <v>0</v>
      </c>
      <c r="K51" s="382">
        <f t="shared" ref="K51:K59" si="7">SUM(I51)</f>
        <v>33</v>
      </c>
      <c r="L51" s="386">
        <v>12515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5352</v>
      </c>
      <c r="I52" s="91">
        <v>38</v>
      </c>
      <c r="J52" s="36" t="s">
        <v>38</v>
      </c>
      <c r="K52" s="382">
        <f t="shared" si="7"/>
        <v>38</v>
      </c>
      <c r="L52" s="386">
        <v>5712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198</v>
      </c>
      <c r="D53" s="66" t="s">
        <v>182</v>
      </c>
      <c r="E53" s="66" t="s">
        <v>51</v>
      </c>
      <c r="F53" s="66" t="s">
        <v>50</v>
      </c>
      <c r="G53" s="67" t="s">
        <v>52</v>
      </c>
      <c r="H53" s="48">
        <v>4030</v>
      </c>
      <c r="I53" s="91">
        <v>26</v>
      </c>
      <c r="J53" s="36" t="s">
        <v>30</v>
      </c>
      <c r="K53" s="382">
        <f t="shared" si="7"/>
        <v>26</v>
      </c>
      <c r="L53" s="386">
        <v>3567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29554</v>
      </c>
      <c r="D54" s="110">
        <f>SUM(L50)</f>
        <v>14284</v>
      </c>
      <c r="E54" s="58">
        <f t="shared" ref="E54:E63" si="8">SUM(N67/M67*100)</f>
        <v>66.052790380618205</v>
      </c>
      <c r="F54" s="58">
        <f t="shared" ref="F54:F61" si="9">SUM(C54/D54*100)</f>
        <v>206.90282833940071</v>
      </c>
      <c r="G54" s="69"/>
      <c r="H54" s="48">
        <v>2410</v>
      </c>
      <c r="I54" s="91">
        <v>34</v>
      </c>
      <c r="J54" s="36" t="s">
        <v>1</v>
      </c>
      <c r="K54" s="382">
        <f t="shared" si="7"/>
        <v>34</v>
      </c>
      <c r="L54" s="386">
        <v>2235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10104</v>
      </c>
      <c r="D55" s="110">
        <f t="shared" ref="D55:D63" si="11">SUM(L51)</f>
        <v>12515</v>
      </c>
      <c r="E55" s="58">
        <f t="shared" si="8"/>
        <v>102.59951259138911</v>
      </c>
      <c r="F55" s="58">
        <f t="shared" si="9"/>
        <v>80.735117858569723</v>
      </c>
      <c r="G55" s="69"/>
      <c r="H55" s="48">
        <v>2197</v>
      </c>
      <c r="I55" s="91">
        <v>36</v>
      </c>
      <c r="J55" s="36" t="s">
        <v>5</v>
      </c>
      <c r="K55" s="382">
        <f t="shared" si="7"/>
        <v>36</v>
      </c>
      <c r="L55" s="386">
        <v>3092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38</v>
      </c>
      <c r="C56" s="47">
        <f t="shared" si="10"/>
        <v>5352</v>
      </c>
      <c r="D56" s="110">
        <f t="shared" si="11"/>
        <v>5712</v>
      </c>
      <c r="E56" s="58">
        <f t="shared" si="8"/>
        <v>80.602409638554221</v>
      </c>
      <c r="F56" s="58">
        <f t="shared" si="9"/>
        <v>93.69747899159664</v>
      </c>
      <c r="G56" s="69"/>
      <c r="H56" s="345">
        <v>1468</v>
      </c>
      <c r="I56" s="91">
        <v>31</v>
      </c>
      <c r="J56" s="36" t="s">
        <v>107</v>
      </c>
      <c r="K56" s="382">
        <f t="shared" si="7"/>
        <v>31</v>
      </c>
      <c r="L56" s="386">
        <v>731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30</v>
      </c>
      <c r="C57" s="47">
        <f t="shared" si="10"/>
        <v>4030</v>
      </c>
      <c r="D57" s="110">
        <f t="shared" si="11"/>
        <v>3567</v>
      </c>
      <c r="E57" s="58">
        <f t="shared" si="8"/>
        <v>76.470588235294116</v>
      </c>
      <c r="F57" s="58">
        <f t="shared" si="9"/>
        <v>112.98009531819456</v>
      </c>
      <c r="G57" s="69"/>
      <c r="H57" s="98">
        <v>1423</v>
      </c>
      <c r="I57" s="91">
        <v>40</v>
      </c>
      <c r="J57" s="36" t="s">
        <v>2</v>
      </c>
      <c r="K57" s="382">
        <f t="shared" si="7"/>
        <v>40</v>
      </c>
      <c r="L57" s="386">
        <v>1883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2410</v>
      </c>
      <c r="D58" s="110">
        <f t="shared" si="11"/>
        <v>2235</v>
      </c>
      <c r="E58" s="58">
        <f t="shared" si="8"/>
        <v>89.724497393894268</v>
      </c>
      <c r="F58" s="58">
        <f t="shared" si="9"/>
        <v>107.82997762863535</v>
      </c>
      <c r="G58" s="79"/>
      <c r="H58" s="48">
        <v>798</v>
      </c>
      <c r="I58" s="91">
        <v>25</v>
      </c>
      <c r="J58" s="36" t="s">
        <v>29</v>
      </c>
      <c r="K58" s="382">
        <f t="shared" si="7"/>
        <v>25</v>
      </c>
      <c r="L58" s="386">
        <v>4624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2197</v>
      </c>
      <c r="D59" s="110">
        <f t="shared" si="11"/>
        <v>3092</v>
      </c>
      <c r="E59" s="58">
        <f t="shared" si="8"/>
        <v>123.70495495495494</v>
      </c>
      <c r="F59" s="58">
        <f t="shared" si="9"/>
        <v>71.054333764553689</v>
      </c>
      <c r="G59" s="69"/>
      <c r="H59" s="510">
        <v>566</v>
      </c>
      <c r="I59" s="152">
        <v>24</v>
      </c>
      <c r="J59" s="508" t="s">
        <v>28</v>
      </c>
      <c r="K59" s="383">
        <f t="shared" si="7"/>
        <v>24</v>
      </c>
      <c r="L59" s="387">
        <v>496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63</v>
      </c>
      <c r="C60" s="99">
        <f t="shared" si="10"/>
        <v>1468</v>
      </c>
      <c r="D60" s="110">
        <f t="shared" si="11"/>
        <v>731</v>
      </c>
      <c r="E60" s="58">
        <f t="shared" si="8"/>
        <v>141.6988416988417</v>
      </c>
      <c r="F60" s="58">
        <f t="shared" si="9"/>
        <v>200.82079343365251</v>
      </c>
      <c r="G60" s="440"/>
      <c r="H60" s="472">
        <v>533</v>
      </c>
      <c r="I60" s="254">
        <v>14</v>
      </c>
      <c r="J60" s="465" t="s">
        <v>19</v>
      </c>
      <c r="K60" s="441" t="s">
        <v>8</v>
      </c>
      <c r="L60" s="454">
        <v>50416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</v>
      </c>
      <c r="C61" s="47">
        <f t="shared" si="10"/>
        <v>1423</v>
      </c>
      <c r="D61" s="110">
        <f t="shared" si="11"/>
        <v>1883</v>
      </c>
      <c r="E61" s="58">
        <f t="shared" si="8"/>
        <v>64.272809394760614</v>
      </c>
      <c r="F61" s="58">
        <f t="shared" si="9"/>
        <v>75.570897503983005</v>
      </c>
      <c r="G61" s="80"/>
      <c r="H61" s="48">
        <v>306</v>
      </c>
      <c r="I61" s="91">
        <v>11</v>
      </c>
      <c r="J61" s="36" t="s">
        <v>17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29</v>
      </c>
      <c r="C62" s="47">
        <f t="shared" si="10"/>
        <v>798</v>
      </c>
      <c r="D62" s="110">
        <f t="shared" si="11"/>
        <v>4624</v>
      </c>
      <c r="E62" s="58">
        <f t="shared" si="8"/>
        <v>99.75</v>
      </c>
      <c r="F62" s="58">
        <f>SUM(C62/D62*100)</f>
        <v>17.257785467128027</v>
      </c>
      <c r="G62" s="79"/>
      <c r="H62" s="48">
        <v>132</v>
      </c>
      <c r="I62" s="91">
        <v>1</v>
      </c>
      <c r="J62" s="36" t="s">
        <v>4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08" t="s">
        <v>28</v>
      </c>
      <c r="C63" s="47">
        <f t="shared" si="10"/>
        <v>566</v>
      </c>
      <c r="D63" s="110">
        <f t="shared" si="11"/>
        <v>496</v>
      </c>
      <c r="E63" s="64">
        <f t="shared" si="8"/>
        <v>125.22123893805311</v>
      </c>
      <c r="F63" s="58">
        <f>SUM(C63/D63*100)</f>
        <v>114.11290322580645</v>
      </c>
      <c r="G63" s="82"/>
      <c r="H63" s="98">
        <v>120</v>
      </c>
      <c r="I63" s="91">
        <v>37</v>
      </c>
      <c r="J63" s="36" t="s">
        <v>37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59338</v>
      </c>
      <c r="D64" s="74">
        <f>SUM(L60)</f>
        <v>50416</v>
      </c>
      <c r="E64" s="77">
        <f>SUM(N77/M77*100)</f>
        <v>77.07935518231298</v>
      </c>
      <c r="F64" s="77">
        <f>SUM(C64/D64*100)</f>
        <v>117.69676293240241</v>
      </c>
      <c r="G64" s="78"/>
      <c r="H64" s="407">
        <v>100</v>
      </c>
      <c r="I64" s="91">
        <v>9</v>
      </c>
      <c r="J64" s="393" t="s">
        <v>171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99">
        <v>94</v>
      </c>
      <c r="I65" s="91">
        <v>15</v>
      </c>
      <c r="J65" s="36" t="s">
        <v>20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77</v>
      </c>
      <c r="I66" s="91">
        <v>17</v>
      </c>
      <c r="J66" s="36" t="s">
        <v>21</v>
      </c>
      <c r="K66" s="1"/>
      <c r="L66" s="217" t="s">
        <v>91</v>
      </c>
      <c r="M66" s="400" t="s">
        <v>68</v>
      </c>
      <c r="N66" s="46" t="s">
        <v>74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62</v>
      </c>
      <c r="I67" s="91">
        <v>13</v>
      </c>
      <c r="J67" s="36" t="s">
        <v>7</v>
      </c>
      <c r="K67" s="4">
        <f>SUM(I50)</f>
        <v>16</v>
      </c>
      <c r="L67" s="36" t="s">
        <v>3</v>
      </c>
      <c r="M67" s="484">
        <v>44743</v>
      </c>
      <c r="N67" s="99">
        <f>SUM(H50)</f>
        <v>29554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9</v>
      </c>
      <c r="I68" s="91">
        <v>19</v>
      </c>
      <c r="J68" s="36" t="s">
        <v>23</v>
      </c>
      <c r="K68" s="4">
        <f t="shared" ref="K68:K76" si="12">SUM(I51)</f>
        <v>33</v>
      </c>
      <c r="L68" s="36" t="s">
        <v>0</v>
      </c>
      <c r="M68" s="485">
        <v>9848</v>
      </c>
      <c r="N68" s="99">
        <f t="shared" ref="N68:N76" si="13">SUM(H51)</f>
        <v>10104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3</v>
      </c>
      <c r="I69" s="91">
        <v>23</v>
      </c>
      <c r="J69" s="36" t="s">
        <v>27</v>
      </c>
      <c r="K69" s="4">
        <f t="shared" si="12"/>
        <v>38</v>
      </c>
      <c r="L69" s="36" t="s">
        <v>38</v>
      </c>
      <c r="M69" s="485">
        <v>6640</v>
      </c>
      <c r="N69" s="99">
        <f t="shared" si="13"/>
        <v>5352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26</v>
      </c>
      <c r="L70" s="36" t="s">
        <v>30</v>
      </c>
      <c r="M70" s="485">
        <v>5270</v>
      </c>
      <c r="N70" s="99">
        <f t="shared" si="13"/>
        <v>4030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5">
        <v>2686</v>
      </c>
      <c r="N71" s="99">
        <f t="shared" si="13"/>
        <v>2410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36</v>
      </c>
      <c r="L72" s="36" t="s">
        <v>5</v>
      </c>
      <c r="M72" s="485">
        <v>1776</v>
      </c>
      <c r="N72" s="99">
        <f t="shared" si="13"/>
        <v>2197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31</v>
      </c>
      <c r="L73" s="36" t="s">
        <v>63</v>
      </c>
      <c r="M73" s="485">
        <v>1036</v>
      </c>
      <c r="N73" s="99">
        <f t="shared" si="13"/>
        <v>1468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98">
        <v>0</v>
      </c>
      <c r="I74" s="91">
        <v>6</v>
      </c>
      <c r="J74" s="36" t="s">
        <v>13</v>
      </c>
      <c r="K74" s="4">
        <f t="shared" si="12"/>
        <v>40</v>
      </c>
      <c r="L74" s="36" t="s">
        <v>2</v>
      </c>
      <c r="M74" s="485">
        <v>2214</v>
      </c>
      <c r="N74" s="99">
        <f t="shared" si="13"/>
        <v>1423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25</v>
      </c>
      <c r="L75" s="36" t="s">
        <v>29</v>
      </c>
      <c r="M75" s="485">
        <v>800</v>
      </c>
      <c r="N75" s="99">
        <f t="shared" si="13"/>
        <v>798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24</v>
      </c>
      <c r="L76" s="508" t="s">
        <v>28</v>
      </c>
      <c r="M76" s="486">
        <v>452</v>
      </c>
      <c r="N76" s="190">
        <f t="shared" si="13"/>
        <v>566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9" t="s">
        <v>61</v>
      </c>
      <c r="M77" s="351">
        <v>76983</v>
      </c>
      <c r="N77" s="195">
        <f>SUM(H90)</f>
        <v>59338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99">
        <v>0</v>
      </c>
      <c r="I81" s="91">
        <v>21</v>
      </c>
      <c r="J81" s="36" t="s">
        <v>71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9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9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345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59338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P50" sqref="P50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101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201</v>
      </c>
      <c r="I2" s="4"/>
      <c r="J2" s="208" t="s">
        <v>101</v>
      </c>
      <c r="K2" s="89"/>
      <c r="L2" s="374" t="s">
        <v>180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99</v>
      </c>
      <c r="I3" s="4"/>
      <c r="J3" s="160" t="s">
        <v>9</v>
      </c>
      <c r="K3" s="89"/>
      <c r="L3" s="375" t="s">
        <v>99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35816</v>
      </c>
      <c r="I4" s="91">
        <v>33</v>
      </c>
      <c r="J4" s="183" t="s">
        <v>0</v>
      </c>
      <c r="K4" s="135">
        <f>SUM(I4)</f>
        <v>33</v>
      </c>
      <c r="L4" s="367">
        <v>34996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10212</v>
      </c>
      <c r="I5" s="91">
        <v>34</v>
      </c>
      <c r="J5" s="183" t="s">
        <v>1</v>
      </c>
      <c r="K5" s="135">
        <f t="shared" ref="K5:K13" si="0">SUM(I5)</f>
        <v>34</v>
      </c>
      <c r="L5" s="368">
        <v>10125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10124</v>
      </c>
      <c r="I6" s="91">
        <v>9</v>
      </c>
      <c r="J6" s="408" t="s">
        <v>170</v>
      </c>
      <c r="K6" s="135">
        <f t="shared" si="0"/>
        <v>9</v>
      </c>
      <c r="L6" s="368">
        <v>10412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9882</v>
      </c>
      <c r="I7" s="91">
        <v>13</v>
      </c>
      <c r="J7" s="183" t="s">
        <v>7</v>
      </c>
      <c r="K7" s="135">
        <f t="shared" si="0"/>
        <v>13</v>
      </c>
      <c r="L7" s="368">
        <v>6982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5620</v>
      </c>
      <c r="I8" s="91">
        <v>25</v>
      </c>
      <c r="J8" s="183" t="s">
        <v>29</v>
      </c>
      <c r="K8" s="135">
        <f t="shared" si="0"/>
        <v>25</v>
      </c>
      <c r="L8" s="368">
        <v>2828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5257</v>
      </c>
      <c r="I9" s="91">
        <v>24</v>
      </c>
      <c r="J9" s="183" t="s">
        <v>28</v>
      </c>
      <c r="K9" s="135">
        <f t="shared" si="0"/>
        <v>24</v>
      </c>
      <c r="L9" s="368">
        <v>4773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1394</v>
      </c>
      <c r="I10" s="91">
        <v>36</v>
      </c>
      <c r="J10" s="183" t="s">
        <v>5</v>
      </c>
      <c r="K10" s="135">
        <f t="shared" si="0"/>
        <v>36</v>
      </c>
      <c r="L10" s="368">
        <v>13168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45">
        <v>1209</v>
      </c>
      <c r="I11" s="91">
        <v>12</v>
      </c>
      <c r="J11" s="183" t="s">
        <v>18</v>
      </c>
      <c r="K11" s="135">
        <f t="shared" si="0"/>
        <v>12</v>
      </c>
      <c r="L11" s="368">
        <v>1434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1053</v>
      </c>
      <c r="I12" s="91">
        <v>17</v>
      </c>
      <c r="J12" s="183" t="s">
        <v>21</v>
      </c>
      <c r="K12" s="135">
        <f t="shared" si="0"/>
        <v>17</v>
      </c>
      <c r="L12" s="368">
        <v>1047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949</v>
      </c>
      <c r="I13" s="152">
        <v>38</v>
      </c>
      <c r="J13" s="253" t="s">
        <v>38</v>
      </c>
      <c r="K13" s="207">
        <f t="shared" si="0"/>
        <v>38</v>
      </c>
      <c r="L13" s="376">
        <v>7592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764</v>
      </c>
      <c r="I14" s="254">
        <v>16</v>
      </c>
      <c r="J14" s="474" t="s">
        <v>3</v>
      </c>
      <c r="K14" s="89" t="s">
        <v>8</v>
      </c>
      <c r="L14" s="377">
        <v>100850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664</v>
      </c>
      <c r="I15" s="91">
        <v>1</v>
      </c>
      <c r="J15" s="183" t="s">
        <v>4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590</v>
      </c>
      <c r="I16" s="91">
        <v>6</v>
      </c>
      <c r="J16" s="183" t="s">
        <v>13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552</v>
      </c>
      <c r="I17" s="91">
        <v>21</v>
      </c>
      <c r="J17" s="183" t="s">
        <v>25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524</v>
      </c>
      <c r="I18" s="91">
        <v>31</v>
      </c>
      <c r="J18" s="91" t="s">
        <v>156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429</v>
      </c>
      <c r="I19" s="91">
        <v>40</v>
      </c>
      <c r="J19" s="183" t="s">
        <v>2</v>
      </c>
      <c r="K19" s="1"/>
      <c r="L19" s="57" t="s">
        <v>69</v>
      </c>
      <c r="M19" s="104" t="s">
        <v>62</v>
      </c>
      <c r="N19" s="46" t="s">
        <v>74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420</v>
      </c>
      <c r="I20" s="91">
        <v>18</v>
      </c>
      <c r="J20" s="183" t="s">
        <v>22</v>
      </c>
      <c r="K20" s="135">
        <f>SUM(I4)</f>
        <v>33</v>
      </c>
      <c r="L20" s="183" t="s">
        <v>0</v>
      </c>
      <c r="M20" s="378">
        <v>38724</v>
      </c>
      <c r="N20" s="99">
        <f>SUM(H4)</f>
        <v>35816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198</v>
      </c>
      <c r="D21" s="66" t="s">
        <v>182</v>
      </c>
      <c r="E21" s="66" t="s">
        <v>51</v>
      </c>
      <c r="F21" s="66" t="s">
        <v>50</v>
      </c>
      <c r="G21" s="67" t="s">
        <v>52</v>
      </c>
      <c r="H21" s="98">
        <v>400</v>
      </c>
      <c r="I21" s="91">
        <v>20</v>
      </c>
      <c r="J21" s="183" t="s">
        <v>24</v>
      </c>
      <c r="K21" s="135">
        <f t="shared" ref="K21:K29" si="1">SUM(I5)</f>
        <v>34</v>
      </c>
      <c r="L21" s="183" t="s">
        <v>1</v>
      </c>
      <c r="M21" s="379">
        <v>11042</v>
      </c>
      <c r="N21" s="99">
        <f t="shared" ref="N21:N29" si="2">SUM(H5)</f>
        <v>10212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35816</v>
      </c>
      <c r="D22" s="110">
        <f>SUM(L4)</f>
        <v>34996</v>
      </c>
      <c r="E22" s="62">
        <f t="shared" ref="E22:E31" si="3">SUM(N20/M20*100)</f>
        <v>92.490445201941952</v>
      </c>
      <c r="F22" s="58">
        <f t="shared" ref="F22:F32" si="4">SUM(C22/D22*100)</f>
        <v>102.34312492856326</v>
      </c>
      <c r="G22" s="69"/>
      <c r="H22" s="98">
        <v>297</v>
      </c>
      <c r="I22" s="91">
        <v>26</v>
      </c>
      <c r="J22" s="183" t="s">
        <v>30</v>
      </c>
      <c r="K22" s="135">
        <f t="shared" si="1"/>
        <v>9</v>
      </c>
      <c r="L22" s="408" t="s">
        <v>169</v>
      </c>
      <c r="M22" s="379">
        <v>10189</v>
      </c>
      <c r="N22" s="99">
        <f t="shared" si="2"/>
        <v>10124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10212</v>
      </c>
      <c r="D23" s="110">
        <f t="shared" ref="D23:D31" si="6">SUM(L5)</f>
        <v>10125</v>
      </c>
      <c r="E23" s="62">
        <f t="shared" si="3"/>
        <v>92.483245788806386</v>
      </c>
      <c r="F23" s="58">
        <f t="shared" si="4"/>
        <v>100.85925925925925</v>
      </c>
      <c r="G23" s="69"/>
      <c r="H23" s="98">
        <v>233</v>
      </c>
      <c r="I23" s="91">
        <v>22</v>
      </c>
      <c r="J23" s="183" t="s">
        <v>26</v>
      </c>
      <c r="K23" s="135">
        <f t="shared" si="1"/>
        <v>13</v>
      </c>
      <c r="L23" s="183" t="s">
        <v>7</v>
      </c>
      <c r="M23" s="379">
        <v>9587</v>
      </c>
      <c r="N23" s="99">
        <f t="shared" si="2"/>
        <v>9882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8" t="s">
        <v>169</v>
      </c>
      <c r="C24" s="47">
        <f t="shared" si="5"/>
        <v>10124</v>
      </c>
      <c r="D24" s="110">
        <f t="shared" si="6"/>
        <v>10412</v>
      </c>
      <c r="E24" s="62">
        <f t="shared" si="3"/>
        <v>99.362057120423984</v>
      </c>
      <c r="F24" s="58">
        <f t="shared" si="4"/>
        <v>97.23396081444487</v>
      </c>
      <c r="G24" s="69"/>
      <c r="H24" s="98">
        <v>225</v>
      </c>
      <c r="I24" s="91">
        <v>5</v>
      </c>
      <c r="J24" s="183" t="s">
        <v>12</v>
      </c>
      <c r="K24" s="135">
        <f t="shared" si="1"/>
        <v>25</v>
      </c>
      <c r="L24" s="183" t="s">
        <v>29</v>
      </c>
      <c r="M24" s="379">
        <v>3180</v>
      </c>
      <c r="N24" s="99">
        <f t="shared" si="2"/>
        <v>5620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7</v>
      </c>
      <c r="C25" s="47">
        <f t="shared" si="5"/>
        <v>9882</v>
      </c>
      <c r="D25" s="110">
        <f t="shared" si="6"/>
        <v>6982</v>
      </c>
      <c r="E25" s="62">
        <f t="shared" si="3"/>
        <v>103.07708355064149</v>
      </c>
      <c r="F25" s="58">
        <f t="shared" si="4"/>
        <v>141.53537668289889</v>
      </c>
      <c r="G25" s="69"/>
      <c r="H25" s="98">
        <v>215</v>
      </c>
      <c r="I25" s="91">
        <v>2</v>
      </c>
      <c r="J25" s="183" t="s">
        <v>6</v>
      </c>
      <c r="K25" s="135">
        <f t="shared" si="1"/>
        <v>24</v>
      </c>
      <c r="L25" s="183" t="s">
        <v>28</v>
      </c>
      <c r="M25" s="379">
        <v>5937</v>
      </c>
      <c r="N25" s="99">
        <f t="shared" si="2"/>
        <v>5257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29</v>
      </c>
      <c r="C26" s="47">
        <f t="shared" si="5"/>
        <v>5620</v>
      </c>
      <c r="D26" s="110">
        <f t="shared" si="6"/>
        <v>2828</v>
      </c>
      <c r="E26" s="62">
        <f t="shared" si="3"/>
        <v>176.72955974842768</v>
      </c>
      <c r="F26" s="58">
        <f t="shared" si="4"/>
        <v>198.72701555869872</v>
      </c>
      <c r="G26" s="79"/>
      <c r="H26" s="98">
        <v>188</v>
      </c>
      <c r="I26" s="91">
        <v>14</v>
      </c>
      <c r="J26" s="183" t="s">
        <v>19</v>
      </c>
      <c r="K26" s="135">
        <f t="shared" si="1"/>
        <v>36</v>
      </c>
      <c r="L26" s="183" t="s">
        <v>5</v>
      </c>
      <c r="M26" s="379">
        <v>1543</v>
      </c>
      <c r="N26" s="99">
        <f t="shared" si="2"/>
        <v>1394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28</v>
      </c>
      <c r="C27" s="47">
        <f t="shared" si="5"/>
        <v>5257</v>
      </c>
      <c r="D27" s="110">
        <f t="shared" si="6"/>
        <v>4773</v>
      </c>
      <c r="E27" s="62">
        <f t="shared" si="3"/>
        <v>88.546403907697496</v>
      </c>
      <c r="F27" s="58">
        <f t="shared" si="4"/>
        <v>110.1403729310706</v>
      </c>
      <c r="G27" s="83"/>
      <c r="H27" s="98">
        <v>52</v>
      </c>
      <c r="I27" s="91">
        <v>3</v>
      </c>
      <c r="J27" s="183" t="s">
        <v>10</v>
      </c>
      <c r="K27" s="135">
        <f t="shared" si="1"/>
        <v>12</v>
      </c>
      <c r="L27" s="183" t="s">
        <v>18</v>
      </c>
      <c r="M27" s="379">
        <v>1607</v>
      </c>
      <c r="N27" s="99">
        <f t="shared" si="2"/>
        <v>1209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5</v>
      </c>
      <c r="C28" s="47">
        <f t="shared" si="5"/>
        <v>1394</v>
      </c>
      <c r="D28" s="110">
        <f t="shared" si="6"/>
        <v>13168</v>
      </c>
      <c r="E28" s="62">
        <f t="shared" si="3"/>
        <v>90.343486714193133</v>
      </c>
      <c r="F28" s="58">
        <f t="shared" si="4"/>
        <v>10.586269744835967</v>
      </c>
      <c r="G28" s="69"/>
      <c r="H28" s="345">
        <v>34</v>
      </c>
      <c r="I28" s="91">
        <v>28</v>
      </c>
      <c r="J28" s="183" t="s">
        <v>32</v>
      </c>
      <c r="K28" s="135">
        <f t="shared" si="1"/>
        <v>17</v>
      </c>
      <c r="L28" s="183" t="s">
        <v>21</v>
      </c>
      <c r="M28" s="379">
        <v>1083</v>
      </c>
      <c r="N28" s="99">
        <f t="shared" si="2"/>
        <v>1053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18</v>
      </c>
      <c r="C29" s="47">
        <f t="shared" si="5"/>
        <v>1209</v>
      </c>
      <c r="D29" s="110">
        <f t="shared" si="6"/>
        <v>1434</v>
      </c>
      <c r="E29" s="62">
        <f t="shared" si="3"/>
        <v>75.233354075917859</v>
      </c>
      <c r="F29" s="58">
        <f t="shared" si="4"/>
        <v>84.309623430962347</v>
      </c>
      <c r="G29" s="80"/>
      <c r="H29" s="98">
        <v>24</v>
      </c>
      <c r="I29" s="91">
        <v>11</v>
      </c>
      <c r="J29" s="183" t="s">
        <v>17</v>
      </c>
      <c r="K29" s="207">
        <f t="shared" si="1"/>
        <v>38</v>
      </c>
      <c r="L29" s="253" t="s">
        <v>38</v>
      </c>
      <c r="M29" s="380">
        <v>717</v>
      </c>
      <c r="N29" s="99">
        <f t="shared" si="2"/>
        <v>949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21</v>
      </c>
      <c r="C30" s="47">
        <f t="shared" si="5"/>
        <v>1053</v>
      </c>
      <c r="D30" s="110">
        <f t="shared" si="6"/>
        <v>1047</v>
      </c>
      <c r="E30" s="62">
        <f t="shared" si="3"/>
        <v>97.229916897506925</v>
      </c>
      <c r="F30" s="58">
        <f t="shared" si="4"/>
        <v>100.57306590257879</v>
      </c>
      <c r="G30" s="79"/>
      <c r="H30" s="98">
        <v>24</v>
      </c>
      <c r="I30" s="91">
        <v>39</v>
      </c>
      <c r="J30" s="183" t="s">
        <v>39</v>
      </c>
      <c r="K30" s="129"/>
      <c r="L30" s="390" t="s">
        <v>108</v>
      </c>
      <c r="M30" s="381">
        <v>90224</v>
      </c>
      <c r="N30" s="99">
        <f>SUM(H44)</f>
        <v>87195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38</v>
      </c>
      <c r="C31" s="47">
        <f t="shared" si="5"/>
        <v>949</v>
      </c>
      <c r="D31" s="110">
        <f t="shared" si="6"/>
        <v>7592</v>
      </c>
      <c r="E31" s="63">
        <f t="shared" si="3"/>
        <v>132.35704323570431</v>
      </c>
      <c r="F31" s="70">
        <f t="shared" si="4"/>
        <v>12.5</v>
      </c>
      <c r="G31" s="82"/>
      <c r="H31" s="98">
        <v>19</v>
      </c>
      <c r="I31" s="91">
        <v>27</v>
      </c>
      <c r="J31" s="183" t="s">
        <v>31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87195</v>
      </c>
      <c r="D32" s="74">
        <f>SUM(L14)</f>
        <v>100850</v>
      </c>
      <c r="E32" s="75">
        <f>SUM(N30/M30*100)</f>
        <v>96.642800141869117</v>
      </c>
      <c r="F32" s="70">
        <f t="shared" si="4"/>
        <v>86.46008924144769</v>
      </c>
      <c r="G32" s="78"/>
      <c r="H32" s="99">
        <v>17</v>
      </c>
      <c r="I32" s="91">
        <v>29</v>
      </c>
      <c r="J32" s="183" t="s">
        <v>95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45">
        <v>5</v>
      </c>
      <c r="I33" s="91">
        <v>32</v>
      </c>
      <c r="J33" s="183" t="s">
        <v>35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513">
        <v>2</v>
      </c>
      <c r="I34" s="91">
        <v>4</v>
      </c>
      <c r="J34" s="183" t="s">
        <v>11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1</v>
      </c>
      <c r="I35" s="91">
        <v>23</v>
      </c>
      <c r="J35" s="183" t="s">
        <v>27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7</v>
      </c>
      <c r="J36" s="183" t="s">
        <v>14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8</v>
      </c>
      <c r="J37" s="183" t="s">
        <v>15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10</v>
      </c>
      <c r="J38" s="183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15</v>
      </c>
      <c r="J39" s="183" t="s">
        <v>20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345">
        <v>0</v>
      </c>
      <c r="I40" s="91">
        <v>19</v>
      </c>
      <c r="J40" s="183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87195</v>
      </c>
      <c r="I44" s="4"/>
      <c r="J44" s="182" t="s">
        <v>106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182</v>
      </c>
      <c r="I48" s="4"/>
      <c r="J48" s="204" t="s">
        <v>104</v>
      </c>
      <c r="K48" s="89"/>
      <c r="L48" s="353" t="s">
        <v>180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99</v>
      </c>
      <c r="I49" s="4"/>
      <c r="J49" s="160" t="s">
        <v>9</v>
      </c>
      <c r="K49" s="111"/>
      <c r="L49" s="106" t="s">
        <v>99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02">
        <v>252262</v>
      </c>
      <c r="I50" s="183">
        <v>17</v>
      </c>
      <c r="J50" s="182" t="s">
        <v>21</v>
      </c>
      <c r="K50" s="138">
        <f>SUM(I50)</f>
        <v>17</v>
      </c>
      <c r="L50" s="354">
        <v>297921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87430</v>
      </c>
      <c r="I51" s="183">
        <v>36</v>
      </c>
      <c r="J51" s="183" t="s">
        <v>5</v>
      </c>
      <c r="K51" s="138">
        <f t="shared" ref="K51:K59" si="7">SUM(I51)</f>
        <v>36</v>
      </c>
      <c r="L51" s="354">
        <v>75248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26284</v>
      </c>
      <c r="I52" s="183">
        <v>16</v>
      </c>
      <c r="J52" s="182" t="s">
        <v>3</v>
      </c>
      <c r="K52" s="138">
        <f t="shared" si="7"/>
        <v>16</v>
      </c>
      <c r="L52" s="354">
        <v>14219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17864</v>
      </c>
      <c r="I53" s="183">
        <v>26</v>
      </c>
      <c r="J53" s="182" t="s">
        <v>30</v>
      </c>
      <c r="K53" s="138">
        <f t="shared" si="7"/>
        <v>26</v>
      </c>
      <c r="L53" s="354">
        <v>15752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198</v>
      </c>
      <c r="D54" s="66" t="s">
        <v>182</v>
      </c>
      <c r="E54" s="66" t="s">
        <v>51</v>
      </c>
      <c r="F54" s="66" t="s">
        <v>50</v>
      </c>
      <c r="G54" s="67" t="s">
        <v>52</v>
      </c>
      <c r="H54" s="98">
        <v>14424</v>
      </c>
      <c r="I54" s="183">
        <v>40</v>
      </c>
      <c r="J54" s="182" t="s">
        <v>2</v>
      </c>
      <c r="K54" s="138">
        <f t="shared" si="7"/>
        <v>40</v>
      </c>
      <c r="L54" s="354">
        <v>19778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252262</v>
      </c>
      <c r="D55" s="6">
        <f t="shared" ref="D55:D64" si="8">SUM(L50)</f>
        <v>297921</v>
      </c>
      <c r="E55" s="58">
        <f>SUM(N66/M66*100)</f>
        <v>84.225463092805526</v>
      </c>
      <c r="F55" s="58">
        <f t="shared" ref="F55:F65" si="9">SUM(C55/D55*100)</f>
        <v>84.674125019719995</v>
      </c>
      <c r="G55" s="69"/>
      <c r="H55" s="98">
        <v>13294</v>
      </c>
      <c r="I55" s="183">
        <v>33</v>
      </c>
      <c r="J55" s="182" t="s">
        <v>0</v>
      </c>
      <c r="K55" s="138">
        <f t="shared" si="7"/>
        <v>33</v>
      </c>
      <c r="L55" s="354">
        <v>6632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87430</v>
      </c>
      <c r="D56" s="6">
        <f t="shared" si="8"/>
        <v>75248</v>
      </c>
      <c r="E56" s="58">
        <f t="shared" ref="E56:E65" si="11">SUM(N67/M67*100)</f>
        <v>94.318046970236352</v>
      </c>
      <c r="F56" s="58">
        <f t="shared" si="9"/>
        <v>116.1891345949394</v>
      </c>
      <c r="G56" s="69"/>
      <c r="H56" s="98">
        <v>12085</v>
      </c>
      <c r="I56" s="183">
        <v>38</v>
      </c>
      <c r="J56" s="182" t="s">
        <v>38</v>
      </c>
      <c r="K56" s="138">
        <f t="shared" si="7"/>
        <v>38</v>
      </c>
      <c r="L56" s="354">
        <v>8786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26284</v>
      </c>
      <c r="D57" s="6">
        <f t="shared" si="8"/>
        <v>14219</v>
      </c>
      <c r="E57" s="58">
        <f t="shared" si="11"/>
        <v>114.41257127932791</v>
      </c>
      <c r="F57" s="58">
        <f t="shared" si="9"/>
        <v>184.85125536254307</v>
      </c>
      <c r="G57" s="69"/>
      <c r="H57" s="221">
        <v>11802</v>
      </c>
      <c r="I57" s="183">
        <v>24</v>
      </c>
      <c r="J57" s="182" t="s">
        <v>28</v>
      </c>
      <c r="K57" s="138">
        <f t="shared" si="7"/>
        <v>24</v>
      </c>
      <c r="L57" s="354">
        <v>11992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30</v>
      </c>
      <c r="C58" s="47">
        <f t="shared" si="10"/>
        <v>17864</v>
      </c>
      <c r="D58" s="6">
        <f t="shared" si="8"/>
        <v>15752</v>
      </c>
      <c r="E58" s="58">
        <f t="shared" si="11"/>
        <v>95.647052524495365</v>
      </c>
      <c r="F58" s="58">
        <f t="shared" si="9"/>
        <v>113.40782122905028</v>
      </c>
      <c r="G58" s="69"/>
      <c r="H58" s="460">
        <v>11279</v>
      </c>
      <c r="I58" s="185">
        <v>25</v>
      </c>
      <c r="J58" s="185" t="s">
        <v>29</v>
      </c>
      <c r="K58" s="138">
        <f t="shared" si="7"/>
        <v>25</v>
      </c>
      <c r="L58" s="352">
        <v>9173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2</v>
      </c>
      <c r="C59" s="47">
        <f t="shared" si="10"/>
        <v>14424</v>
      </c>
      <c r="D59" s="6">
        <f t="shared" si="8"/>
        <v>19778</v>
      </c>
      <c r="E59" s="58">
        <f t="shared" si="11"/>
        <v>72.17051936355449</v>
      </c>
      <c r="F59" s="58">
        <f t="shared" si="9"/>
        <v>72.92951764586914</v>
      </c>
      <c r="G59" s="79"/>
      <c r="H59" s="460">
        <v>10070</v>
      </c>
      <c r="I59" s="253">
        <v>37</v>
      </c>
      <c r="J59" s="185" t="s">
        <v>37</v>
      </c>
      <c r="K59" s="138">
        <f t="shared" si="7"/>
        <v>37</v>
      </c>
      <c r="L59" s="352">
        <v>4555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0</v>
      </c>
      <c r="C60" s="47">
        <f t="shared" si="10"/>
        <v>13294</v>
      </c>
      <c r="D60" s="6">
        <f t="shared" si="8"/>
        <v>6632</v>
      </c>
      <c r="E60" s="58">
        <f t="shared" si="11"/>
        <v>83.259222145675466</v>
      </c>
      <c r="F60" s="58">
        <f t="shared" si="9"/>
        <v>200.45235223160435</v>
      </c>
      <c r="G60" s="69"/>
      <c r="H60" s="472">
        <v>2668</v>
      </c>
      <c r="I60" s="474">
        <v>34</v>
      </c>
      <c r="J60" s="255" t="s">
        <v>1</v>
      </c>
      <c r="K60" s="89" t="s">
        <v>8</v>
      </c>
      <c r="L60" s="506">
        <v>478157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38</v>
      </c>
      <c r="C61" s="47">
        <f t="shared" si="10"/>
        <v>12085</v>
      </c>
      <c r="D61" s="6">
        <f t="shared" si="8"/>
        <v>8786</v>
      </c>
      <c r="E61" s="58">
        <f t="shared" si="11"/>
        <v>99.473207671413292</v>
      </c>
      <c r="F61" s="58">
        <f t="shared" si="9"/>
        <v>137.54837241065331</v>
      </c>
      <c r="G61" s="69"/>
      <c r="H61" s="98">
        <v>2212</v>
      </c>
      <c r="I61" s="182">
        <v>15</v>
      </c>
      <c r="J61" s="182" t="s">
        <v>20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28</v>
      </c>
      <c r="C62" s="47">
        <f t="shared" si="10"/>
        <v>11802</v>
      </c>
      <c r="D62" s="6">
        <f t="shared" si="8"/>
        <v>11992</v>
      </c>
      <c r="E62" s="58">
        <f t="shared" si="11"/>
        <v>90.002287805994058</v>
      </c>
      <c r="F62" s="58">
        <f t="shared" si="9"/>
        <v>98.415610406937958</v>
      </c>
      <c r="G62" s="80"/>
      <c r="H62" s="98">
        <v>1740</v>
      </c>
      <c r="I62" s="183">
        <v>30</v>
      </c>
      <c r="J62" s="182" t="s">
        <v>98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11279</v>
      </c>
      <c r="D63" s="6">
        <f t="shared" si="8"/>
        <v>9173</v>
      </c>
      <c r="E63" s="58">
        <f t="shared" si="11"/>
        <v>98.403419996510209</v>
      </c>
      <c r="F63" s="58">
        <f t="shared" si="9"/>
        <v>122.95868309168212</v>
      </c>
      <c r="G63" s="79"/>
      <c r="H63" s="98">
        <v>1660</v>
      </c>
      <c r="I63" s="183">
        <v>14</v>
      </c>
      <c r="J63" s="182" t="s">
        <v>19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37</v>
      </c>
      <c r="C64" s="47">
        <f t="shared" si="10"/>
        <v>10070</v>
      </c>
      <c r="D64" s="6">
        <f t="shared" si="8"/>
        <v>4555</v>
      </c>
      <c r="E64" s="64">
        <f t="shared" si="11"/>
        <v>140.32887402452621</v>
      </c>
      <c r="F64" s="58">
        <f t="shared" si="9"/>
        <v>221.07574094401755</v>
      </c>
      <c r="G64" s="82"/>
      <c r="H64" s="137">
        <v>1346</v>
      </c>
      <c r="I64" s="182">
        <v>39</v>
      </c>
      <c r="J64" s="182" t="s">
        <v>39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471020</v>
      </c>
      <c r="D65" s="74">
        <f>SUM(L60)</f>
        <v>478157</v>
      </c>
      <c r="E65" s="77">
        <f t="shared" si="11"/>
        <v>89.342177390750152</v>
      </c>
      <c r="F65" s="77">
        <f t="shared" si="9"/>
        <v>98.507394014936509</v>
      </c>
      <c r="G65" s="78"/>
      <c r="H65" s="99">
        <v>1143</v>
      </c>
      <c r="I65" s="183">
        <v>35</v>
      </c>
      <c r="J65" s="182" t="s">
        <v>36</v>
      </c>
      <c r="K65" s="1"/>
      <c r="L65" s="218" t="s">
        <v>104</v>
      </c>
      <c r="M65" s="157" t="s">
        <v>75</v>
      </c>
      <c r="N65" t="s">
        <v>74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1119</v>
      </c>
      <c r="I66" s="182">
        <v>1</v>
      </c>
      <c r="J66" s="182" t="s">
        <v>4</v>
      </c>
      <c r="K66" s="131">
        <f>SUM(I50)</f>
        <v>17</v>
      </c>
      <c r="L66" s="182" t="s">
        <v>21</v>
      </c>
      <c r="M66" s="366">
        <v>299508</v>
      </c>
      <c r="N66" s="99">
        <f>SUM(H50)</f>
        <v>252262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980</v>
      </c>
      <c r="I67" s="183">
        <v>29</v>
      </c>
      <c r="J67" s="182" t="s">
        <v>95</v>
      </c>
      <c r="K67" s="131">
        <f t="shared" ref="K67:K75" si="12">SUM(I51)</f>
        <v>36</v>
      </c>
      <c r="L67" s="183" t="s">
        <v>5</v>
      </c>
      <c r="M67" s="364">
        <v>92697</v>
      </c>
      <c r="N67" s="99">
        <f t="shared" ref="N67:N75" si="13">SUM(H51)</f>
        <v>87430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605</v>
      </c>
      <c r="I68" s="182">
        <v>21</v>
      </c>
      <c r="J68" s="182" t="s">
        <v>25</v>
      </c>
      <c r="K68" s="131">
        <f t="shared" si="12"/>
        <v>16</v>
      </c>
      <c r="L68" s="182" t="s">
        <v>3</v>
      </c>
      <c r="M68" s="364">
        <v>22973</v>
      </c>
      <c r="N68" s="99">
        <f t="shared" si="13"/>
        <v>26284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477</v>
      </c>
      <c r="I69" s="182">
        <v>13</v>
      </c>
      <c r="J69" s="182" t="s">
        <v>7</v>
      </c>
      <c r="K69" s="131">
        <f t="shared" si="12"/>
        <v>26</v>
      </c>
      <c r="L69" s="182" t="s">
        <v>30</v>
      </c>
      <c r="M69" s="364">
        <v>18677</v>
      </c>
      <c r="N69" s="99">
        <f t="shared" si="13"/>
        <v>17864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119</v>
      </c>
      <c r="I70" s="182">
        <v>27</v>
      </c>
      <c r="J70" s="182" t="s">
        <v>31</v>
      </c>
      <c r="K70" s="131">
        <f t="shared" si="12"/>
        <v>40</v>
      </c>
      <c r="L70" s="182" t="s">
        <v>2</v>
      </c>
      <c r="M70" s="364">
        <v>19986</v>
      </c>
      <c r="N70" s="99">
        <f t="shared" si="13"/>
        <v>14424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54</v>
      </c>
      <c r="I71" s="182">
        <v>9</v>
      </c>
      <c r="J71" s="393" t="s">
        <v>170</v>
      </c>
      <c r="K71" s="131">
        <f t="shared" si="12"/>
        <v>33</v>
      </c>
      <c r="L71" s="182" t="s">
        <v>0</v>
      </c>
      <c r="M71" s="364">
        <v>15967</v>
      </c>
      <c r="N71" s="99">
        <f t="shared" si="13"/>
        <v>13294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46</v>
      </c>
      <c r="I72" s="182">
        <v>28</v>
      </c>
      <c r="J72" s="182" t="s">
        <v>32</v>
      </c>
      <c r="K72" s="131">
        <f t="shared" si="12"/>
        <v>38</v>
      </c>
      <c r="L72" s="182" t="s">
        <v>38</v>
      </c>
      <c r="M72" s="364">
        <v>12149</v>
      </c>
      <c r="N72" s="99">
        <f t="shared" si="13"/>
        <v>12085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26</v>
      </c>
      <c r="I73" s="182">
        <v>4</v>
      </c>
      <c r="J73" s="182" t="s">
        <v>11</v>
      </c>
      <c r="K73" s="131">
        <f t="shared" si="12"/>
        <v>24</v>
      </c>
      <c r="L73" s="182" t="s">
        <v>28</v>
      </c>
      <c r="M73" s="364">
        <v>13113</v>
      </c>
      <c r="N73" s="99">
        <f t="shared" si="13"/>
        <v>11802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22</v>
      </c>
      <c r="I74" s="182">
        <v>23</v>
      </c>
      <c r="J74" s="182" t="s">
        <v>27</v>
      </c>
      <c r="K74" s="131">
        <f t="shared" si="12"/>
        <v>25</v>
      </c>
      <c r="L74" s="185" t="s">
        <v>29</v>
      </c>
      <c r="M74" s="365">
        <v>11462</v>
      </c>
      <c r="N74" s="99">
        <f t="shared" si="13"/>
        <v>11279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345">
        <v>5</v>
      </c>
      <c r="I75" s="182">
        <v>18</v>
      </c>
      <c r="J75" s="182" t="s">
        <v>22</v>
      </c>
      <c r="K75" s="131">
        <f t="shared" si="12"/>
        <v>37</v>
      </c>
      <c r="L75" s="185" t="s">
        <v>37</v>
      </c>
      <c r="M75" s="365">
        <v>7176</v>
      </c>
      <c r="N75" s="190">
        <f t="shared" si="13"/>
        <v>10070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3</v>
      </c>
      <c r="I76" s="182">
        <v>2</v>
      </c>
      <c r="J76" s="182" t="s">
        <v>6</v>
      </c>
      <c r="K76" s="4"/>
      <c r="L76" s="390" t="s">
        <v>108</v>
      </c>
      <c r="M76" s="397">
        <v>527209</v>
      </c>
      <c r="N76" s="195">
        <f>SUM(H90)</f>
        <v>471020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</v>
      </c>
      <c r="I77" s="182">
        <v>11</v>
      </c>
      <c r="J77" s="182" t="s">
        <v>17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2">
        <v>0</v>
      </c>
      <c r="I78" s="182">
        <v>3</v>
      </c>
      <c r="J78" s="182" t="s">
        <v>10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5</v>
      </c>
      <c r="J79" s="182" t="s">
        <v>12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6</v>
      </c>
      <c r="J80" s="182" t="s">
        <v>13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7</v>
      </c>
      <c r="J81" s="182" t="s">
        <v>14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8</v>
      </c>
      <c r="J82" s="182" t="s">
        <v>15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45">
        <v>0</v>
      </c>
      <c r="I83" s="182">
        <v>10</v>
      </c>
      <c r="J83" s="182" t="s">
        <v>16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45">
        <v>0</v>
      </c>
      <c r="I84" s="183">
        <v>12</v>
      </c>
      <c r="J84" s="183" t="s">
        <v>18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2">
        <v>19</v>
      </c>
      <c r="J85" s="182" t="s">
        <v>23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20</v>
      </c>
      <c r="J86" s="182" t="s">
        <v>24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22</v>
      </c>
      <c r="J87" s="182" t="s">
        <v>26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471020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S35" sqref="S35"/>
    </sheetView>
  </sheetViews>
  <sheetFormatPr defaultRowHeight="13.5" x14ac:dyDescent="0.15"/>
  <cols>
    <col min="1" max="1" width="6.125" style="466" customWidth="1"/>
    <col min="2" max="2" width="19.375" style="466" customWidth="1"/>
    <col min="3" max="4" width="13.25" style="466" customWidth="1"/>
    <col min="5" max="6" width="11.875" style="466" customWidth="1"/>
    <col min="7" max="7" width="17.875" style="466" customWidth="1"/>
    <col min="8" max="8" width="3.75" style="466" customWidth="1"/>
    <col min="9" max="9" width="18.5" style="31" customWidth="1"/>
    <col min="10" max="10" width="12.875" style="466" customWidth="1"/>
    <col min="11" max="11" width="5.5" style="466" customWidth="1"/>
    <col min="12" max="12" width="4.25" style="466" customWidth="1"/>
    <col min="13" max="13" width="17.25" style="466" customWidth="1"/>
    <col min="14" max="14" width="17.625" style="466" customWidth="1"/>
    <col min="15" max="15" width="3.75" style="27" customWidth="1"/>
    <col min="16" max="16" width="18" style="466" customWidth="1"/>
    <col min="17" max="17" width="13.875" style="466" customWidth="1"/>
    <col min="18" max="18" width="11.5" style="466" customWidth="1"/>
    <col min="19" max="19" width="14" style="466" customWidth="1"/>
    <col min="20" max="16384" width="9" style="466"/>
  </cols>
  <sheetData>
    <row r="1" spans="1:19" ht="22.5" customHeight="1" x14ac:dyDescent="0.15">
      <c r="A1" s="552" t="s">
        <v>212</v>
      </c>
      <c r="B1" s="553"/>
      <c r="C1" s="553"/>
      <c r="D1" s="553"/>
      <c r="E1" s="553"/>
      <c r="F1" s="553"/>
      <c r="G1" s="553"/>
      <c r="I1" s="473"/>
      <c r="J1" s="488"/>
      <c r="M1" s="17"/>
      <c r="N1" s="466" t="s">
        <v>198</v>
      </c>
      <c r="O1" s="496"/>
      <c r="P1" s="53"/>
      <c r="Q1" s="330" t="s">
        <v>182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67</v>
      </c>
      <c r="K2" s="4" t="s">
        <v>44</v>
      </c>
      <c r="L2" s="4"/>
      <c r="M2" s="9" t="s">
        <v>9</v>
      </c>
      <c r="N2" s="497" t="s">
        <v>193</v>
      </c>
      <c r="O2" s="99"/>
      <c r="P2" s="91"/>
      <c r="Q2" s="497" t="s">
        <v>193</v>
      </c>
      <c r="R2" s="494"/>
      <c r="S2" s="495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251">
        <v>323569</v>
      </c>
      <c r="K3" s="225">
        <v>1</v>
      </c>
      <c r="L3" s="4">
        <f>SUM(H3)</f>
        <v>17</v>
      </c>
      <c r="M3" s="182" t="s">
        <v>21</v>
      </c>
      <c r="N3" s="14">
        <f>SUM(J3)</f>
        <v>323569</v>
      </c>
      <c r="O3" s="4">
        <f>SUM(H3)</f>
        <v>17</v>
      </c>
      <c r="P3" s="182" t="s">
        <v>21</v>
      </c>
      <c r="Q3" s="226">
        <v>325910</v>
      </c>
      <c r="R3" s="494"/>
      <c r="S3" s="495"/>
    </row>
    <row r="4" spans="1:19" ht="13.5" customHeight="1" x14ac:dyDescent="0.15">
      <c r="H4" s="91">
        <v>26</v>
      </c>
      <c r="I4" s="182" t="s">
        <v>30</v>
      </c>
      <c r="J4" s="14">
        <v>142651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142651</v>
      </c>
      <c r="O4" s="4">
        <f t="shared" ref="O4:O12" si="2">SUM(H4)</f>
        <v>26</v>
      </c>
      <c r="P4" s="182" t="s">
        <v>30</v>
      </c>
      <c r="Q4" s="96">
        <v>133754</v>
      </c>
      <c r="R4" s="494"/>
      <c r="S4" s="495"/>
    </row>
    <row r="5" spans="1:19" ht="13.5" customHeight="1" x14ac:dyDescent="0.15">
      <c r="H5" s="91">
        <v>36</v>
      </c>
      <c r="I5" s="183" t="s">
        <v>5</v>
      </c>
      <c r="J5" s="14">
        <v>132911</v>
      </c>
      <c r="K5" s="225">
        <v>3</v>
      </c>
      <c r="L5" s="4">
        <f t="shared" si="0"/>
        <v>36</v>
      </c>
      <c r="M5" s="183" t="s">
        <v>5</v>
      </c>
      <c r="N5" s="14">
        <f t="shared" si="1"/>
        <v>132911</v>
      </c>
      <c r="O5" s="4">
        <f t="shared" si="2"/>
        <v>36</v>
      </c>
      <c r="P5" s="183" t="s">
        <v>5</v>
      </c>
      <c r="Q5" s="96">
        <v>117332</v>
      </c>
      <c r="S5" s="53"/>
    </row>
    <row r="6" spans="1:19" ht="13.5" customHeight="1" x14ac:dyDescent="0.15">
      <c r="H6" s="91">
        <v>33</v>
      </c>
      <c r="I6" s="182" t="s">
        <v>0</v>
      </c>
      <c r="J6" s="251">
        <v>80342</v>
      </c>
      <c r="K6" s="225">
        <v>4</v>
      </c>
      <c r="L6" s="4">
        <f t="shared" si="0"/>
        <v>33</v>
      </c>
      <c r="M6" s="182" t="s">
        <v>0</v>
      </c>
      <c r="N6" s="14">
        <f t="shared" si="1"/>
        <v>80342</v>
      </c>
      <c r="O6" s="4">
        <f t="shared" si="2"/>
        <v>33</v>
      </c>
      <c r="P6" s="182" t="s">
        <v>0</v>
      </c>
      <c r="Q6" s="96">
        <v>90003</v>
      </c>
    </row>
    <row r="7" spans="1:19" ht="13.5" customHeight="1" x14ac:dyDescent="0.15">
      <c r="H7" s="91">
        <v>34</v>
      </c>
      <c r="I7" s="182" t="s">
        <v>1</v>
      </c>
      <c r="J7" s="14">
        <v>73225</v>
      </c>
      <c r="K7" s="225">
        <v>5</v>
      </c>
      <c r="L7" s="4">
        <f t="shared" si="0"/>
        <v>34</v>
      </c>
      <c r="M7" s="182" t="s">
        <v>1</v>
      </c>
      <c r="N7" s="14">
        <f t="shared" si="1"/>
        <v>73225</v>
      </c>
      <c r="O7" s="4">
        <f t="shared" si="2"/>
        <v>34</v>
      </c>
      <c r="P7" s="182" t="s">
        <v>1</v>
      </c>
      <c r="Q7" s="96">
        <v>68639</v>
      </c>
    </row>
    <row r="8" spans="1:19" ht="13.5" customHeight="1" x14ac:dyDescent="0.15">
      <c r="H8" s="91">
        <v>16</v>
      </c>
      <c r="I8" s="182" t="s">
        <v>3</v>
      </c>
      <c r="J8" s="14">
        <v>69314</v>
      </c>
      <c r="K8" s="225">
        <v>6</v>
      </c>
      <c r="L8" s="4">
        <f t="shared" si="0"/>
        <v>16</v>
      </c>
      <c r="M8" s="182" t="s">
        <v>3</v>
      </c>
      <c r="N8" s="14">
        <f t="shared" si="1"/>
        <v>69314</v>
      </c>
      <c r="O8" s="4">
        <f t="shared" si="2"/>
        <v>16</v>
      </c>
      <c r="P8" s="182" t="s">
        <v>3</v>
      </c>
      <c r="Q8" s="96">
        <v>69679</v>
      </c>
    </row>
    <row r="9" spans="1:19" ht="13.5" customHeight="1" x14ac:dyDescent="0.15">
      <c r="H9" s="152">
        <v>31</v>
      </c>
      <c r="I9" s="185" t="s">
        <v>63</v>
      </c>
      <c r="J9" s="251">
        <v>68941</v>
      </c>
      <c r="K9" s="225">
        <v>7</v>
      </c>
      <c r="L9" s="4">
        <f t="shared" si="0"/>
        <v>31</v>
      </c>
      <c r="M9" s="185" t="s">
        <v>63</v>
      </c>
      <c r="N9" s="14">
        <f t="shared" si="1"/>
        <v>68941</v>
      </c>
      <c r="O9" s="4">
        <f t="shared" si="2"/>
        <v>31</v>
      </c>
      <c r="P9" s="185" t="s">
        <v>63</v>
      </c>
      <c r="Q9" s="96">
        <v>91231</v>
      </c>
    </row>
    <row r="10" spans="1:19" ht="13.5" customHeight="1" x14ac:dyDescent="0.15">
      <c r="H10" s="349">
        <v>40</v>
      </c>
      <c r="I10" s="183" t="s">
        <v>2</v>
      </c>
      <c r="J10" s="14">
        <v>59638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59638</v>
      </c>
      <c r="O10" s="4">
        <f t="shared" si="2"/>
        <v>40</v>
      </c>
      <c r="P10" s="183" t="s">
        <v>2</v>
      </c>
      <c r="Q10" s="96">
        <v>79383</v>
      </c>
    </row>
    <row r="11" spans="1:19" ht="13.5" customHeight="1" x14ac:dyDescent="0.15">
      <c r="H11" s="152">
        <v>2</v>
      </c>
      <c r="I11" s="185" t="s">
        <v>6</v>
      </c>
      <c r="J11" s="14">
        <v>59365</v>
      </c>
      <c r="K11" s="225">
        <v>9</v>
      </c>
      <c r="L11" s="4">
        <f t="shared" si="0"/>
        <v>2</v>
      </c>
      <c r="M11" s="185" t="s">
        <v>6</v>
      </c>
      <c r="N11" s="14">
        <f t="shared" si="1"/>
        <v>59365</v>
      </c>
      <c r="O11" s="4">
        <f t="shared" si="2"/>
        <v>2</v>
      </c>
      <c r="P11" s="185" t="s">
        <v>6</v>
      </c>
      <c r="Q11" s="96">
        <v>54686</v>
      </c>
    </row>
    <row r="12" spans="1:19" ht="13.5" customHeight="1" thickBot="1" x14ac:dyDescent="0.2">
      <c r="H12" s="321">
        <v>13</v>
      </c>
      <c r="I12" s="462" t="s">
        <v>7</v>
      </c>
      <c r="J12" s="464">
        <v>56853</v>
      </c>
      <c r="K12" s="224">
        <v>10</v>
      </c>
      <c r="L12" s="4">
        <f t="shared" si="0"/>
        <v>13</v>
      </c>
      <c r="M12" s="462" t="s">
        <v>7</v>
      </c>
      <c r="N12" s="128">
        <f t="shared" si="1"/>
        <v>56853</v>
      </c>
      <c r="O12" s="15">
        <f t="shared" si="2"/>
        <v>13</v>
      </c>
      <c r="P12" s="462" t="s">
        <v>7</v>
      </c>
      <c r="Q12" s="227">
        <v>56322</v>
      </c>
    </row>
    <row r="13" spans="1:19" ht="13.5" customHeight="1" thickTop="1" thickBot="1" x14ac:dyDescent="0.2">
      <c r="H13" s="136">
        <v>38</v>
      </c>
      <c r="I13" s="199" t="s">
        <v>38</v>
      </c>
      <c r="J13" s="524">
        <v>53643</v>
      </c>
      <c r="K13" s="116"/>
      <c r="L13" s="85"/>
      <c r="M13" s="186"/>
      <c r="N13" s="396">
        <f>SUM(J43)</f>
        <v>1407701</v>
      </c>
      <c r="O13" s="4"/>
      <c r="P13" s="320" t="s">
        <v>8</v>
      </c>
      <c r="Q13" s="229">
        <v>1440389</v>
      </c>
    </row>
    <row r="14" spans="1:19" ht="13.5" customHeight="1" x14ac:dyDescent="0.15">
      <c r="B14" s="21"/>
      <c r="G14" s="1"/>
      <c r="H14" s="91">
        <v>24</v>
      </c>
      <c r="I14" s="183" t="s">
        <v>28</v>
      </c>
      <c r="J14" s="14">
        <v>44122</v>
      </c>
      <c r="K14" s="116"/>
      <c r="L14" s="28"/>
      <c r="O14" s="466"/>
    </row>
    <row r="15" spans="1:19" ht="13.5" customHeight="1" x14ac:dyDescent="0.15">
      <c r="H15" s="91">
        <v>25</v>
      </c>
      <c r="I15" s="182" t="s">
        <v>29</v>
      </c>
      <c r="J15" s="14">
        <v>41689</v>
      </c>
      <c r="K15" s="116"/>
      <c r="L15" s="28"/>
      <c r="M15" s="1" t="s">
        <v>199</v>
      </c>
      <c r="N15" s="16"/>
      <c r="O15" s="466"/>
      <c r="P15" s="466" t="s">
        <v>200</v>
      </c>
      <c r="Q15" s="95" t="s">
        <v>194</v>
      </c>
    </row>
    <row r="16" spans="1:19" ht="13.5" customHeight="1" x14ac:dyDescent="0.15">
      <c r="B16" s="1"/>
      <c r="C16" s="16"/>
      <c r="D16" s="1"/>
      <c r="E16" s="19"/>
      <c r="F16" s="1"/>
      <c r="H16" s="91">
        <v>3</v>
      </c>
      <c r="I16" s="182" t="s">
        <v>10</v>
      </c>
      <c r="J16" s="14">
        <v>27535</v>
      </c>
      <c r="K16" s="116"/>
      <c r="L16" s="4">
        <f>SUM(L3)</f>
        <v>17</v>
      </c>
      <c r="M16" s="14">
        <f>SUM(N3)</f>
        <v>323569</v>
      </c>
      <c r="N16" s="182" t="s">
        <v>21</v>
      </c>
      <c r="O16" s="4">
        <f>SUM(O3)</f>
        <v>17</v>
      </c>
      <c r="P16" s="14">
        <f>SUM(M16)</f>
        <v>323569</v>
      </c>
      <c r="Q16" s="325">
        <v>332823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51">
        <v>26532</v>
      </c>
      <c r="K17" s="116"/>
      <c r="L17" s="4">
        <f t="shared" ref="L17:L25" si="3">SUM(L4)</f>
        <v>26</v>
      </c>
      <c r="M17" s="14">
        <f t="shared" ref="M17:M25" si="4">SUM(N4)</f>
        <v>142651</v>
      </c>
      <c r="N17" s="182" t="s">
        <v>30</v>
      </c>
      <c r="O17" s="4">
        <f t="shared" ref="O17:O25" si="5">SUM(O4)</f>
        <v>26</v>
      </c>
      <c r="P17" s="14">
        <f t="shared" ref="P17:P25" si="6">SUM(M17)</f>
        <v>142651</v>
      </c>
      <c r="Q17" s="326">
        <v>134147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3" t="s">
        <v>169</v>
      </c>
      <c r="J18" s="151">
        <v>22794</v>
      </c>
      <c r="K18" s="116"/>
      <c r="L18" s="4">
        <f t="shared" si="3"/>
        <v>36</v>
      </c>
      <c r="M18" s="14">
        <f t="shared" si="4"/>
        <v>132911</v>
      </c>
      <c r="N18" s="183" t="s">
        <v>5</v>
      </c>
      <c r="O18" s="4">
        <f t="shared" si="5"/>
        <v>36</v>
      </c>
      <c r="P18" s="14">
        <f t="shared" si="6"/>
        <v>132911</v>
      </c>
      <c r="Q18" s="326">
        <v>129910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1</v>
      </c>
      <c r="I19" s="182" t="s">
        <v>4</v>
      </c>
      <c r="J19" s="14">
        <v>19034</v>
      </c>
      <c r="L19" s="4">
        <f t="shared" si="3"/>
        <v>33</v>
      </c>
      <c r="M19" s="14">
        <f t="shared" si="4"/>
        <v>80342</v>
      </c>
      <c r="N19" s="182" t="s">
        <v>0</v>
      </c>
      <c r="O19" s="4">
        <f t="shared" si="5"/>
        <v>33</v>
      </c>
      <c r="P19" s="14">
        <f t="shared" si="6"/>
        <v>80342</v>
      </c>
      <c r="Q19" s="326">
        <v>80086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14</v>
      </c>
      <c r="I20" s="182" t="s">
        <v>19</v>
      </c>
      <c r="J20" s="14">
        <v>17058</v>
      </c>
      <c r="L20" s="4">
        <f t="shared" si="3"/>
        <v>34</v>
      </c>
      <c r="M20" s="14">
        <f t="shared" si="4"/>
        <v>73225</v>
      </c>
      <c r="N20" s="182" t="s">
        <v>1</v>
      </c>
      <c r="O20" s="4">
        <f t="shared" si="5"/>
        <v>34</v>
      </c>
      <c r="P20" s="14">
        <f t="shared" si="6"/>
        <v>73225</v>
      </c>
      <c r="Q20" s="326">
        <v>72780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21</v>
      </c>
      <c r="I21" s="393" t="s">
        <v>161</v>
      </c>
      <c r="J21" s="251">
        <v>13591</v>
      </c>
      <c r="L21" s="4">
        <f t="shared" si="3"/>
        <v>16</v>
      </c>
      <c r="M21" s="14">
        <f t="shared" si="4"/>
        <v>69314</v>
      </c>
      <c r="N21" s="182" t="s">
        <v>3</v>
      </c>
      <c r="O21" s="4">
        <f t="shared" si="5"/>
        <v>16</v>
      </c>
      <c r="P21" s="14">
        <f t="shared" si="6"/>
        <v>69314</v>
      </c>
      <c r="Q21" s="326">
        <v>68306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511">
        <v>12630</v>
      </c>
      <c r="K22" s="16"/>
      <c r="L22" s="4">
        <f t="shared" si="3"/>
        <v>31</v>
      </c>
      <c r="M22" s="14">
        <f t="shared" si="4"/>
        <v>68941</v>
      </c>
      <c r="N22" s="185" t="s">
        <v>63</v>
      </c>
      <c r="O22" s="4">
        <f t="shared" si="5"/>
        <v>31</v>
      </c>
      <c r="P22" s="14">
        <f t="shared" si="6"/>
        <v>68941</v>
      </c>
      <c r="Q22" s="326">
        <v>83544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2" t="s">
        <v>26</v>
      </c>
      <c r="J23" s="14">
        <v>11642</v>
      </c>
      <c r="K23" s="16"/>
      <c r="L23" s="4">
        <f t="shared" si="3"/>
        <v>40</v>
      </c>
      <c r="M23" s="14">
        <f t="shared" si="4"/>
        <v>59638</v>
      </c>
      <c r="N23" s="183" t="s">
        <v>2</v>
      </c>
      <c r="O23" s="4">
        <f t="shared" si="5"/>
        <v>40</v>
      </c>
      <c r="P23" s="14">
        <f t="shared" si="6"/>
        <v>59638</v>
      </c>
      <c r="Q23" s="326">
        <v>63551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7978</v>
      </c>
      <c r="K24" s="16"/>
      <c r="L24" s="4">
        <f t="shared" si="3"/>
        <v>2</v>
      </c>
      <c r="M24" s="14">
        <f t="shared" si="4"/>
        <v>59365</v>
      </c>
      <c r="N24" s="185" t="s">
        <v>6</v>
      </c>
      <c r="O24" s="4">
        <f t="shared" si="5"/>
        <v>2</v>
      </c>
      <c r="P24" s="14">
        <f t="shared" si="6"/>
        <v>59365</v>
      </c>
      <c r="Q24" s="326">
        <v>51494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30</v>
      </c>
      <c r="I25" s="182" t="s">
        <v>33</v>
      </c>
      <c r="J25" s="97">
        <v>7380</v>
      </c>
      <c r="K25" s="16"/>
      <c r="L25" s="15">
        <f t="shared" si="3"/>
        <v>13</v>
      </c>
      <c r="M25" s="128">
        <f t="shared" si="4"/>
        <v>56853</v>
      </c>
      <c r="N25" s="462" t="s">
        <v>7</v>
      </c>
      <c r="O25" s="15">
        <f t="shared" si="5"/>
        <v>13</v>
      </c>
      <c r="P25" s="128">
        <f t="shared" si="6"/>
        <v>56853</v>
      </c>
      <c r="Q25" s="327">
        <v>57792</v>
      </c>
      <c r="R25" s="141" t="s">
        <v>72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2" t="s">
        <v>36</v>
      </c>
      <c r="J26" s="14">
        <v>6658</v>
      </c>
      <c r="K26" s="16"/>
      <c r="L26" s="129"/>
      <c r="M26" s="184">
        <f>SUM(J43-(M16+M17+M18+M19+M20+M21+M22+M23+M24+M25))</f>
        <v>340892</v>
      </c>
      <c r="N26" s="252" t="s">
        <v>45</v>
      </c>
      <c r="O26" s="130"/>
      <c r="P26" s="184">
        <f>SUM(M26)</f>
        <v>340892</v>
      </c>
      <c r="Q26" s="184"/>
      <c r="R26" s="200">
        <v>1408918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5632</v>
      </c>
      <c r="K27" s="16"/>
      <c r="M27" s="53" t="s">
        <v>183</v>
      </c>
      <c r="N27" s="53"/>
      <c r="O27" s="124"/>
      <c r="P27" s="125" t="s">
        <v>184</v>
      </c>
    </row>
    <row r="28" spans="2:20" ht="13.5" customHeight="1" x14ac:dyDescent="0.15">
      <c r="G28" s="18"/>
      <c r="H28" s="91">
        <v>12</v>
      </c>
      <c r="I28" s="182" t="s">
        <v>18</v>
      </c>
      <c r="J28" s="14">
        <v>3662</v>
      </c>
      <c r="K28" s="16"/>
      <c r="M28" s="96">
        <f t="shared" ref="M28:M37" si="7">SUM(Q3)</f>
        <v>325910</v>
      </c>
      <c r="N28" s="182" t="s">
        <v>21</v>
      </c>
      <c r="O28" s="4">
        <f>SUM(L3)</f>
        <v>17</v>
      </c>
      <c r="P28" s="96">
        <f t="shared" ref="P28:P37" si="8">SUM(Q3)</f>
        <v>325910</v>
      </c>
    </row>
    <row r="29" spans="2:20" ht="13.5" customHeight="1" x14ac:dyDescent="0.15">
      <c r="H29" s="91">
        <v>27</v>
      </c>
      <c r="I29" s="182" t="s">
        <v>31</v>
      </c>
      <c r="J29" s="151">
        <v>3535</v>
      </c>
      <c r="K29" s="16"/>
      <c r="M29" s="96">
        <f t="shared" si="7"/>
        <v>133754</v>
      </c>
      <c r="N29" s="182" t="s">
        <v>30</v>
      </c>
      <c r="O29" s="4">
        <f t="shared" ref="O29:O37" si="9">SUM(L4)</f>
        <v>26</v>
      </c>
      <c r="P29" s="96">
        <f t="shared" si="8"/>
        <v>133754</v>
      </c>
    </row>
    <row r="30" spans="2:20" ht="13.5" customHeight="1" x14ac:dyDescent="0.15">
      <c r="H30" s="91">
        <v>39</v>
      </c>
      <c r="I30" s="182" t="s">
        <v>39</v>
      </c>
      <c r="J30" s="14">
        <v>3273</v>
      </c>
      <c r="K30" s="16"/>
      <c r="M30" s="96">
        <f t="shared" si="7"/>
        <v>117332</v>
      </c>
      <c r="N30" s="183" t="s">
        <v>5</v>
      </c>
      <c r="O30" s="4">
        <f t="shared" si="9"/>
        <v>36</v>
      </c>
      <c r="P30" s="96">
        <f t="shared" si="8"/>
        <v>117332</v>
      </c>
    </row>
    <row r="31" spans="2:20" ht="13.5" customHeight="1" x14ac:dyDescent="0.15">
      <c r="H31" s="91">
        <v>10</v>
      </c>
      <c r="I31" s="182" t="s">
        <v>16</v>
      </c>
      <c r="J31" s="14">
        <v>2808</v>
      </c>
      <c r="K31" s="16"/>
      <c r="M31" s="96">
        <f t="shared" si="7"/>
        <v>90003</v>
      </c>
      <c r="N31" s="182" t="s">
        <v>0</v>
      </c>
      <c r="O31" s="4">
        <f t="shared" si="9"/>
        <v>33</v>
      </c>
      <c r="P31" s="96">
        <f t="shared" si="8"/>
        <v>90003</v>
      </c>
    </row>
    <row r="32" spans="2:20" ht="13.5" customHeight="1" x14ac:dyDescent="0.15">
      <c r="H32" s="91">
        <v>20</v>
      </c>
      <c r="I32" s="182" t="s">
        <v>24</v>
      </c>
      <c r="J32" s="14">
        <v>2407</v>
      </c>
      <c r="K32" s="16"/>
      <c r="M32" s="96">
        <f t="shared" si="7"/>
        <v>68639</v>
      </c>
      <c r="N32" s="182" t="s">
        <v>1</v>
      </c>
      <c r="O32" s="4">
        <f t="shared" si="9"/>
        <v>34</v>
      </c>
      <c r="P32" s="96">
        <f t="shared" si="8"/>
        <v>68639</v>
      </c>
      <c r="S32" s="11"/>
    </row>
    <row r="33" spans="8:21" ht="13.5" customHeight="1" x14ac:dyDescent="0.15">
      <c r="H33" s="91">
        <v>4</v>
      </c>
      <c r="I33" s="182" t="s">
        <v>11</v>
      </c>
      <c r="J33" s="14">
        <v>1919</v>
      </c>
      <c r="K33" s="16"/>
      <c r="M33" s="96">
        <f t="shared" si="7"/>
        <v>69679</v>
      </c>
      <c r="N33" s="182" t="s">
        <v>3</v>
      </c>
      <c r="O33" s="4">
        <f t="shared" si="9"/>
        <v>16</v>
      </c>
      <c r="P33" s="96">
        <f t="shared" si="8"/>
        <v>69679</v>
      </c>
      <c r="S33" s="30"/>
      <c r="T33" s="30"/>
    </row>
    <row r="34" spans="8:21" ht="13.5" customHeight="1" x14ac:dyDescent="0.15">
      <c r="H34" s="91">
        <v>23</v>
      </c>
      <c r="I34" s="182" t="s">
        <v>27</v>
      </c>
      <c r="J34" s="151">
        <v>1346</v>
      </c>
      <c r="K34" s="16"/>
      <c r="M34" s="96">
        <f t="shared" si="7"/>
        <v>91231</v>
      </c>
      <c r="N34" s="185" t="s">
        <v>63</v>
      </c>
      <c r="O34" s="4">
        <f t="shared" si="9"/>
        <v>31</v>
      </c>
      <c r="P34" s="96">
        <f t="shared" si="8"/>
        <v>91231</v>
      </c>
      <c r="S34" s="30"/>
      <c r="T34" s="30"/>
    </row>
    <row r="35" spans="8:21" ht="13.5" customHeight="1" x14ac:dyDescent="0.15">
      <c r="H35" s="91">
        <v>6</v>
      </c>
      <c r="I35" s="182" t="s">
        <v>13</v>
      </c>
      <c r="J35" s="14">
        <v>1235</v>
      </c>
      <c r="K35" s="16"/>
      <c r="M35" s="96">
        <f t="shared" si="7"/>
        <v>79383</v>
      </c>
      <c r="N35" s="183" t="s">
        <v>2</v>
      </c>
      <c r="O35" s="4">
        <f t="shared" si="9"/>
        <v>40</v>
      </c>
      <c r="P35" s="96">
        <f t="shared" si="8"/>
        <v>79383</v>
      </c>
      <c r="S35" s="30"/>
    </row>
    <row r="36" spans="8:21" ht="13.5" customHeight="1" x14ac:dyDescent="0.15">
      <c r="H36" s="91">
        <v>18</v>
      </c>
      <c r="I36" s="182" t="s">
        <v>22</v>
      </c>
      <c r="J36" s="251">
        <v>685</v>
      </c>
      <c r="K36" s="16"/>
      <c r="M36" s="96">
        <f t="shared" si="7"/>
        <v>54686</v>
      </c>
      <c r="N36" s="185" t="s">
        <v>6</v>
      </c>
      <c r="O36" s="4">
        <f t="shared" si="9"/>
        <v>2</v>
      </c>
      <c r="P36" s="96">
        <f t="shared" si="8"/>
        <v>54686</v>
      </c>
      <c r="S36" s="30"/>
    </row>
    <row r="37" spans="8:21" ht="13.5" customHeight="1" thickBot="1" x14ac:dyDescent="0.2">
      <c r="H37" s="91">
        <v>32</v>
      </c>
      <c r="I37" s="182" t="s">
        <v>35</v>
      </c>
      <c r="J37" s="14">
        <v>615</v>
      </c>
      <c r="K37" s="16"/>
      <c r="M37" s="127">
        <f t="shared" si="7"/>
        <v>56322</v>
      </c>
      <c r="N37" s="462" t="s">
        <v>7</v>
      </c>
      <c r="O37" s="15">
        <f t="shared" si="9"/>
        <v>13</v>
      </c>
      <c r="P37" s="127">
        <f t="shared" si="8"/>
        <v>56322</v>
      </c>
      <c r="S37" s="30"/>
    </row>
    <row r="38" spans="8:21" ht="13.5" customHeight="1" thickTop="1" x14ac:dyDescent="0.15">
      <c r="H38" s="91">
        <v>19</v>
      </c>
      <c r="I38" s="182" t="s">
        <v>23</v>
      </c>
      <c r="J38" s="14">
        <v>506</v>
      </c>
      <c r="K38" s="16"/>
      <c r="M38" s="402">
        <f>SUM(Q13-(Q3+Q4+Q5+Q6+Q7+Q8+Q9+Q10+Q11+Q12))</f>
        <v>353450</v>
      </c>
      <c r="N38" s="509" t="s">
        <v>203</v>
      </c>
      <c r="O38" s="404"/>
      <c r="P38" s="405">
        <f>SUM(M38)</f>
        <v>353450</v>
      </c>
      <c r="U38" s="30"/>
    </row>
    <row r="39" spans="8:21" ht="13.5" customHeight="1" x14ac:dyDescent="0.15">
      <c r="H39" s="91">
        <v>5</v>
      </c>
      <c r="I39" s="182" t="s">
        <v>12</v>
      </c>
      <c r="J39" s="97">
        <v>396</v>
      </c>
      <c r="K39" s="16"/>
      <c r="P39" s="30"/>
    </row>
    <row r="40" spans="8:21" ht="13.5" customHeight="1" x14ac:dyDescent="0.15">
      <c r="H40" s="91">
        <v>7</v>
      </c>
      <c r="I40" s="182" t="s">
        <v>14</v>
      </c>
      <c r="J40" s="14">
        <v>372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215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514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1407701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/>
      <c r="J50" s="181"/>
    </row>
    <row r="51" spans="1:19" ht="13.5" customHeight="1" x14ac:dyDescent="0.15">
      <c r="I51" s="479"/>
      <c r="J51" s="259"/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198</v>
      </c>
      <c r="D52" s="9" t="s">
        <v>182</v>
      </c>
      <c r="E52" s="26" t="s">
        <v>43</v>
      </c>
      <c r="F52" s="25" t="s">
        <v>42</v>
      </c>
      <c r="G52" s="328" t="s">
        <v>186</v>
      </c>
      <c r="I52" s="456"/>
      <c r="J52" s="181"/>
      <c r="N52" s="477"/>
      <c r="S52" s="478"/>
    </row>
    <row r="53" spans="1:19" ht="13.5" customHeight="1" x14ac:dyDescent="0.15">
      <c r="A53" s="10">
        <v>1</v>
      </c>
      <c r="B53" s="182" t="s">
        <v>21</v>
      </c>
      <c r="C53" s="515">
        <f>SUM(J3)</f>
        <v>323569</v>
      </c>
      <c r="D53" s="97">
        <f t="shared" ref="D53:D63" si="10">SUM(Q3)</f>
        <v>325910</v>
      </c>
      <c r="E53" s="94">
        <f t="shared" ref="E53:E62" si="11">SUM(P16/Q16*100)</f>
        <v>97.219543120517514</v>
      </c>
      <c r="F53" s="22">
        <f t="shared" ref="F53:F63" si="12">SUM(C53/D53*100)</f>
        <v>99.281703537786498</v>
      </c>
      <c r="G53" s="23"/>
      <c r="I53" s="456"/>
      <c r="J53" s="181"/>
    </row>
    <row r="54" spans="1:19" ht="13.5" customHeight="1" x14ac:dyDescent="0.15">
      <c r="A54" s="10">
        <v>2</v>
      </c>
      <c r="B54" s="182" t="s">
        <v>30</v>
      </c>
      <c r="C54" s="515">
        <f t="shared" ref="C54:C62" si="13">SUM(J4)</f>
        <v>142651</v>
      </c>
      <c r="D54" s="97">
        <f t="shared" si="10"/>
        <v>133754</v>
      </c>
      <c r="E54" s="94">
        <f t="shared" si="11"/>
        <v>106.33931433427509</v>
      </c>
      <c r="F54" s="490">
        <f t="shared" si="12"/>
        <v>106.65176368557201</v>
      </c>
      <c r="G54" s="23"/>
      <c r="M54" s="476"/>
      <c r="N54" s="18"/>
    </row>
    <row r="55" spans="1:19" ht="13.5" customHeight="1" x14ac:dyDescent="0.15">
      <c r="A55" s="10">
        <v>3</v>
      </c>
      <c r="B55" s="183" t="s">
        <v>5</v>
      </c>
      <c r="C55" s="515">
        <f t="shared" si="13"/>
        <v>132911</v>
      </c>
      <c r="D55" s="97">
        <f t="shared" si="10"/>
        <v>117332</v>
      </c>
      <c r="E55" s="94">
        <f t="shared" si="11"/>
        <v>102.31006081133091</v>
      </c>
      <c r="F55" s="22">
        <f t="shared" si="12"/>
        <v>113.27770770122387</v>
      </c>
      <c r="G55" s="23"/>
      <c r="I55" s="554"/>
      <c r="J55" s="555"/>
    </row>
    <row r="56" spans="1:19" ht="13.5" customHeight="1" x14ac:dyDescent="0.15">
      <c r="A56" s="10">
        <v>4</v>
      </c>
      <c r="B56" s="182" t="s">
        <v>0</v>
      </c>
      <c r="C56" s="515">
        <f t="shared" si="13"/>
        <v>80342</v>
      </c>
      <c r="D56" s="97">
        <f t="shared" si="10"/>
        <v>90003</v>
      </c>
      <c r="E56" s="94">
        <f t="shared" si="11"/>
        <v>100.31965636940289</v>
      </c>
      <c r="F56" s="22">
        <f t="shared" si="12"/>
        <v>89.265913358443612</v>
      </c>
      <c r="G56" s="23"/>
      <c r="I56" s="554"/>
      <c r="J56" s="555"/>
    </row>
    <row r="57" spans="1:19" ht="13.5" customHeight="1" x14ac:dyDescent="0.15">
      <c r="A57" s="10">
        <v>5</v>
      </c>
      <c r="B57" s="182" t="s">
        <v>1</v>
      </c>
      <c r="C57" s="515">
        <f t="shared" si="13"/>
        <v>73225</v>
      </c>
      <c r="D57" s="97">
        <f t="shared" si="10"/>
        <v>68639</v>
      </c>
      <c r="E57" s="94">
        <f t="shared" si="11"/>
        <v>100.61143171200879</v>
      </c>
      <c r="F57" s="22">
        <f t="shared" si="12"/>
        <v>106.68133276999956</v>
      </c>
      <c r="G57" s="23"/>
      <c r="I57" s="181"/>
      <c r="P57" s="30"/>
    </row>
    <row r="58" spans="1:19" ht="13.5" customHeight="1" x14ac:dyDescent="0.15">
      <c r="A58" s="10">
        <v>6</v>
      </c>
      <c r="B58" s="182" t="s">
        <v>3</v>
      </c>
      <c r="C58" s="515">
        <f t="shared" si="13"/>
        <v>69314</v>
      </c>
      <c r="D58" s="97">
        <f t="shared" si="10"/>
        <v>69679</v>
      </c>
      <c r="E58" s="94">
        <f t="shared" si="11"/>
        <v>101.47571223611396</v>
      </c>
      <c r="F58" s="22">
        <f t="shared" si="12"/>
        <v>99.476169290604048</v>
      </c>
      <c r="G58" s="23"/>
    </row>
    <row r="59" spans="1:19" ht="13.5" customHeight="1" x14ac:dyDescent="0.15">
      <c r="A59" s="10">
        <v>7</v>
      </c>
      <c r="B59" s="185" t="s">
        <v>63</v>
      </c>
      <c r="C59" s="515">
        <f t="shared" si="13"/>
        <v>68941</v>
      </c>
      <c r="D59" s="97">
        <f t="shared" si="10"/>
        <v>91231</v>
      </c>
      <c r="E59" s="94">
        <f t="shared" si="11"/>
        <v>82.520587953653163</v>
      </c>
      <c r="F59" s="22">
        <f t="shared" si="12"/>
        <v>75.567515427869907</v>
      </c>
      <c r="G59" s="23"/>
    </row>
    <row r="60" spans="1:19" ht="13.5" customHeight="1" x14ac:dyDescent="0.15">
      <c r="A60" s="10">
        <v>8</v>
      </c>
      <c r="B60" s="183" t="s">
        <v>2</v>
      </c>
      <c r="C60" s="515">
        <f t="shared" si="13"/>
        <v>59638</v>
      </c>
      <c r="D60" s="97">
        <f t="shared" si="10"/>
        <v>79383</v>
      </c>
      <c r="E60" s="94">
        <f t="shared" si="11"/>
        <v>93.842740476153011</v>
      </c>
      <c r="F60" s="22">
        <f t="shared" si="12"/>
        <v>75.126916342289903</v>
      </c>
      <c r="G60" s="23"/>
    </row>
    <row r="61" spans="1:19" ht="13.5" customHeight="1" x14ac:dyDescent="0.15">
      <c r="A61" s="10">
        <v>9</v>
      </c>
      <c r="B61" s="185" t="s">
        <v>6</v>
      </c>
      <c r="C61" s="515">
        <f t="shared" si="13"/>
        <v>59365</v>
      </c>
      <c r="D61" s="97">
        <f t="shared" si="10"/>
        <v>54686</v>
      </c>
      <c r="E61" s="94">
        <f t="shared" si="11"/>
        <v>115.28527595448013</v>
      </c>
      <c r="F61" s="22">
        <f t="shared" si="12"/>
        <v>108.55612039644515</v>
      </c>
      <c r="G61" s="23"/>
    </row>
    <row r="62" spans="1:19" ht="13.5" customHeight="1" thickBot="1" x14ac:dyDescent="0.2">
      <c r="A62" s="142">
        <v>10</v>
      </c>
      <c r="B62" s="462" t="s">
        <v>7</v>
      </c>
      <c r="C62" s="515">
        <f t="shared" si="13"/>
        <v>56853</v>
      </c>
      <c r="D62" s="143">
        <f t="shared" si="10"/>
        <v>56322</v>
      </c>
      <c r="E62" s="144">
        <f t="shared" si="11"/>
        <v>98.375207641196013</v>
      </c>
      <c r="F62" s="145">
        <f t="shared" si="12"/>
        <v>100.94279322467241</v>
      </c>
      <c r="G62" s="146"/>
    </row>
    <row r="63" spans="1:19" ht="13.5" customHeight="1" thickTop="1" x14ac:dyDescent="0.15">
      <c r="A63" s="129"/>
      <c r="B63" s="147" t="s">
        <v>73</v>
      </c>
      <c r="C63" s="148">
        <f>SUM(J43)</f>
        <v>1407701</v>
      </c>
      <c r="D63" s="148">
        <f t="shared" si="10"/>
        <v>1440389</v>
      </c>
      <c r="E63" s="149">
        <f>SUM(C63/R26*100)</f>
        <v>99.913621658606104</v>
      </c>
      <c r="F63" s="150">
        <f t="shared" si="12"/>
        <v>97.73061304966923</v>
      </c>
      <c r="G63" s="156">
        <v>71.3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2022-10-07T00:51:24Z</cp:lastPrinted>
  <dcterms:created xsi:type="dcterms:W3CDTF">2004-08-12T01:21:30Z</dcterms:created>
  <dcterms:modified xsi:type="dcterms:W3CDTF">2022-10-07T07:34:16Z</dcterms:modified>
</cp:coreProperties>
</file>