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drawings/drawing18.xml" ContentType="application/vnd.openxmlformats-officedocument.drawingml.chartshapes+xml"/>
  <Override PartName="/xl/charts/chart26.xml" ContentType="application/vnd.openxmlformats-officedocument.drawingml.chart+xml"/>
  <Override PartName="/xl/drawings/drawing19.xml" ContentType="application/vnd.openxmlformats-officedocument.drawingml.chartshapes+xml"/>
  <Override PartName="/xl/charts/chart2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drawings/drawing22.xml" ContentType="application/vnd.openxmlformats-officedocument.drawingml.chartshapes+xml"/>
  <Override PartName="/xl/charts/chart29.xml" ContentType="application/vnd.openxmlformats-officedocument.drawingml.chart+xml"/>
  <Override PartName="/xl/drawings/drawing23.xml" ContentType="application/vnd.openxmlformats-officedocument.drawingml.chartshapes+xml"/>
  <Override PartName="/xl/charts/chart30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drawings/drawing26.xml" ContentType="application/vnd.openxmlformats-officedocument.drawingml.chartshapes+xml"/>
  <Override PartName="/xl/charts/chart32.xml" ContentType="application/vnd.openxmlformats-officedocument.drawingml.chart+xml"/>
  <Override PartName="/xl/drawings/drawing27.xml" ContentType="application/vnd.openxmlformats-officedocument.drawingml.chartshapes+xml"/>
  <Override PartName="/xl/charts/chart33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34.xml" ContentType="application/vnd.openxmlformats-officedocument.drawingml.chart+xml"/>
  <Override PartName="/xl/drawings/drawing30.xml" ContentType="application/vnd.openxmlformats-officedocument.drawingml.chartshapes+xml"/>
  <Override PartName="/xl/charts/chart35.xml" ContentType="application/vnd.openxmlformats-officedocument.drawingml.chart+xml"/>
  <Override PartName="/xl/drawings/drawing31.xml" ContentType="application/vnd.openxmlformats-officedocument.drawingml.chartshapes+xml"/>
  <Override PartName="/xl/charts/chart3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7.xml" ContentType="application/vnd.openxmlformats-officedocument.drawingml.chart+xml"/>
  <Override PartName="/xl/drawings/drawing34.xml" ContentType="application/vnd.openxmlformats-officedocument.drawingml.chartshapes+xml"/>
  <Override PartName="/xl/charts/chart38.xml" ContentType="application/vnd.openxmlformats-officedocument.drawingml.chart+xml"/>
  <Override PartName="/xl/drawings/drawing35.xml" ContentType="application/vnd.openxmlformats-officedocument.drawingml.chartshapes+xml"/>
  <Override PartName="/xl/charts/chart3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40.xml" ContentType="application/vnd.openxmlformats-officedocument.drawingml.chart+xml"/>
  <Override PartName="/xl/drawings/drawing38.xml" ContentType="application/vnd.openxmlformats-officedocument.drawingml.chartshapes+xml"/>
  <Override PartName="/xl/charts/chart41.xml" ContentType="application/vnd.openxmlformats-officedocument.drawingml.chart+xml"/>
  <Override PartName="/xl/drawings/drawing39.xml" ContentType="application/vnd.openxmlformats-officedocument.drawingml.chartshapes+xml"/>
  <Override PartName="/xl/charts/chart42.xml" ContentType="application/vnd.openxmlformats-officedocument.drawingml.chart+xml"/>
  <Override PartName="/xl/drawings/drawing4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FE7DF664-93AD-42DC-A75B-DC31449DFCD0}" xr6:coauthVersionLast="36" xr6:coauthVersionMax="36" xr10:uidLastSave="{00000000-0000-0000-0000-000000000000}"/>
  <bookViews>
    <workbookView xWindow="0" yWindow="0" windowWidth="28800" windowHeight="12135" tabRatio="597" xr2:uid="{00000000-000D-0000-FFFF-FFFF00000000}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保管高" sheetId="57" r:id="rId9"/>
    <sheet name="東部・富士" sheetId="58" r:id="rId10"/>
    <sheet name="清水・静岡" sheetId="59" r:id="rId11"/>
    <sheet name="駿遠・西部" sheetId="60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" sheetId="56" r:id="rId17"/>
    <sheet name="17・西部推移 " sheetId="51" r:id="rId18"/>
  </sheets>
  <definedNames>
    <definedName name="_xlnm.Print_Area" localSheetId="1">'1・面積、会員数 '!$A$1:$M$38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11">駿遠・西部!$A$1:$G$65</definedName>
    <definedName name="_xlnm.Print_Area" localSheetId="10">清水・静岡!$A$1:$G$64</definedName>
    <definedName name="_xlnm.Print_Area" localSheetId="9">東部・富士!$A$1:$G$64</definedName>
    <definedName name="_xlnm.Print_Area" localSheetId="8">保管高!$A$1:$G$64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3" i="57" l="1"/>
  <c r="C63" i="57" s="1"/>
  <c r="C54" i="57"/>
  <c r="C55" i="57"/>
  <c r="C56" i="57"/>
  <c r="C57" i="57"/>
  <c r="C58" i="57"/>
  <c r="C59" i="57"/>
  <c r="C60" i="57"/>
  <c r="C61" i="57"/>
  <c r="C62" i="57"/>
  <c r="C53" i="57"/>
  <c r="N87" i="51"/>
  <c r="O87" i="51" s="1"/>
  <c r="N86" i="51"/>
  <c r="O86" i="51" s="1"/>
  <c r="N85" i="51"/>
  <c r="O85" i="51" s="1"/>
  <c r="N84" i="51"/>
  <c r="N57" i="51"/>
  <c r="O57" i="51" s="1"/>
  <c r="N56" i="51"/>
  <c r="O56" i="51" s="1"/>
  <c r="N55" i="51"/>
  <c r="O55" i="51" s="1"/>
  <c r="N54" i="51"/>
  <c r="N28" i="51"/>
  <c r="O28" i="51" s="1"/>
  <c r="N27" i="51"/>
  <c r="O27" i="51" s="1"/>
  <c r="N26" i="51"/>
  <c r="O26" i="51" s="1"/>
  <c r="N25" i="51"/>
  <c r="N87" i="56"/>
  <c r="O87" i="56" s="1"/>
  <c r="N86" i="56"/>
  <c r="O86" i="56" s="1"/>
  <c r="N85" i="56"/>
  <c r="O85" i="56" s="1"/>
  <c r="N84" i="56"/>
  <c r="N57" i="56"/>
  <c r="O57" i="56" s="1"/>
  <c r="N56" i="56"/>
  <c r="O56" i="56" s="1"/>
  <c r="N55" i="56"/>
  <c r="N54" i="56"/>
  <c r="O55" i="56" s="1"/>
  <c r="N28" i="56"/>
  <c r="O28" i="56" s="1"/>
  <c r="N27" i="56"/>
  <c r="O27" i="56" s="1"/>
  <c r="N26" i="56"/>
  <c r="O26" i="56" s="1"/>
  <c r="N25" i="56"/>
  <c r="N87" i="49"/>
  <c r="O87" i="49" s="1"/>
  <c r="N86" i="49"/>
  <c r="O86" i="49" s="1"/>
  <c r="N85" i="49"/>
  <c r="O85" i="49" s="1"/>
  <c r="N84" i="49"/>
  <c r="N57" i="49"/>
  <c r="O57" i="49" s="1"/>
  <c r="N56" i="49"/>
  <c r="O56" i="49" s="1"/>
  <c r="N55" i="49"/>
  <c r="O55" i="49" s="1"/>
  <c r="N54" i="49"/>
  <c r="N28" i="49"/>
  <c r="O28" i="49" s="1"/>
  <c r="N27" i="49"/>
  <c r="O27" i="49" s="1"/>
  <c r="N26" i="49"/>
  <c r="O26" i="49" s="1"/>
  <c r="N25" i="49"/>
  <c r="N87" i="48"/>
  <c r="O87" i="48" s="1"/>
  <c r="N86" i="48"/>
  <c r="N85" i="48"/>
  <c r="O85" i="48" s="1"/>
  <c r="N84" i="48"/>
  <c r="N57" i="48"/>
  <c r="O57" i="48" s="1"/>
  <c r="N56" i="48"/>
  <c r="O56" i="48" s="1"/>
  <c r="N55" i="48"/>
  <c r="O55" i="48" s="1"/>
  <c r="N54" i="48"/>
  <c r="N28" i="48"/>
  <c r="O28" i="48" s="1"/>
  <c r="N27" i="48"/>
  <c r="O27" i="48" s="1"/>
  <c r="N26" i="48"/>
  <c r="O26" i="48" s="1"/>
  <c r="N25" i="48"/>
  <c r="N74" i="47"/>
  <c r="O74" i="47" s="1"/>
  <c r="N73" i="47"/>
  <c r="O73" i="47" s="1"/>
  <c r="N72" i="47"/>
  <c r="O72" i="47" s="1"/>
  <c r="N71" i="47"/>
  <c r="N46" i="47"/>
  <c r="O46" i="47" s="1"/>
  <c r="N45" i="47"/>
  <c r="O45" i="47" s="1"/>
  <c r="N44" i="47"/>
  <c r="O44" i="47" s="1"/>
  <c r="N43" i="47"/>
  <c r="N22" i="47"/>
  <c r="O22" i="47" s="1"/>
  <c r="N21" i="47"/>
  <c r="O21" i="47" s="1"/>
  <c r="N20" i="47"/>
  <c r="O20" i="47" s="1"/>
  <c r="N19" i="47"/>
  <c r="N69" i="46"/>
  <c r="O69" i="46" s="1"/>
  <c r="N68" i="46"/>
  <c r="O68" i="46" s="1"/>
  <c r="N67" i="46"/>
  <c r="O67" i="46" s="1"/>
  <c r="N66" i="46"/>
  <c r="N45" i="46"/>
  <c r="O45" i="46" s="1"/>
  <c r="N44" i="46"/>
  <c r="O44" i="46" s="1"/>
  <c r="N43" i="46"/>
  <c r="O43" i="46" s="1"/>
  <c r="N42" i="46"/>
  <c r="N20" i="46"/>
  <c r="O20" i="46" s="1"/>
  <c r="N19" i="46"/>
  <c r="O19" i="46" s="1"/>
  <c r="N18" i="46"/>
  <c r="O18" i="46" s="1"/>
  <c r="N17" i="46"/>
  <c r="N89" i="54"/>
  <c r="O89" i="54" s="1"/>
  <c r="N88" i="54"/>
  <c r="O88" i="54" s="1"/>
  <c r="N87" i="54"/>
  <c r="O87" i="54" s="1"/>
  <c r="N86" i="54"/>
  <c r="N59" i="54"/>
  <c r="O59" i="54" s="1"/>
  <c r="N58" i="54"/>
  <c r="O58" i="54" s="1"/>
  <c r="N57" i="54"/>
  <c r="O57" i="54" s="1"/>
  <c r="N56" i="54"/>
  <c r="N29" i="54"/>
  <c r="N28" i="54"/>
  <c r="O28" i="54" s="1"/>
  <c r="O27" i="54"/>
  <c r="N27" i="54"/>
  <c r="N26" i="54"/>
  <c r="H90" i="13"/>
  <c r="H90" i="60"/>
  <c r="C65" i="60" s="1"/>
  <c r="N75" i="60"/>
  <c r="E64" i="60" s="1"/>
  <c r="K75" i="60"/>
  <c r="N74" i="60"/>
  <c r="E63" i="60" s="1"/>
  <c r="K74" i="60"/>
  <c r="N73" i="60"/>
  <c r="E62" i="60" s="1"/>
  <c r="K73" i="60"/>
  <c r="N72" i="60"/>
  <c r="E61" i="60" s="1"/>
  <c r="K72" i="60"/>
  <c r="N71" i="60"/>
  <c r="E60" i="60" s="1"/>
  <c r="K71" i="60"/>
  <c r="N70" i="60"/>
  <c r="E59" i="60" s="1"/>
  <c r="K70" i="60"/>
  <c r="N69" i="60"/>
  <c r="E58" i="60" s="1"/>
  <c r="K69" i="60"/>
  <c r="N68" i="60"/>
  <c r="E57" i="60" s="1"/>
  <c r="K68" i="60"/>
  <c r="N67" i="60"/>
  <c r="E56" i="60" s="1"/>
  <c r="K67" i="60"/>
  <c r="N66" i="60"/>
  <c r="E55" i="60" s="1"/>
  <c r="K66" i="60"/>
  <c r="D65" i="60"/>
  <c r="D64" i="60"/>
  <c r="C64" i="60"/>
  <c r="D63" i="60"/>
  <c r="C63" i="60"/>
  <c r="D62" i="60"/>
  <c r="C62" i="60"/>
  <c r="D61" i="60"/>
  <c r="C61" i="60"/>
  <c r="D60" i="60"/>
  <c r="C60" i="60"/>
  <c r="K59" i="60"/>
  <c r="D59" i="60"/>
  <c r="C59" i="60"/>
  <c r="K58" i="60"/>
  <c r="D58" i="60"/>
  <c r="C58" i="60"/>
  <c r="K57" i="60"/>
  <c r="D57" i="60"/>
  <c r="C57" i="60"/>
  <c r="K56" i="60"/>
  <c r="D56" i="60"/>
  <c r="C56" i="60"/>
  <c r="K55" i="60"/>
  <c r="D55" i="60"/>
  <c r="C55" i="60"/>
  <c r="K54" i="60"/>
  <c r="K53" i="60"/>
  <c r="K52" i="60"/>
  <c r="K51" i="60"/>
  <c r="K50" i="60"/>
  <c r="H44" i="60"/>
  <c r="N30" i="60" s="1"/>
  <c r="E32" i="60" s="1"/>
  <c r="D32" i="60"/>
  <c r="D31" i="60"/>
  <c r="C31" i="60"/>
  <c r="D30" i="60"/>
  <c r="C30" i="60"/>
  <c r="N29" i="60"/>
  <c r="E31" i="60" s="1"/>
  <c r="K29" i="60"/>
  <c r="D29" i="60"/>
  <c r="C29" i="60"/>
  <c r="N28" i="60"/>
  <c r="E30" i="60" s="1"/>
  <c r="K28" i="60"/>
  <c r="D28" i="60"/>
  <c r="C28" i="60"/>
  <c r="N27" i="60"/>
  <c r="E29" i="60" s="1"/>
  <c r="K27" i="60"/>
  <c r="D27" i="60"/>
  <c r="C27" i="60"/>
  <c r="N26" i="60"/>
  <c r="E28" i="60" s="1"/>
  <c r="K26" i="60"/>
  <c r="D26" i="60"/>
  <c r="C26" i="60"/>
  <c r="N25" i="60"/>
  <c r="E27" i="60" s="1"/>
  <c r="K25" i="60"/>
  <c r="D25" i="60"/>
  <c r="C25" i="60"/>
  <c r="N24" i="60"/>
  <c r="E26" i="60" s="1"/>
  <c r="K24" i="60"/>
  <c r="D24" i="60"/>
  <c r="C24" i="60"/>
  <c r="N23" i="60"/>
  <c r="E25" i="60" s="1"/>
  <c r="K23" i="60"/>
  <c r="D23" i="60"/>
  <c r="C23" i="60"/>
  <c r="N22" i="60"/>
  <c r="E24" i="60" s="1"/>
  <c r="K22" i="60"/>
  <c r="D22" i="60"/>
  <c r="C22" i="60"/>
  <c r="N21" i="60"/>
  <c r="E23" i="60" s="1"/>
  <c r="K21" i="60"/>
  <c r="N20" i="60"/>
  <c r="E22" i="60" s="1"/>
  <c r="K20" i="60"/>
  <c r="K13" i="60"/>
  <c r="K12" i="60"/>
  <c r="K11" i="60"/>
  <c r="K10" i="60"/>
  <c r="K9" i="60"/>
  <c r="K8" i="60"/>
  <c r="K7" i="60"/>
  <c r="K6" i="60"/>
  <c r="K5" i="60"/>
  <c r="K4" i="60"/>
  <c r="H90" i="59"/>
  <c r="N77" i="59" s="1"/>
  <c r="E64" i="59" s="1"/>
  <c r="N76" i="59"/>
  <c r="E63" i="59" s="1"/>
  <c r="K76" i="59"/>
  <c r="N75" i="59"/>
  <c r="E62" i="59" s="1"/>
  <c r="K75" i="59"/>
  <c r="N74" i="59"/>
  <c r="E61" i="59" s="1"/>
  <c r="K74" i="59"/>
  <c r="N73" i="59"/>
  <c r="E60" i="59" s="1"/>
  <c r="K73" i="59"/>
  <c r="N72" i="59"/>
  <c r="E59" i="59" s="1"/>
  <c r="K72" i="59"/>
  <c r="N71" i="59"/>
  <c r="E58" i="59" s="1"/>
  <c r="K71" i="59"/>
  <c r="N70" i="59"/>
  <c r="E57" i="59" s="1"/>
  <c r="K70" i="59"/>
  <c r="N69" i="59"/>
  <c r="E56" i="59" s="1"/>
  <c r="K69" i="59"/>
  <c r="N68" i="59"/>
  <c r="E55" i="59" s="1"/>
  <c r="K68" i="59"/>
  <c r="N67" i="59"/>
  <c r="E54" i="59" s="1"/>
  <c r="K67" i="59"/>
  <c r="D64" i="59"/>
  <c r="D63" i="59"/>
  <c r="C63" i="59"/>
  <c r="D62" i="59"/>
  <c r="C62" i="59"/>
  <c r="D61" i="59"/>
  <c r="C61" i="59"/>
  <c r="D60" i="59"/>
  <c r="C60" i="59"/>
  <c r="K59" i="59"/>
  <c r="D59" i="59"/>
  <c r="C59" i="59"/>
  <c r="K58" i="59"/>
  <c r="D58" i="59"/>
  <c r="C58" i="59"/>
  <c r="K57" i="59"/>
  <c r="D57" i="59"/>
  <c r="C57" i="59"/>
  <c r="K56" i="59"/>
  <c r="D56" i="59"/>
  <c r="C56" i="59"/>
  <c r="K55" i="59"/>
  <c r="D55" i="59"/>
  <c r="C55" i="59"/>
  <c r="K54" i="59"/>
  <c r="D54" i="59"/>
  <c r="C54" i="59"/>
  <c r="K53" i="59"/>
  <c r="K52" i="59"/>
  <c r="K51" i="59"/>
  <c r="K50" i="59"/>
  <c r="H44" i="59"/>
  <c r="N29" i="59" s="1"/>
  <c r="E31" i="59" s="1"/>
  <c r="D31" i="59"/>
  <c r="D30" i="59"/>
  <c r="C30" i="59"/>
  <c r="D29" i="59"/>
  <c r="C29" i="59"/>
  <c r="N28" i="59"/>
  <c r="E30" i="59" s="1"/>
  <c r="K28" i="59"/>
  <c r="D28" i="59"/>
  <c r="C28" i="59"/>
  <c r="N27" i="59"/>
  <c r="E29" i="59" s="1"/>
  <c r="K27" i="59"/>
  <c r="D27" i="59"/>
  <c r="C27" i="59"/>
  <c r="N26" i="59"/>
  <c r="E28" i="59" s="1"/>
  <c r="K26" i="59"/>
  <c r="D26" i="59"/>
  <c r="C26" i="59"/>
  <c r="N25" i="59"/>
  <c r="E27" i="59" s="1"/>
  <c r="K25" i="59"/>
  <c r="D25" i="59"/>
  <c r="C25" i="59"/>
  <c r="N24" i="59"/>
  <c r="E26" i="59" s="1"/>
  <c r="K24" i="59"/>
  <c r="D24" i="59"/>
  <c r="C24" i="59"/>
  <c r="N23" i="59"/>
  <c r="E25" i="59" s="1"/>
  <c r="K23" i="59"/>
  <c r="D23" i="59"/>
  <c r="C23" i="59"/>
  <c r="N22" i="59"/>
  <c r="E24" i="59" s="1"/>
  <c r="K22" i="59"/>
  <c r="D22" i="59"/>
  <c r="C22" i="59"/>
  <c r="N21" i="59"/>
  <c r="E23" i="59" s="1"/>
  <c r="K21" i="59"/>
  <c r="D21" i="59"/>
  <c r="C21" i="59"/>
  <c r="N20" i="59"/>
  <c r="E22" i="59" s="1"/>
  <c r="K20" i="59"/>
  <c r="N19" i="59"/>
  <c r="E21" i="59" s="1"/>
  <c r="K19" i="59"/>
  <c r="K13" i="59"/>
  <c r="K12" i="59"/>
  <c r="K11" i="59"/>
  <c r="K10" i="59"/>
  <c r="K9" i="59"/>
  <c r="K8" i="59"/>
  <c r="K7" i="59"/>
  <c r="K6" i="59"/>
  <c r="K5" i="59"/>
  <c r="K4" i="59"/>
  <c r="H89" i="58"/>
  <c r="N73" i="58" s="1"/>
  <c r="E64" i="58" s="1"/>
  <c r="N72" i="58"/>
  <c r="E63" i="58" s="1"/>
  <c r="N71" i="58"/>
  <c r="E62" i="58" s="1"/>
  <c r="N70" i="58"/>
  <c r="E61" i="58" s="1"/>
  <c r="N69" i="58"/>
  <c r="E60" i="58" s="1"/>
  <c r="N68" i="58"/>
  <c r="E59" i="58" s="1"/>
  <c r="N67" i="58"/>
  <c r="E58" i="58" s="1"/>
  <c r="N66" i="58"/>
  <c r="E57" i="58" s="1"/>
  <c r="N65" i="58"/>
  <c r="E56" i="58" s="1"/>
  <c r="N64" i="58"/>
  <c r="E55" i="58" s="1"/>
  <c r="D64" i="58"/>
  <c r="N63" i="58"/>
  <c r="E54" i="58" s="1"/>
  <c r="D63" i="58"/>
  <c r="C63" i="58"/>
  <c r="D62" i="58"/>
  <c r="C62" i="58"/>
  <c r="D61" i="58"/>
  <c r="C61" i="58"/>
  <c r="D60" i="58"/>
  <c r="C60" i="58"/>
  <c r="D59" i="58"/>
  <c r="C59" i="58"/>
  <c r="K58" i="58"/>
  <c r="K72" i="58" s="1"/>
  <c r="D58" i="58"/>
  <c r="C58" i="58"/>
  <c r="K57" i="58"/>
  <c r="K71" i="58" s="1"/>
  <c r="D57" i="58"/>
  <c r="C57" i="58"/>
  <c r="K56" i="58"/>
  <c r="K70" i="58" s="1"/>
  <c r="D56" i="58"/>
  <c r="C56" i="58"/>
  <c r="K55" i="58"/>
  <c r="K69" i="58" s="1"/>
  <c r="D55" i="58"/>
  <c r="C55" i="58"/>
  <c r="K54" i="58"/>
  <c r="K68" i="58" s="1"/>
  <c r="D54" i="58"/>
  <c r="C54" i="58"/>
  <c r="K53" i="58"/>
  <c r="K67" i="58" s="1"/>
  <c r="K52" i="58"/>
  <c r="K66" i="58" s="1"/>
  <c r="K51" i="58"/>
  <c r="K65" i="58" s="1"/>
  <c r="K50" i="58"/>
  <c r="K64" i="58" s="1"/>
  <c r="K49" i="58"/>
  <c r="K63" i="58" s="1"/>
  <c r="H44" i="58"/>
  <c r="C32" i="58" s="1"/>
  <c r="D32" i="58"/>
  <c r="D31" i="58"/>
  <c r="C31" i="58"/>
  <c r="D30" i="58"/>
  <c r="C30" i="58"/>
  <c r="D29" i="58"/>
  <c r="C29" i="58"/>
  <c r="D28" i="58"/>
  <c r="C28" i="58"/>
  <c r="D27" i="58"/>
  <c r="C27" i="58"/>
  <c r="D26" i="58"/>
  <c r="C26" i="58"/>
  <c r="N25" i="58"/>
  <c r="E31" i="58" s="1"/>
  <c r="K25" i="58"/>
  <c r="D25" i="58"/>
  <c r="C25" i="58"/>
  <c r="N24" i="58"/>
  <c r="E30" i="58" s="1"/>
  <c r="K24" i="58"/>
  <c r="D24" i="58"/>
  <c r="C24" i="58"/>
  <c r="N23" i="58"/>
  <c r="E29" i="58" s="1"/>
  <c r="K23" i="58"/>
  <c r="D23" i="58"/>
  <c r="C23" i="58"/>
  <c r="N22" i="58"/>
  <c r="E28" i="58" s="1"/>
  <c r="K22" i="58"/>
  <c r="D22" i="58"/>
  <c r="C22" i="58"/>
  <c r="N21" i="58"/>
  <c r="E27" i="58" s="1"/>
  <c r="K21" i="58"/>
  <c r="N20" i="58"/>
  <c r="E26" i="58" s="1"/>
  <c r="K20" i="58"/>
  <c r="N19" i="58"/>
  <c r="E25" i="58" s="1"/>
  <c r="K19" i="58"/>
  <c r="N18" i="58"/>
  <c r="E24" i="58" s="1"/>
  <c r="K18" i="58"/>
  <c r="N17" i="58"/>
  <c r="E23" i="58" s="1"/>
  <c r="K17" i="58"/>
  <c r="N16" i="58"/>
  <c r="E22" i="58" s="1"/>
  <c r="K16" i="58"/>
  <c r="K13" i="58"/>
  <c r="K12" i="58"/>
  <c r="K11" i="58"/>
  <c r="K10" i="58"/>
  <c r="K9" i="58"/>
  <c r="K8" i="58"/>
  <c r="K7" i="58"/>
  <c r="K6" i="58"/>
  <c r="K5" i="58"/>
  <c r="K4" i="58"/>
  <c r="D63" i="57"/>
  <c r="D62" i="57"/>
  <c r="D61" i="57"/>
  <c r="D60" i="57"/>
  <c r="D59" i="57"/>
  <c r="D58" i="57"/>
  <c r="D57" i="57"/>
  <c r="D56" i="57"/>
  <c r="D55" i="57"/>
  <c r="D54" i="57"/>
  <c r="D53" i="57"/>
  <c r="M38" i="57"/>
  <c r="P38" i="57" s="1"/>
  <c r="P37" i="57"/>
  <c r="M37" i="57"/>
  <c r="P36" i="57"/>
  <c r="M36" i="57"/>
  <c r="P35" i="57"/>
  <c r="M35" i="57"/>
  <c r="P34" i="57"/>
  <c r="M34" i="57"/>
  <c r="P33" i="57"/>
  <c r="M33" i="57"/>
  <c r="P32" i="57"/>
  <c r="M32" i="57"/>
  <c r="P31" i="57"/>
  <c r="M31" i="57"/>
  <c r="P30" i="57"/>
  <c r="M30" i="57"/>
  <c r="P29" i="57"/>
  <c r="M29" i="57"/>
  <c r="P28" i="57"/>
  <c r="M28" i="57"/>
  <c r="O12" i="57"/>
  <c r="O25" i="57" s="1"/>
  <c r="N12" i="57"/>
  <c r="M25" i="57" s="1"/>
  <c r="L12" i="57"/>
  <c r="O37" i="57" s="1"/>
  <c r="O11" i="57"/>
  <c r="O24" i="57" s="1"/>
  <c r="N11" i="57"/>
  <c r="M24" i="57" s="1"/>
  <c r="P24" i="57" s="1"/>
  <c r="L11" i="57"/>
  <c r="L24" i="57" s="1"/>
  <c r="O10" i="57"/>
  <c r="O23" i="57" s="1"/>
  <c r="N10" i="57"/>
  <c r="M23" i="57" s="1"/>
  <c r="P23" i="57" s="1"/>
  <c r="L10" i="57"/>
  <c r="O35" i="57" s="1"/>
  <c r="O9" i="57"/>
  <c r="O22" i="57" s="1"/>
  <c r="N9" i="57"/>
  <c r="M22" i="57" s="1"/>
  <c r="P22" i="57" s="1"/>
  <c r="L9" i="57"/>
  <c r="L22" i="57" s="1"/>
  <c r="O8" i="57"/>
  <c r="O21" i="57" s="1"/>
  <c r="N8" i="57"/>
  <c r="M21" i="57" s="1"/>
  <c r="P21" i="57" s="1"/>
  <c r="L8" i="57"/>
  <c r="O33" i="57" s="1"/>
  <c r="O7" i="57"/>
  <c r="O20" i="57" s="1"/>
  <c r="N7" i="57"/>
  <c r="M20" i="57" s="1"/>
  <c r="P20" i="57" s="1"/>
  <c r="L7" i="57"/>
  <c r="O32" i="57" s="1"/>
  <c r="O6" i="57"/>
  <c r="O19" i="57" s="1"/>
  <c r="N6" i="57"/>
  <c r="M19" i="57" s="1"/>
  <c r="P19" i="57" s="1"/>
  <c r="L6" i="57"/>
  <c r="O31" i="57" s="1"/>
  <c r="O5" i="57"/>
  <c r="O18" i="57" s="1"/>
  <c r="N5" i="57"/>
  <c r="M18" i="57" s="1"/>
  <c r="P18" i="57" s="1"/>
  <c r="L5" i="57"/>
  <c r="L18" i="57" s="1"/>
  <c r="O4" i="57"/>
  <c r="O17" i="57" s="1"/>
  <c r="N4" i="57"/>
  <c r="M17" i="57" s="1"/>
  <c r="L4" i="57"/>
  <c r="O29" i="57" s="1"/>
  <c r="O3" i="57"/>
  <c r="O16" i="57" s="1"/>
  <c r="N3" i="57"/>
  <c r="M16" i="57" s="1"/>
  <c r="P16" i="57" s="1"/>
  <c r="L3" i="57"/>
  <c r="O28" i="57" s="1"/>
  <c r="O29" i="54" l="1"/>
  <c r="E59" i="57"/>
  <c r="P17" i="57"/>
  <c r="E54" i="57" s="1"/>
  <c r="E60" i="57"/>
  <c r="E56" i="57"/>
  <c r="P25" i="57"/>
  <c r="E62" i="57" s="1"/>
  <c r="E53" i="57"/>
  <c r="E55" i="57"/>
  <c r="E57" i="57"/>
  <c r="E58" i="57"/>
  <c r="E61" i="57"/>
  <c r="F26" i="59"/>
  <c r="F28" i="59"/>
  <c r="F62" i="58"/>
  <c r="F56" i="57"/>
  <c r="F53" i="57"/>
  <c r="F59" i="57"/>
  <c r="F55" i="57"/>
  <c r="F62" i="57"/>
  <c r="L16" i="57"/>
  <c r="L25" i="57"/>
  <c r="F54" i="57"/>
  <c r="F27" i="59"/>
  <c r="F59" i="59"/>
  <c r="F30" i="59"/>
  <c r="F60" i="60"/>
  <c r="F21" i="59"/>
  <c r="F29" i="58"/>
  <c r="F26" i="60"/>
  <c r="F62" i="60"/>
  <c r="F65" i="60"/>
  <c r="F64" i="60"/>
  <c r="F59" i="60"/>
  <c r="N76" i="60"/>
  <c r="E65" i="60" s="1"/>
  <c r="F57" i="60"/>
  <c r="F55" i="60"/>
  <c r="F58" i="60"/>
  <c r="F61" i="60"/>
  <c r="F56" i="60"/>
  <c r="F63" i="60"/>
  <c r="F27" i="60"/>
  <c r="F24" i="60"/>
  <c r="F22" i="60"/>
  <c r="F31" i="60"/>
  <c r="C32" i="60"/>
  <c r="F32" i="60" s="1"/>
  <c r="F29" i="60"/>
  <c r="F25" i="60"/>
  <c r="F30" i="60"/>
  <c r="F23" i="60"/>
  <c r="F28" i="60"/>
  <c r="F63" i="59"/>
  <c r="F57" i="59"/>
  <c r="F55" i="59"/>
  <c r="F61" i="59"/>
  <c r="F60" i="59"/>
  <c r="F56" i="59"/>
  <c r="F58" i="59"/>
  <c r="F62" i="59"/>
  <c r="F54" i="59"/>
  <c r="F24" i="59"/>
  <c r="F22" i="59"/>
  <c r="F29" i="59"/>
  <c r="F25" i="59"/>
  <c r="F23" i="59"/>
  <c r="C31" i="59"/>
  <c r="F31" i="59" s="1"/>
  <c r="C64" i="59"/>
  <c r="F64" i="59" s="1"/>
  <c r="F63" i="58"/>
  <c r="F60" i="58"/>
  <c r="F59" i="58"/>
  <c r="F57" i="58"/>
  <c r="F61" i="58"/>
  <c r="F58" i="58"/>
  <c r="F55" i="58"/>
  <c r="F56" i="58"/>
  <c r="F54" i="58"/>
  <c r="F31" i="58"/>
  <c r="F28" i="58"/>
  <c r="F26" i="58"/>
  <c r="F23" i="58"/>
  <c r="F22" i="58"/>
  <c r="F25" i="58"/>
  <c r="N26" i="58"/>
  <c r="E32" i="58" s="1"/>
  <c r="F24" i="58"/>
  <c r="F32" i="58"/>
  <c r="F27" i="58"/>
  <c r="F30" i="58"/>
  <c r="C64" i="58"/>
  <c r="F64" i="58" s="1"/>
  <c r="F58" i="57"/>
  <c r="F60" i="57"/>
  <c r="F61" i="57"/>
  <c r="F57" i="57"/>
  <c r="N13" i="57"/>
  <c r="L19" i="57"/>
  <c r="F63" i="57"/>
  <c r="E63" i="57"/>
  <c r="O30" i="57"/>
  <c r="O34" i="57"/>
  <c r="L17" i="57"/>
  <c r="L20" i="57"/>
  <c r="L23" i="57"/>
  <c r="M26" i="57"/>
  <c r="P26" i="57" s="1"/>
  <c r="O36" i="57"/>
  <c r="L21" i="57"/>
  <c r="J43" i="7" l="1"/>
  <c r="C22" i="13" l="1"/>
  <c r="C59" i="13" l="1"/>
  <c r="H44" i="8" l="1"/>
  <c r="H44" i="15" l="1"/>
  <c r="D63" i="7" l="1"/>
  <c r="L11" i="41" l="1"/>
  <c r="L12" i="41"/>
  <c r="L13" i="41"/>
  <c r="L14" i="41"/>
  <c r="L15" i="41"/>
  <c r="L16" i="41"/>
  <c r="D23" i="8" l="1"/>
  <c r="D55" i="13" l="1"/>
  <c r="D26" i="8" l="1"/>
  <c r="N64" i="8" l="1"/>
  <c r="N65" i="8"/>
  <c r="N66" i="8"/>
  <c r="N67" i="8"/>
  <c r="N68" i="8"/>
  <c r="N69" i="8"/>
  <c r="N70" i="8"/>
  <c r="N71" i="8"/>
  <c r="N72" i="8"/>
  <c r="N63" i="8"/>
  <c r="D61" i="8" l="1"/>
  <c r="D62" i="15"/>
  <c r="M8" i="41"/>
  <c r="L17" i="41" s="1"/>
  <c r="H44" i="13"/>
  <c r="C32" i="13" s="1"/>
  <c r="N67" i="15"/>
  <c r="N68" i="15"/>
  <c r="N69" i="15"/>
  <c r="N70" i="15"/>
  <c r="N71" i="15"/>
  <c r="N72" i="15"/>
  <c r="N73" i="15"/>
  <c r="E60" i="15" s="1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E30" i="13" s="1"/>
  <c r="N29" i="13"/>
  <c r="D61" i="15"/>
  <c r="C27" i="8" l="1"/>
  <c r="D27" i="8"/>
  <c r="N21" i="8"/>
  <c r="E27" i="8" s="1"/>
  <c r="C55" i="13"/>
  <c r="C56" i="13"/>
  <c r="C57" i="13"/>
  <c r="C58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D64" i="13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D22" i="13"/>
  <c r="E63" i="8"/>
  <c r="C63" i="8"/>
  <c r="D63" i="8"/>
  <c r="N75" i="13"/>
  <c r="E64" i="13" s="1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C65" i="13"/>
  <c r="D65" i="13"/>
  <c r="D22" i="15"/>
  <c r="N20" i="15"/>
  <c r="E22" i="15" s="1"/>
  <c r="D32" i="8"/>
  <c r="C61" i="15"/>
  <c r="F61" i="15" s="1"/>
  <c r="E61" i="15"/>
  <c r="E23" i="13"/>
  <c r="E24" i="13"/>
  <c r="E25" i="13"/>
  <c r="E26" i="13"/>
  <c r="E27" i="13"/>
  <c r="E28" i="13"/>
  <c r="E29" i="13"/>
  <c r="E31" i="13"/>
  <c r="D32" i="13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31" i="8" l="1"/>
  <c r="F30" i="13"/>
  <c r="F60" i="15"/>
  <c r="F63" i="15"/>
  <c r="O14" i="41"/>
  <c r="O13" i="41"/>
  <c r="O15" i="41"/>
  <c r="O11" i="41"/>
  <c r="O16" i="41"/>
  <c r="O33" i="7"/>
  <c r="L17" i="7"/>
  <c r="L16" i="7"/>
  <c r="F62" i="8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F65" i="13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F63" i="13"/>
  <c r="F61" i="13"/>
  <c r="F57" i="13"/>
  <c r="F24" i="13"/>
  <c r="F31" i="13"/>
  <c r="F62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<sst xmlns="http://schemas.openxmlformats.org/spreadsheetml/2006/main" count="1673" uniqueCount="209">
  <si>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</si>
  <si>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</si>
  <si>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</si>
  <si>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</si>
  <si>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</si>
  <si>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</si>
  <si>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</si>
  <si>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</si>
  <si>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</si>
  <si>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</si>
  <si>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</si>
  <si>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</si>
  <si>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</si>
  <si>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</si>
  <si>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</si>
  <si>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</si>
  <si>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</si>
  <si>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</si>
  <si>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</si>
  <si>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</si>
  <si>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</si>
  <si>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</si>
  <si>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</si>
  <si>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</si>
  <si>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</si>
  <si>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</si>
  <si>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</si>
  <si>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</si>
  <si>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</si>
  <si>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</si>
  <si>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</si>
  <si>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</si>
  <si>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</si>
  <si>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</si>
  <si>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</si>
  <si>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</si>
  <si>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</si>
  <si>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</si>
  <si>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</si>
  <si>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</si>
  <si>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</si>
  <si>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</si>
  <si>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</si>
  <si>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</si>
  <si>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</si>
  <si>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</si>
  <si>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</si>
  <si>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</si>
  <si>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合計</t>
    <rPh sb="0" eb="2">
      <t>ゴウケイ</t>
    </rPh>
    <phoneticPr fontId="13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</si>
  <si>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</si>
  <si>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</si>
  <si>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</si>
  <si>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</si>
  <si>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</si>
  <si>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</si>
  <si>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</si>
  <si>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</si>
  <si>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</si>
  <si>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</si>
  <si>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</si>
  <si>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</si>
  <si>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</si>
  <si>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</si>
  <si>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</si>
  <si>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</si>
  <si>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</si>
  <si>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</si>
  <si>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</si>
  <si>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</si>
  <si>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</si>
  <si>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</si>
  <si>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</si>
  <si>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</si>
  <si>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</si>
  <si>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</si>
  <si>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</si>
  <si>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</si>
  <si>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</si>
  <si>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</si>
  <si>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</si>
  <si>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</si>
  <si>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</si>
  <si>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</si>
  <si>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</si>
  <si>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</si>
  <si>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</si>
  <si>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</si>
  <si>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</si>
  <si>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</si>
  <si>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</si>
  <si>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</si>
  <si>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</si>
  <si>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</si>
  <si>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４０品目合計</t>
    <rPh sb="2" eb="4">
      <t>ヒンモク</t>
    </rPh>
    <rPh sb="4" eb="6">
      <t>ゴウケイ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</si>
  <si>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</si>
  <si>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</si>
  <si>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</si>
  <si>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</si>
  <si>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</si>
  <si>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</si>
  <si>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</si>
  <si>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</si>
  <si>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</si>
  <si>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</si>
  <si>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</si>
  <si>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</si>
  <si>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</si>
  <si>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3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</si>
  <si>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</si>
  <si>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</si>
  <si>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</si>
  <si>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</si>
  <si>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</si>
  <si>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</si>
  <si>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</si>
  <si>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</si>
  <si>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</si>
  <si>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</si>
  <si>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</si>
  <si>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</si>
  <si>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</si>
  <si>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</si>
  <si>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</si>
  <si>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</si>
  <si>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</si>
  <si>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</si>
  <si>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</si>
  <si>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</si>
  <si>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</si>
  <si>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</si>
  <si>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</si>
  <si>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</si>
  <si>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</si>
  <si>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</si>
  <si>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</si>
  <si>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</si>
  <si>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</si>
  <si>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</si>
  <si>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</si>
  <si>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</si>
  <si>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</si>
  <si>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</si>
  <si>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</si>
  <si>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</si>
  <si>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</si>
  <si>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</si>
  <si>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</si>
  <si>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</si>
  <si>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</si>
  <si>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</si>
  <si>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</si>
  <si>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</si>
  <si>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</si>
  <si>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</si>
  <si>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</si>
  <si>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</si>
  <si>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</si>
  <si>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</si>
  <si>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</si>
  <si>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</si>
  <si>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</si>
  <si>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</si>
  <si>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</si>
  <si>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</si>
  <si>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</si>
  <si>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</si>
  <si>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</si>
  <si>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</si>
  <si>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</si>
  <si>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</si>
  <si>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</si>
  <si>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</si>
  <si>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</si>
  <si>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</si>
  <si>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</si>
  <si>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</si>
  <si>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</si>
  <si>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</si>
  <si>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</si>
  <si>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</si>
  <si>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令和1年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</si>
  <si>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13"/>
  </si>
  <si>
    <t>トン数</t>
    <rPh sb="2" eb="3">
      <t>スウ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</si>
  <si>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</si>
  <si>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3年（値）</t>
    <rPh sb="1" eb="2">
      <t>ネン</t>
    </rPh>
    <rPh sb="3" eb="4">
      <t>アタイ</t>
    </rPh>
    <phoneticPr fontId="2"/>
  </si>
  <si>
    <t>3年（％）</t>
    <rPh sb="1" eb="2">
      <t>ネン</t>
    </rPh>
    <phoneticPr fontId="2"/>
  </si>
  <si>
    <t>令和3年</t>
    <rPh sb="0" eb="1">
      <t>レイ</t>
    </rPh>
    <rPh sb="1" eb="2">
      <t>ワ</t>
    </rPh>
    <rPh sb="3" eb="4">
      <t>ネン</t>
    </rPh>
    <phoneticPr fontId="13"/>
  </si>
  <si>
    <t>回転率（％）</t>
    <rPh sb="0" eb="3">
      <t>カイテンリツ</t>
    </rPh>
    <phoneticPr fontId="2"/>
  </si>
  <si>
    <t>支部別保管残高</t>
    <rPh sb="0" eb="2">
      <t>シブ</t>
    </rPh>
    <rPh sb="2" eb="3">
      <t>ベツ</t>
    </rPh>
    <rPh sb="3" eb="7">
      <t>ホカンザンダカ</t>
    </rPh>
    <phoneticPr fontId="2"/>
  </si>
  <si>
    <t>合計</t>
    <rPh sb="0" eb="2">
      <t>ゴウケイ</t>
    </rPh>
    <phoneticPr fontId="2"/>
  </si>
  <si>
    <t>前月保管残高</t>
    <rPh sb="0" eb="2">
      <t>ゼンゲツ</t>
    </rPh>
    <rPh sb="2" eb="6">
      <t>ホカンザンダカ</t>
    </rPh>
    <phoneticPr fontId="2"/>
  </si>
  <si>
    <t>在貨面積</t>
    <rPh sb="0" eb="1">
      <t>ザイ</t>
    </rPh>
    <rPh sb="1" eb="2">
      <t>カ</t>
    </rPh>
    <rPh sb="2" eb="4">
      <t>メンセキ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</si>
  <si>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</si>
  <si>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4年（値）</t>
    <rPh sb="1" eb="2">
      <t>ネン</t>
    </rPh>
    <rPh sb="3" eb="4">
      <t>アタイ</t>
    </rPh>
    <phoneticPr fontId="2"/>
  </si>
  <si>
    <t>4年（％）</t>
    <rPh sb="1" eb="2">
      <t>ネン</t>
    </rPh>
    <phoneticPr fontId="2"/>
  </si>
  <si>
    <t>令和4年</t>
    <rPh sb="0" eb="1">
      <t>レイ</t>
    </rPh>
    <rPh sb="1" eb="2">
      <t>ワ</t>
    </rPh>
    <rPh sb="3" eb="4">
      <t>ネン</t>
    </rPh>
    <phoneticPr fontId="13"/>
  </si>
  <si>
    <t>16，813 ㎡</t>
    <phoneticPr fontId="2"/>
  </si>
  <si>
    <t>その他</t>
    <rPh sb="2" eb="3">
      <t>タ</t>
    </rPh>
    <phoneticPr fontId="2"/>
  </si>
  <si>
    <t>令和3年</t>
    <phoneticPr fontId="2"/>
  </si>
  <si>
    <t>2，927　㎡</t>
    <phoneticPr fontId="2"/>
  </si>
  <si>
    <t>令和4年7月</t>
    <rPh sb="5" eb="6">
      <t>ガツ</t>
    </rPh>
    <phoneticPr fontId="2"/>
  </si>
  <si>
    <t xml:space="preserve">                       令和4年7月所管面（1～3類）</t>
    <rPh sb="23" eb="24">
      <t>レイ</t>
    </rPh>
    <rPh sb="24" eb="25">
      <t>ワ</t>
    </rPh>
    <rPh sb="26" eb="27">
      <t>ネン</t>
    </rPh>
    <rPh sb="28" eb="29">
      <t>ガツ</t>
    </rPh>
    <rPh sb="29" eb="31">
      <t>ショカン</t>
    </rPh>
    <rPh sb="31" eb="32">
      <t>メン</t>
    </rPh>
    <rPh sb="36" eb="37">
      <t>ルイ</t>
    </rPh>
    <phoneticPr fontId="2"/>
  </si>
  <si>
    <r>
      <t>94，268  m</t>
    </r>
    <r>
      <rPr>
        <sz val="8"/>
        <rFont val="ＭＳ Ｐゴシック"/>
        <family val="3"/>
        <charset val="128"/>
      </rPr>
      <t>3</t>
    </r>
    <phoneticPr fontId="2"/>
  </si>
  <si>
    <t>13，550  ㎡</t>
    <phoneticPr fontId="2"/>
  </si>
  <si>
    <t>　　　　　　　　　　　　　　　　令和4年7月末上位10品目入庫高(県合計）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</si>
  <si>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 xml:space="preserve"> </t>
    <phoneticPr fontId="2"/>
  </si>
  <si>
    <t>　　　　　　　　　　　　　　　　令和4年7月末上位10品目保管残高(県合計）      　　　　　　　　静岡県倉庫協会</t>
    <rPh sb="16" eb="17">
      <t>レイ</t>
    </rPh>
    <rPh sb="17" eb="18">
      <t>ワ</t>
    </rPh>
    <rPh sb="19" eb="20">
      <t>ネン</t>
    </rPh>
    <rPh sb="29" eb="33">
      <t>ホカンザンダカ</t>
    </rPh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</si>
  <si>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t>前月</t>
    <rPh sb="0" eb="2">
      <t>ゼンゲツ</t>
    </rPh>
    <phoneticPr fontId="2"/>
  </si>
  <si>
    <t>前月</t>
    <rPh sb="0" eb="2">
      <t>ゼンゲツ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</si>
</sst>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  <numFmt numFmtId="185" formatCode="0.0;[Red]0.0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  <font>
      <sz val="11"/>
      <color rgb="FFFC08F0"/>
      <name val="ＭＳ Ｐゴシック"/>
      <family val="3"/>
      <charset val="128"/>
    </font>
    <font>
      <sz val="18"/>
      <color rgb="FFFC08F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0"/>
      <color rgb="FFFC08F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556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38" fontId="1" fillId="0" borderId="1" xfId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5" fillId="0" borderId="1" xfId="0" applyFont="1" applyBorder="1"/>
    <xf numFmtId="0" fontId="6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8" fillId="0" borderId="0" xfId="0" applyFont="1"/>
    <xf numFmtId="177" fontId="0" fillId="0" borderId="0" xfId="0" applyNumberFormat="1"/>
    <xf numFmtId="177" fontId="0" fillId="0" borderId="0" xfId="0" applyNumberFormat="1" applyBorder="1"/>
    <xf numFmtId="0" fontId="6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0" fillId="0" borderId="0" xfId="0" applyFont="1"/>
    <xf numFmtId="0" fontId="10" fillId="0" borderId="0" xfId="0" applyFont="1" applyBorder="1"/>
    <xf numFmtId="38" fontId="0" fillId="0" borderId="0" xfId="0" applyNumberFormat="1" applyBorder="1"/>
    <xf numFmtId="0" fontId="9" fillId="0" borderId="0" xfId="0" applyFont="1" applyBorder="1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vertical="top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3" xfId="0" applyFont="1" applyBorder="1" applyAlignment="1"/>
    <xf numFmtId="0" fontId="3" fillId="0" borderId="9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0" xfId="1" applyBorder="1"/>
    <xf numFmtId="38" fontId="1" fillId="0" borderId="12" xfId="1" applyBorder="1"/>
    <xf numFmtId="0" fontId="12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0" fillId="0" borderId="0" xfId="0" applyFill="1"/>
    <xf numFmtId="0" fontId="0" fillId="0" borderId="13" xfId="0" applyBorder="1"/>
    <xf numFmtId="0" fontId="14" fillId="0" borderId="0" xfId="0" applyFont="1"/>
    <xf numFmtId="0" fontId="1" fillId="0" borderId="0" xfId="0" applyFont="1" applyBorder="1" applyAlignment="1">
      <alignment horizontal="distributed"/>
    </xf>
    <xf numFmtId="0" fontId="1" fillId="0" borderId="0" xfId="0" applyFont="1" applyBorder="1"/>
    <xf numFmtId="177" fontId="0" fillId="0" borderId="1" xfId="0" applyNumberFormat="1" applyBorder="1"/>
    <xf numFmtId="0" fontId="14" fillId="0" borderId="0" xfId="0" applyFont="1" applyBorder="1"/>
    <xf numFmtId="0" fontId="17" fillId="0" borderId="0" xfId="0" applyFont="1"/>
    <xf numFmtId="38" fontId="0" fillId="0" borderId="12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177" fontId="0" fillId="0" borderId="14" xfId="0" applyNumberFormat="1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38" fontId="0" fillId="0" borderId="22" xfId="1" applyFont="1" applyBorder="1"/>
    <xf numFmtId="180" fontId="0" fillId="0" borderId="22" xfId="0" applyNumberFormat="1" applyBorder="1"/>
    <xf numFmtId="0" fontId="0" fillId="0" borderId="22" xfId="0" applyBorder="1"/>
    <xf numFmtId="177" fontId="0" fillId="0" borderId="22" xfId="0" applyNumberFormat="1" applyBorder="1"/>
    <xf numFmtId="0" fontId="0" fillId="0" borderId="23" xfId="0" applyBorder="1"/>
    <xf numFmtId="0" fontId="6" fillId="0" borderId="19" xfId="0" applyFont="1" applyBorder="1"/>
    <xf numFmtId="0" fontId="5" fillId="0" borderId="19" xfId="0" applyFont="1" applyBorder="1"/>
    <xf numFmtId="0" fontId="0" fillId="0" borderId="24" xfId="0" applyBorder="1" applyAlignment="1">
      <alignment horizontal="center"/>
    </xf>
    <xf numFmtId="0" fontId="6" fillId="0" borderId="25" xfId="0" applyFont="1" applyBorder="1"/>
    <xf numFmtId="0" fontId="0" fillId="0" borderId="19" xfId="0" applyBorder="1" applyAlignment="1">
      <alignment horizontal="center"/>
    </xf>
    <xf numFmtId="0" fontId="1" fillId="0" borderId="2" xfId="0" applyFont="1" applyBorder="1"/>
    <xf numFmtId="0" fontId="0" fillId="0" borderId="4" xfId="0" applyBorder="1"/>
    <xf numFmtId="0" fontId="0" fillId="0" borderId="12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4" fillId="0" borderId="1" xfId="0" applyFont="1" applyBorder="1"/>
    <xf numFmtId="0" fontId="4" fillId="0" borderId="12" xfId="0" applyFont="1" applyBorder="1" applyAlignment="1">
      <alignment horizontal="center"/>
    </xf>
    <xf numFmtId="0" fontId="0" fillId="0" borderId="1" xfId="0" applyFill="1" applyBorder="1"/>
    <xf numFmtId="177" fontId="0" fillId="0" borderId="23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0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8" xfId="1" applyBorder="1"/>
    <xf numFmtId="0" fontId="6" fillId="0" borderId="2" xfId="0" applyFont="1" applyBorder="1"/>
    <xf numFmtId="0" fontId="20" fillId="0" borderId="0" xfId="0" applyFont="1"/>
    <xf numFmtId="38" fontId="20" fillId="0" borderId="0" xfId="1" applyFont="1" applyBorder="1"/>
    <xf numFmtId="0" fontId="19" fillId="0" borderId="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Fill="1" applyBorder="1"/>
    <xf numFmtId="38" fontId="20" fillId="0" borderId="0" xfId="1" applyFont="1" applyFill="1" applyBorder="1"/>
    <xf numFmtId="38" fontId="1" fillId="0" borderId="1" xfId="1" applyFont="1" applyFill="1" applyBorder="1"/>
    <xf numFmtId="0" fontId="19" fillId="0" borderId="1" xfId="0" applyFont="1" applyBorder="1"/>
    <xf numFmtId="0" fontId="9" fillId="0" borderId="12" xfId="0" applyFont="1" applyBorder="1"/>
    <xf numFmtId="38" fontId="1" fillId="0" borderId="22" xfId="1" applyBorder="1"/>
    <xf numFmtId="0" fontId="21" fillId="0" borderId="0" xfId="0" applyFont="1"/>
    <xf numFmtId="0" fontId="22" fillId="0" borderId="0" xfId="0" applyFont="1"/>
    <xf numFmtId="0" fontId="7" fillId="0" borderId="0" xfId="0" applyFont="1" applyBorder="1"/>
    <xf numFmtId="0" fontId="15" fillId="0" borderId="0" xfId="0" applyFont="1" applyBorder="1"/>
    <xf numFmtId="0" fontId="6" fillId="0" borderId="0" xfId="0" applyFont="1" applyBorder="1" applyAlignment="1">
      <alignment horizontal="center"/>
    </xf>
    <xf numFmtId="0" fontId="18" fillId="0" borderId="0" xfId="0" applyFont="1" applyBorder="1"/>
    <xf numFmtId="0" fontId="14" fillId="0" borderId="26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center"/>
    </xf>
    <xf numFmtId="0" fontId="17" fillId="0" borderId="0" xfId="0" applyFont="1" applyBorder="1"/>
    <xf numFmtId="38" fontId="1" fillId="0" borderId="0" xfId="1" applyFill="1"/>
    <xf numFmtId="179" fontId="0" fillId="0" borderId="0" xfId="0" applyNumberFormat="1" applyFill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27" xfId="0" applyBorder="1"/>
    <xf numFmtId="38" fontId="1" fillId="0" borderId="27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0" xfId="0" applyNumberFormat="1" applyFill="1" applyBorder="1"/>
    <xf numFmtId="38" fontId="0" fillId="6" borderId="1" xfId="0" applyNumberFormat="1" applyFill="1" applyBorder="1"/>
    <xf numFmtId="0" fontId="24" fillId="2" borderId="1" xfId="0" applyFont="1" applyFill="1" applyBorder="1"/>
    <xf numFmtId="0" fontId="0" fillId="0" borderId="10" xfId="0" applyFill="1" applyBorder="1"/>
    <xf numFmtId="38" fontId="1" fillId="0" borderId="11" xfId="1" applyFill="1" applyBorder="1"/>
    <xf numFmtId="0" fontId="19" fillId="2" borderId="1" xfId="0" applyFont="1" applyFill="1" applyBorder="1"/>
    <xf numFmtId="179" fontId="0" fillId="0" borderId="0" xfId="0" applyNumberFormat="1" applyAlignment="1">
      <alignment horizontal="right"/>
    </xf>
    <xf numFmtId="38" fontId="1" fillId="0" borderId="8" xfId="1" applyFill="1" applyBorder="1"/>
    <xf numFmtId="0" fontId="0" fillId="2" borderId="12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27" xfId="0" applyFont="1" applyBorder="1"/>
    <xf numFmtId="38" fontId="0" fillId="0" borderId="27" xfId="1" applyFont="1" applyBorder="1"/>
    <xf numFmtId="177" fontId="3" fillId="0" borderId="27" xfId="0" applyNumberFormat="1" applyFont="1" applyBorder="1"/>
    <xf numFmtId="178" fontId="3" fillId="0" borderId="27" xfId="0" applyNumberFormat="1" applyFont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2" xfId="1" applyFont="1" applyFill="1" applyBorder="1"/>
    <xf numFmtId="0" fontId="0" fillId="0" borderId="7" xfId="0" applyFill="1" applyBorder="1"/>
    <xf numFmtId="177" fontId="0" fillId="0" borderId="27" xfId="0" applyNumberFormat="1" applyBorder="1" applyAlignment="1">
      <alignment horizontal="center"/>
    </xf>
    <xf numFmtId="0" fontId="26" fillId="0" borderId="0" xfId="0" applyFont="1"/>
    <xf numFmtId="38" fontId="6" fillId="0" borderId="0" xfId="1" applyFont="1" applyBorder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Border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176" fontId="4" fillId="0" borderId="0" xfId="1" applyNumberFormat="1" applyFont="1" applyBorder="1"/>
    <xf numFmtId="176" fontId="5" fillId="0" borderId="1" xfId="1" applyNumberFormat="1" applyFont="1" applyBorder="1" applyAlignment="1">
      <alignment horizontal="center"/>
    </xf>
    <xf numFmtId="181" fontId="5" fillId="0" borderId="0" xfId="0" applyNumberFormat="1" applyFont="1"/>
    <xf numFmtId="38" fontId="6" fillId="0" borderId="0" xfId="1" applyNumberFormat="1" applyFont="1" applyBorder="1"/>
    <xf numFmtId="38" fontId="4" fillId="0" borderId="0" xfId="1" applyFont="1" applyBorder="1"/>
    <xf numFmtId="176" fontId="4" fillId="0" borderId="4" xfId="1" applyNumberFormat="1" applyFont="1" applyBorder="1"/>
    <xf numFmtId="176" fontId="5" fillId="0" borderId="1" xfId="1" applyNumberFormat="1" applyFont="1" applyBorder="1"/>
    <xf numFmtId="0" fontId="5" fillId="0" borderId="0" xfId="0" applyFont="1" applyBorder="1" applyAlignment="1">
      <alignment horizontal="center"/>
    </xf>
    <xf numFmtId="38" fontId="5" fillId="0" borderId="0" xfId="1" applyFont="1" applyBorder="1"/>
    <xf numFmtId="38" fontId="10" fillId="0" borderId="0" xfId="1" applyFont="1"/>
    <xf numFmtId="0" fontId="10" fillId="0" borderId="1" xfId="0" applyFont="1" applyBorder="1"/>
    <xf numFmtId="0" fontId="10" fillId="0" borderId="1" xfId="0" applyFont="1" applyFill="1" applyBorder="1"/>
    <xf numFmtId="179" fontId="0" fillId="7" borderId="27" xfId="0" applyNumberFormat="1" applyFill="1" applyBorder="1"/>
    <xf numFmtId="0" fontId="10" fillId="0" borderId="2" xfId="0" applyFont="1" applyBorder="1"/>
    <xf numFmtId="0" fontId="10" fillId="0" borderId="14" xfId="0" applyFont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0" fillId="0" borderId="1" xfId="0" applyNumberFormat="1" applyFont="1" applyBorder="1"/>
    <xf numFmtId="38" fontId="1" fillId="0" borderId="2" xfId="1" applyFill="1" applyBorder="1"/>
    <xf numFmtId="38" fontId="0" fillId="0" borderId="27" xfId="1" applyFont="1" applyFill="1" applyBorder="1"/>
    <xf numFmtId="38" fontId="0" fillId="2" borderId="28" xfId="1" applyFont="1" applyFill="1" applyBorder="1"/>
    <xf numFmtId="38" fontId="10" fillId="2" borderId="1" xfId="1" applyFont="1" applyFill="1" applyBorder="1"/>
    <xf numFmtId="38" fontId="10" fillId="2" borderId="2" xfId="1" applyFont="1" applyFill="1" applyBorder="1"/>
    <xf numFmtId="38" fontId="0" fillId="0" borderId="27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0" xfId="0" applyBorder="1"/>
    <xf numFmtId="0" fontId="0" fillId="0" borderId="3" xfId="0" applyFill="1" applyBorder="1"/>
    <xf numFmtId="0" fontId="10" fillId="0" borderId="10" xfId="0" applyFont="1" applyBorder="1"/>
    <xf numFmtId="38" fontId="0" fillId="2" borderId="27" xfId="1" applyFont="1" applyFill="1" applyBorder="1"/>
    <xf numFmtId="0" fontId="10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7" borderId="1" xfId="0" applyFont="1" applyFill="1" applyBorder="1"/>
    <xf numFmtId="0" fontId="20" fillId="5" borderId="1" xfId="0" applyFont="1" applyFill="1" applyBorder="1" applyAlignment="1">
      <alignment horizontal="center"/>
    </xf>
    <xf numFmtId="0" fontId="0" fillId="2" borderId="2" xfId="0" applyFill="1" applyBorder="1"/>
    <xf numFmtId="0" fontId="24" fillId="2" borderId="2" xfId="0" applyFont="1" applyFill="1" applyBorder="1"/>
    <xf numFmtId="0" fontId="8" fillId="9" borderId="1" xfId="0" applyFont="1" applyFill="1" applyBorder="1"/>
    <xf numFmtId="0" fontId="0" fillId="8" borderId="1" xfId="0" applyFill="1" applyBorder="1" applyAlignment="1">
      <alignment horizontal="center"/>
    </xf>
    <xf numFmtId="38" fontId="8" fillId="0" borderId="0" xfId="1" applyFont="1" applyFill="1" applyBorder="1"/>
    <xf numFmtId="0" fontId="8" fillId="9" borderId="1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8" fillId="9" borderId="29" xfId="0" applyFont="1" applyFill="1" applyBorder="1"/>
    <xf numFmtId="0" fontId="8" fillId="9" borderId="0" xfId="0" applyFont="1" applyFill="1" applyBorder="1"/>
    <xf numFmtId="0" fontId="0" fillId="2" borderId="1" xfId="0" applyFill="1" applyBorder="1" applyAlignment="1">
      <alignment horizontal="center"/>
    </xf>
    <xf numFmtId="0" fontId="8" fillId="10" borderId="1" xfId="0" applyFont="1" applyFill="1" applyBorder="1"/>
    <xf numFmtId="0" fontId="8" fillId="10" borderId="0" xfId="0" applyFont="1" applyFill="1" applyBorder="1"/>
    <xf numFmtId="0" fontId="8" fillId="7" borderId="0" xfId="0" applyFont="1" applyFill="1" applyBorder="1"/>
    <xf numFmtId="38" fontId="1" fillId="0" borderId="16" xfId="1" applyFill="1" applyBorder="1"/>
    <xf numFmtId="176" fontId="5" fillId="0" borderId="0" xfId="1" applyNumberFormat="1" applyFont="1" applyFill="1" applyBorder="1" applyAlignment="1">
      <alignment horizontal="center"/>
    </xf>
    <xf numFmtId="38" fontId="1" fillId="0" borderId="10" xfId="1" applyFont="1" applyFill="1" applyBorder="1"/>
    <xf numFmtId="0" fontId="0" fillId="0" borderId="1" xfId="0" applyFill="1" applyBorder="1" applyAlignment="1">
      <alignment horizontal="distributed" wrapText="1"/>
    </xf>
    <xf numFmtId="0" fontId="10" fillId="0" borderId="1" xfId="0" applyFont="1" applyFill="1" applyBorder="1" applyAlignment="1">
      <alignment horizontal="distributed"/>
    </xf>
    <xf numFmtId="0" fontId="7" fillId="0" borderId="3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4" xfId="1" applyNumberFormat="1" applyFill="1" applyBorder="1"/>
    <xf numFmtId="0" fontId="6" fillId="0" borderId="0" xfId="0" applyFont="1"/>
    <xf numFmtId="179" fontId="1" fillId="3" borderId="10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0" fontId="0" fillId="0" borderId="0" xfId="0" applyNumberFormat="1"/>
    <xf numFmtId="0" fontId="6" fillId="0" borderId="3" xfId="0" applyFont="1" applyBorder="1" applyAlignment="1">
      <alignment horizontal="center"/>
    </xf>
    <xf numFmtId="176" fontId="5" fillId="0" borderId="3" xfId="1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78" fontId="5" fillId="0" borderId="1" xfId="1" applyNumberFormat="1" applyFont="1" applyBorder="1" applyAlignment="1">
      <alignment horizontal="center"/>
    </xf>
    <xf numFmtId="176" fontId="5" fillId="0" borderId="31" xfId="1" applyNumberFormat="1" applyFont="1" applyBorder="1" applyAlignment="1">
      <alignment horizontal="center"/>
    </xf>
    <xf numFmtId="183" fontId="5" fillId="0" borderId="0" xfId="1" applyNumberFormat="1" applyFont="1" applyBorder="1"/>
    <xf numFmtId="178" fontId="5" fillId="0" borderId="0" xfId="1" applyNumberFormat="1" applyFont="1" applyBorder="1"/>
    <xf numFmtId="177" fontId="5" fillId="0" borderId="31" xfId="0" applyNumberFormat="1" applyFont="1" applyBorder="1" applyAlignment="1">
      <alignment horizontal="center"/>
    </xf>
    <xf numFmtId="176" fontId="5" fillId="0" borderId="31" xfId="0" applyNumberFormat="1" applyFont="1" applyBorder="1" applyAlignment="1">
      <alignment horizontal="center"/>
    </xf>
    <xf numFmtId="180" fontId="4" fillId="0" borderId="0" xfId="0" applyNumberFormat="1" applyFont="1" applyBorder="1"/>
    <xf numFmtId="180" fontId="0" fillId="0" borderId="0" xfId="0" applyNumberFormat="1"/>
    <xf numFmtId="178" fontId="4" fillId="0" borderId="0" xfId="1" applyNumberFormat="1" applyFont="1" applyBorder="1"/>
    <xf numFmtId="0" fontId="5" fillId="0" borderId="0" xfId="0" applyFont="1" applyAlignment="1">
      <alignment horizontal="center"/>
    </xf>
    <xf numFmtId="177" fontId="5" fillId="0" borderId="1" xfId="0" applyNumberFormat="1" applyFont="1" applyBorder="1"/>
    <xf numFmtId="177" fontId="4" fillId="0" borderId="0" xfId="0" applyNumberFormat="1" applyFont="1" applyBorder="1" applyAlignment="1">
      <alignment horizontal="center"/>
    </xf>
    <xf numFmtId="0" fontId="10" fillId="0" borderId="0" xfId="0" applyFont="1" applyFill="1" applyBorder="1"/>
    <xf numFmtId="0" fontId="10" fillId="0" borderId="4" xfId="0" applyFont="1" applyFill="1" applyBorder="1"/>
    <xf numFmtId="56" fontId="0" fillId="0" borderId="0" xfId="0" applyNumberFormat="1" applyBorder="1"/>
    <xf numFmtId="179" fontId="0" fillId="0" borderId="1" xfId="1" applyNumberFormat="1" applyFont="1" applyBorder="1"/>
    <xf numFmtId="0" fontId="0" fillId="7" borderId="27" xfId="0" applyFill="1" applyBorder="1" applyAlignment="1">
      <alignment horizontal="center" vertical="center"/>
    </xf>
    <xf numFmtId="0" fontId="10" fillId="0" borderId="2" xfId="0" applyFont="1" applyFill="1" applyBorder="1"/>
    <xf numFmtId="0" fontId="0" fillId="0" borderId="34" xfId="0" applyFill="1" applyBorder="1"/>
    <xf numFmtId="0" fontId="10" fillId="0" borderId="34" xfId="0" applyFont="1" applyBorder="1"/>
    <xf numFmtId="0" fontId="0" fillId="0" borderId="0" xfId="0"/>
    <xf numFmtId="0" fontId="0" fillId="0" borderId="9" xfId="0" applyBorder="1"/>
    <xf numFmtId="0" fontId="0" fillId="0" borderId="0" xfId="0"/>
    <xf numFmtId="38" fontId="1" fillId="0" borderId="0" xfId="1" applyFont="1"/>
    <xf numFmtId="0" fontId="9" fillId="0" borderId="5" xfId="0" applyFont="1" applyBorder="1"/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6" xfId="0" applyFont="1" applyBorder="1"/>
    <xf numFmtId="0" fontId="9" fillId="0" borderId="0" xfId="0" applyFont="1"/>
    <xf numFmtId="0" fontId="28" fillId="0" borderId="0" xfId="0" applyFont="1" applyBorder="1" applyAlignment="1">
      <alignment horizontal="center"/>
    </xf>
    <xf numFmtId="0" fontId="28" fillId="0" borderId="0" xfId="0" applyFont="1" applyBorder="1" applyAlignment="1">
      <alignment horizontal="left"/>
    </xf>
    <xf numFmtId="0" fontId="9" fillId="0" borderId="32" xfId="0" applyFont="1" applyBorder="1"/>
    <xf numFmtId="0" fontId="31" fillId="0" borderId="12" xfId="0" applyFont="1" applyBorder="1" applyAlignment="1"/>
    <xf numFmtId="0" fontId="0" fillId="0" borderId="0" xfId="0" applyAlignment="1"/>
    <xf numFmtId="0" fontId="0" fillId="0" borderId="32" xfId="0" applyBorder="1" applyAlignment="1"/>
    <xf numFmtId="0" fontId="9" fillId="0" borderId="12" xfId="0" applyFont="1" applyBorder="1" applyAlignment="1">
      <alignment vertical="top"/>
    </xf>
    <xf numFmtId="0" fontId="32" fillId="0" borderId="0" xfId="0" applyFont="1" applyBorder="1" applyAlignment="1">
      <alignment horizontal="center" vertical="top"/>
    </xf>
    <xf numFmtId="0" fontId="28" fillId="0" borderId="0" xfId="0" applyFont="1" applyFill="1" applyBorder="1" applyAlignment="1">
      <alignment horizontal="left" vertical="top"/>
    </xf>
    <xf numFmtId="0" fontId="32" fillId="0" borderId="0" xfId="0" applyFont="1" applyBorder="1" applyAlignment="1">
      <alignment vertical="top"/>
    </xf>
    <xf numFmtId="0" fontId="33" fillId="0" borderId="0" xfId="0" applyFont="1" applyBorder="1"/>
    <xf numFmtId="0" fontId="33" fillId="0" borderId="12" xfId="0" applyFont="1" applyBorder="1"/>
    <xf numFmtId="0" fontId="33" fillId="7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left"/>
    </xf>
    <xf numFmtId="0" fontId="33" fillId="0" borderId="0" xfId="0" applyFont="1" applyBorder="1" applyAlignment="1">
      <alignment horizontal="distributed"/>
    </xf>
    <xf numFmtId="0" fontId="33" fillId="0" borderId="32" xfId="0" applyFont="1" applyBorder="1"/>
    <xf numFmtId="0" fontId="33" fillId="0" borderId="0" xfId="0" applyFont="1"/>
    <xf numFmtId="0" fontId="33" fillId="0" borderId="0" xfId="0" applyFont="1" applyBorder="1" applyAlignment="1">
      <alignment horizontal="center"/>
    </xf>
    <xf numFmtId="0" fontId="33" fillId="5" borderId="0" xfId="0" applyFont="1" applyFill="1" applyBorder="1" applyAlignment="1">
      <alignment horizontal="center"/>
    </xf>
    <xf numFmtId="0" fontId="33" fillId="3" borderId="0" xfId="0" applyFont="1" applyFill="1" applyBorder="1" applyAlignment="1">
      <alignment horizontal="center"/>
    </xf>
    <xf numFmtId="0" fontId="33" fillId="2" borderId="0" xfId="0" applyFont="1" applyFill="1" applyAlignment="1">
      <alignment horizontal="center"/>
    </xf>
    <xf numFmtId="0" fontId="33" fillId="0" borderId="0" xfId="0" applyFont="1" applyFill="1" applyAlignment="1">
      <alignment horizontal="left"/>
    </xf>
    <xf numFmtId="0" fontId="33" fillId="12" borderId="0" xfId="0" applyFont="1" applyFill="1" applyBorder="1" applyAlignment="1">
      <alignment horizontal="center"/>
    </xf>
    <xf numFmtId="0" fontId="33" fillId="10" borderId="0" xfId="0" applyFont="1" applyFill="1" applyBorder="1" applyAlignment="1">
      <alignment horizontal="center"/>
    </xf>
    <xf numFmtId="0" fontId="33" fillId="13" borderId="0" xfId="0" applyFont="1" applyFill="1" applyBorder="1" applyAlignment="1">
      <alignment horizontal="center"/>
    </xf>
    <xf numFmtId="0" fontId="33" fillId="14" borderId="0" xfId="0" applyFont="1" applyFill="1" applyBorder="1" applyAlignment="1">
      <alignment horizontal="center"/>
    </xf>
    <xf numFmtId="0" fontId="33" fillId="4" borderId="0" xfId="0" applyFont="1" applyFill="1" applyBorder="1" applyAlignment="1">
      <alignment horizontal="center"/>
    </xf>
    <xf numFmtId="0" fontId="33" fillId="15" borderId="0" xfId="0" applyFont="1" applyFill="1" applyBorder="1" applyAlignment="1">
      <alignment horizontal="center"/>
    </xf>
    <xf numFmtId="58" fontId="35" fillId="0" borderId="12" xfId="0" applyNumberFormat="1" applyFont="1" applyBorder="1" applyAlignment="1"/>
    <xf numFmtId="58" fontId="35" fillId="0" borderId="0" xfId="0" applyNumberFormat="1" applyFont="1" applyBorder="1" applyAlignment="1">
      <alignment horizontal="center"/>
    </xf>
    <xf numFmtId="58" fontId="35" fillId="0" borderId="0" xfId="0" applyNumberFormat="1" applyFont="1" applyFill="1" applyBorder="1" applyAlignment="1"/>
    <xf numFmtId="58" fontId="35" fillId="0" borderId="0" xfId="0" applyNumberFormat="1" applyFont="1" applyBorder="1" applyAlignment="1"/>
    <xf numFmtId="58" fontId="35" fillId="0" borderId="32" xfId="0" applyNumberFormat="1" applyFont="1" applyBorder="1" applyAlignment="1"/>
    <xf numFmtId="0" fontId="34" fillId="0" borderId="0" xfId="0" applyFont="1" applyFill="1" applyBorder="1" applyAlignment="1">
      <alignment horizontal="left"/>
    </xf>
    <xf numFmtId="0" fontId="35" fillId="0" borderId="12" xfId="0" applyFont="1" applyBorder="1" applyAlignment="1"/>
    <xf numFmtId="0" fontId="35" fillId="0" borderId="0" xfId="0" applyFont="1" applyBorder="1" applyAlignment="1"/>
    <xf numFmtId="0" fontId="35" fillId="0" borderId="32" xfId="0" applyFont="1" applyBorder="1" applyAlignment="1"/>
    <xf numFmtId="0" fontId="33" fillId="0" borderId="12" xfId="0" applyFont="1" applyBorder="1" applyAlignment="1"/>
    <xf numFmtId="0" fontId="33" fillId="0" borderId="0" xfId="0" applyFont="1" applyBorder="1" applyAlignment="1"/>
    <xf numFmtId="0" fontId="33" fillId="0" borderId="32" xfId="0" applyFont="1" applyBorder="1" applyAlignment="1"/>
    <xf numFmtId="0" fontId="35" fillId="0" borderId="0" xfId="0" applyFont="1" applyBorder="1" applyAlignment="1">
      <alignment horizontal="center"/>
    </xf>
    <xf numFmtId="0" fontId="35" fillId="0" borderId="0" xfId="0" applyFont="1" applyFill="1" applyBorder="1" applyAlignment="1"/>
    <xf numFmtId="0" fontId="33" fillId="0" borderId="0" xfId="0" applyFont="1" applyBorder="1" applyAlignment="1">
      <alignment horizontal="left"/>
    </xf>
    <xf numFmtId="0" fontId="33" fillId="0" borderId="7" xfId="0" applyFont="1" applyBorder="1"/>
    <xf numFmtId="0" fontId="33" fillId="0" borderId="36" xfId="0" applyFont="1" applyBorder="1" applyAlignment="1">
      <alignment horizontal="center"/>
    </xf>
    <xf numFmtId="0" fontId="33" fillId="0" borderId="36" xfId="0" applyFont="1" applyBorder="1" applyAlignment="1">
      <alignment horizontal="left"/>
    </xf>
    <xf numFmtId="0" fontId="33" fillId="0" borderId="36" xfId="0" applyFont="1" applyBorder="1"/>
    <xf numFmtId="0" fontId="33" fillId="0" borderId="8" xfId="0" applyFont="1" applyBorder="1"/>
    <xf numFmtId="0" fontId="28" fillId="0" borderId="0" xfId="0" applyFont="1" applyBorder="1"/>
    <xf numFmtId="0" fontId="28" fillId="0" borderId="0" xfId="0" applyFont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33" fillId="16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7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28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4" xfId="1" applyNumberFormat="1" applyFill="1" applyBorder="1"/>
    <xf numFmtId="0" fontId="0" fillId="0" borderId="1" xfId="0" applyFont="1" applyBorder="1" applyAlignment="1">
      <alignment horizontal="center"/>
    </xf>
    <xf numFmtId="177" fontId="5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27" xfId="0" applyFont="1" applyBorder="1"/>
    <xf numFmtId="0" fontId="0" fillId="7" borderId="3" xfId="0" applyFill="1" applyBorder="1"/>
    <xf numFmtId="180" fontId="5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5" fillId="0" borderId="9" xfId="1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5" fillId="0" borderId="0" xfId="0" applyNumberFormat="1" applyFont="1"/>
    <xf numFmtId="180" fontId="5" fillId="0" borderId="1" xfId="1" applyNumberFormat="1" applyFont="1" applyBorder="1" applyAlignment="1">
      <alignment horizontal="center"/>
    </xf>
    <xf numFmtId="180" fontId="4" fillId="0" borderId="0" xfId="1" applyNumberFormat="1" applyFont="1" applyBorder="1"/>
    <xf numFmtId="177" fontId="5" fillId="0" borderId="0" xfId="0" applyNumberFormat="1" applyFont="1" applyBorder="1"/>
    <xf numFmtId="178" fontId="1" fillId="0" borderId="0" xfId="1" applyNumberFormat="1" applyFont="1" applyBorder="1"/>
    <xf numFmtId="38" fontId="0" fillId="0" borderId="10" xfId="1" applyFont="1" applyFill="1" applyBorder="1"/>
    <xf numFmtId="0" fontId="0" fillId="9" borderId="1" xfId="0" applyFill="1" applyBorder="1" applyAlignment="1">
      <alignment horizontal="center"/>
    </xf>
    <xf numFmtId="0" fontId="27" fillId="0" borderId="27" xfId="0" applyFont="1" applyBorder="1"/>
    <xf numFmtId="179" fontId="27" fillId="0" borderId="27" xfId="0" applyNumberFormat="1" applyFont="1" applyBorder="1"/>
    <xf numFmtId="0" fontId="1" fillId="0" borderId="1" xfId="0" applyFont="1" applyFill="1" applyBorder="1"/>
    <xf numFmtId="0" fontId="0" fillId="11" borderId="1" xfId="0" applyFill="1" applyBorder="1" applyAlignment="1">
      <alignment horizontal="center"/>
    </xf>
    <xf numFmtId="38" fontId="1" fillId="2" borderId="27" xfId="1" applyFont="1" applyFill="1" applyBorder="1"/>
    <xf numFmtId="38" fontId="19" fillId="19" borderId="2" xfId="1" applyFont="1" applyFill="1" applyBorder="1"/>
    <xf numFmtId="0" fontId="19" fillId="19" borderId="1" xfId="0" applyFont="1" applyFill="1" applyBorder="1" applyAlignment="1">
      <alignment horizontal="center"/>
    </xf>
    <xf numFmtId="38" fontId="19" fillId="19" borderId="10" xfId="1" applyFont="1" applyFill="1" applyBorder="1"/>
    <xf numFmtId="0" fontId="19" fillId="11" borderId="1" xfId="0" applyFont="1" applyFill="1" applyBorder="1" applyAlignment="1">
      <alignment horizontal="center"/>
    </xf>
    <xf numFmtId="38" fontId="1" fillId="19" borderId="1" xfId="1" applyFill="1" applyBorder="1"/>
    <xf numFmtId="0" fontId="5" fillId="0" borderId="0" xfId="0" applyFont="1" applyFill="1"/>
    <xf numFmtId="177" fontId="5" fillId="0" borderId="3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9" fillId="11" borderId="10" xfId="0" applyFont="1" applyFill="1" applyBorder="1" applyAlignment="1">
      <alignment horizontal="center"/>
    </xf>
    <xf numFmtId="38" fontId="10" fillId="11" borderId="1" xfId="1" applyFont="1" applyFill="1" applyBorder="1"/>
    <xf numFmtId="38" fontId="10" fillId="11" borderId="2" xfId="1" applyFont="1" applyFill="1" applyBorder="1"/>
    <xf numFmtId="38" fontId="0" fillId="11" borderId="28" xfId="1" applyFont="1" applyFill="1" applyBorder="1"/>
    <xf numFmtId="38" fontId="25" fillId="17" borderId="7" xfId="1" applyFont="1" applyFill="1" applyBorder="1"/>
    <xf numFmtId="38" fontId="25" fillId="17" borderId="4" xfId="1" applyFont="1" applyFill="1" applyBorder="1"/>
    <xf numFmtId="38" fontId="25" fillId="17" borderId="1" xfId="1" applyFont="1" applyFill="1" applyBorder="1"/>
    <xf numFmtId="38" fontId="37" fillId="11" borderId="1" xfId="1" applyFont="1" applyFill="1" applyBorder="1"/>
    <xf numFmtId="38" fontId="37" fillId="11" borderId="10" xfId="1" applyFont="1" applyFill="1" applyBorder="1"/>
    <xf numFmtId="38" fontId="37" fillId="11" borderId="28" xfId="1" applyFont="1" applyFill="1" applyBorder="1"/>
    <xf numFmtId="38" fontId="37" fillId="20" borderId="1" xfId="1" applyFont="1" applyFill="1" applyBorder="1"/>
    <xf numFmtId="38" fontId="37" fillId="20" borderId="10" xfId="1" applyFont="1" applyFill="1" applyBorder="1"/>
    <xf numFmtId="38" fontId="37" fillId="20" borderId="11" xfId="1" applyFont="1" applyFill="1" applyBorder="1"/>
    <xf numFmtId="38" fontId="37" fillId="20" borderId="39" xfId="1" applyFont="1" applyFill="1" applyBorder="1"/>
    <xf numFmtId="0" fontId="37" fillId="11" borderId="1" xfId="0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38" fontId="37" fillId="11" borderId="2" xfId="1" applyFont="1" applyFill="1" applyBorder="1"/>
    <xf numFmtId="38" fontId="37" fillId="11" borderId="27" xfId="1" applyFont="1" applyFill="1" applyBorder="1"/>
    <xf numFmtId="38" fontId="37" fillId="2" borderId="1" xfId="1" applyFont="1" applyFill="1" applyBorder="1"/>
    <xf numFmtId="38" fontId="37" fillId="2" borderId="10" xfId="1" applyFont="1" applyFill="1" applyBorder="1"/>
    <xf numFmtId="38" fontId="37" fillId="2" borderId="2" xfId="1" applyFont="1" applyFill="1" applyBorder="1"/>
    <xf numFmtId="38" fontId="37" fillId="2" borderId="27" xfId="0" applyNumberFormat="1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37" fillId="18" borderId="1" xfId="0" applyFont="1" applyFill="1" applyBorder="1" applyAlignment="1">
      <alignment horizontal="center"/>
    </xf>
    <xf numFmtId="38" fontId="37" fillId="18" borderId="1" xfId="1" applyFont="1" applyFill="1" applyBorder="1"/>
    <xf numFmtId="38" fontId="37" fillId="18" borderId="10" xfId="1" applyFont="1" applyFill="1" applyBorder="1"/>
    <xf numFmtId="38" fontId="37" fillId="18" borderId="11" xfId="1" applyFont="1" applyFill="1" applyBorder="1"/>
    <xf numFmtId="38" fontId="1" fillId="0" borderId="2" xfId="1" applyBorder="1"/>
    <xf numFmtId="176" fontId="5" fillId="0" borderId="40" xfId="1" applyNumberFormat="1" applyFont="1" applyBorder="1" applyAlignment="1">
      <alignment horizontal="center"/>
    </xf>
    <xf numFmtId="0" fontId="10" fillId="0" borderId="27" xfId="0" applyFont="1" applyBorder="1"/>
    <xf numFmtId="38" fontId="0" fillId="0" borderId="10" xfId="1" applyFont="1" applyBorder="1"/>
    <xf numFmtId="0" fontId="0" fillId="0" borderId="0" xfId="0"/>
    <xf numFmtId="0" fontId="0" fillId="0" borderId="1" xfId="0" applyFont="1" applyBorder="1"/>
    <xf numFmtId="176" fontId="5" fillId="0" borderId="11" xfId="1" applyNumberFormat="1" applyFont="1" applyFill="1" applyBorder="1" applyAlignment="1">
      <alignment horizontal="center"/>
    </xf>
    <xf numFmtId="0" fontId="0" fillId="0" borderId="41" xfId="0" applyFill="1" applyBorder="1"/>
    <xf numFmtId="179" fontId="1" fillId="0" borderId="43" xfId="1" applyNumberFormat="1" applyBorder="1"/>
    <xf numFmtId="38" fontId="25" fillId="17" borderId="27" xfId="1" applyFont="1" applyFill="1" applyBorder="1"/>
    <xf numFmtId="38" fontId="10" fillId="23" borderId="1" xfId="1" applyFont="1" applyFill="1" applyBorder="1"/>
    <xf numFmtId="183" fontId="0" fillId="23" borderId="1" xfId="0" applyNumberFormat="1" applyFill="1" applyBorder="1"/>
    <xf numFmtId="0" fontId="23" fillId="0" borderId="0" xfId="0" applyFont="1" applyAlignment="1">
      <alignment horizontal="center"/>
    </xf>
    <xf numFmtId="0" fontId="33" fillId="24" borderId="0" xfId="0" applyFont="1" applyFill="1" applyBorder="1" applyAlignment="1">
      <alignment horizontal="center"/>
    </xf>
    <xf numFmtId="179" fontId="0" fillId="17" borderId="27" xfId="0" applyNumberFormat="1" applyFill="1" applyBorder="1"/>
    <xf numFmtId="0" fontId="0" fillId="17" borderId="27" xfId="0" applyFont="1" applyFill="1" applyBorder="1"/>
    <xf numFmtId="38" fontId="1" fillId="17" borderId="27" xfId="1" applyFill="1" applyBorder="1"/>
    <xf numFmtId="38" fontId="0" fillId="17" borderId="27" xfId="1" applyFont="1" applyFill="1" applyBorder="1"/>
    <xf numFmtId="14" fontId="0" fillId="0" borderId="0" xfId="0" applyNumberFormat="1"/>
    <xf numFmtId="38" fontId="1" fillId="0" borderId="11" xfId="1" applyBorder="1"/>
    <xf numFmtId="0" fontId="0" fillId="0" borderId="1" xfId="0" applyFont="1" applyFill="1" applyBorder="1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4" fillId="0" borderId="0" xfId="0" applyNumberFormat="1" applyFont="1" applyBorder="1"/>
    <xf numFmtId="176" fontId="5" fillId="0" borderId="0" xfId="1" applyNumberFormat="1" applyFont="1" applyBorder="1"/>
    <xf numFmtId="184" fontId="0" fillId="0" borderId="0" xfId="0" applyNumberFormat="1"/>
    <xf numFmtId="0" fontId="4" fillId="0" borderId="1" xfId="0" applyFont="1" applyFill="1" applyBorder="1"/>
    <xf numFmtId="176" fontId="5" fillId="0" borderId="1" xfId="1" applyNumberFormat="1" applyFont="1" applyFill="1" applyBorder="1" applyAlignment="1">
      <alignment horizontal="center"/>
    </xf>
    <xf numFmtId="176" fontId="5" fillId="0" borderId="31" xfId="0" applyNumberFormat="1" applyFont="1" applyFill="1" applyBorder="1" applyAlignment="1">
      <alignment horizontal="center"/>
    </xf>
    <xf numFmtId="178" fontId="5" fillId="0" borderId="1" xfId="1" applyNumberFormat="1" applyFont="1" applyFill="1" applyBorder="1" applyAlignment="1">
      <alignment horizontal="center"/>
    </xf>
    <xf numFmtId="38" fontId="5" fillId="0" borderId="0" xfId="1" applyFont="1" applyFill="1" applyBorder="1"/>
    <xf numFmtId="180" fontId="5" fillId="0" borderId="0" xfId="1" applyNumberFormat="1" applyFont="1" applyFill="1" applyBorder="1"/>
    <xf numFmtId="0" fontId="5" fillId="0" borderId="0" xfId="0" applyFont="1" applyFill="1" applyBorder="1"/>
    <xf numFmtId="38" fontId="4" fillId="0" borderId="0" xfId="1" applyFont="1" applyFill="1" applyBorder="1"/>
    <xf numFmtId="180" fontId="1" fillId="0" borderId="0" xfId="1" applyNumberFormat="1" applyFont="1" applyFill="1" applyBorder="1"/>
    <xf numFmtId="178" fontId="4" fillId="0" borderId="0" xfId="1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38" fontId="0" fillId="0" borderId="0" xfId="1" applyFont="1" applyFill="1" applyBorder="1"/>
    <xf numFmtId="0" fontId="4" fillId="0" borderId="1" xfId="0" applyFont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44" xfId="0" applyFont="1" applyFill="1" applyBorder="1"/>
    <xf numFmtId="0" fontId="0" fillId="0" borderId="18" xfId="0" applyFill="1" applyBorder="1" applyAlignment="1">
      <alignment horizontal="center"/>
    </xf>
    <xf numFmtId="0" fontId="0" fillId="0" borderId="19" xfId="0" applyFill="1" applyBorder="1"/>
    <xf numFmtId="0" fontId="19" fillId="0" borderId="27" xfId="0" applyFont="1" applyFill="1" applyBorder="1"/>
    <xf numFmtId="0" fontId="4" fillId="0" borderId="0" xfId="0" applyFont="1" applyFill="1" applyBorder="1"/>
    <xf numFmtId="0" fontId="0" fillId="0" borderId="0" xfId="0"/>
    <xf numFmtId="0" fontId="5" fillId="0" borderId="4" xfId="0" applyFont="1" applyFill="1" applyBorder="1"/>
    <xf numFmtId="177" fontId="5" fillId="0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38" fontId="37" fillId="21" borderId="1" xfId="1" applyFont="1" applyFill="1" applyBorder="1"/>
    <xf numFmtId="38" fontId="37" fillId="21" borderId="10" xfId="1" applyFont="1" applyFill="1" applyBorder="1"/>
    <xf numFmtId="38" fontId="37" fillId="21" borderId="11" xfId="1" applyFont="1" applyFill="1" applyBorder="1"/>
    <xf numFmtId="38" fontId="37" fillId="21" borderId="2" xfId="1" applyFont="1" applyFill="1" applyBorder="1"/>
    <xf numFmtId="38" fontId="37" fillId="21" borderId="27" xfId="1" applyFont="1" applyFill="1" applyBorder="1"/>
    <xf numFmtId="38" fontId="10" fillId="0" borderId="1" xfId="1" applyFont="1" applyFill="1" applyBorder="1"/>
    <xf numFmtId="38" fontId="37" fillId="18" borderId="27" xfId="1" applyFont="1" applyFill="1" applyBorder="1"/>
    <xf numFmtId="38" fontId="1" fillId="0" borderId="8" xfId="1" applyFont="1" applyFill="1" applyBorder="1"/>
    <xf numFmtId="0" fontId="0" fillId="0" borderId="0" xfId="0" applyFont="1" applyAlignment="1">
      <alignment horizontal="center"/>
    </xf>
    <xf numFmtId="38" fontId="1" fillId="0" borderId="34" xfId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38" fontId="1" fillId="0" borderId="20" xfId="1" applyFill="1" applyBorder="1"/>
    <xf numFmtId="180" fontId="0" fillId="0" borderId="1" xfId="0" applyNumberFormat="1" applyFill="1" applyBorder="1"/>
    <xf numFmtId="0" fontId="10" fillId="0" borderId="37" xfId="0" applyFont="1" applyBorder="1"/>
    <xf numFmtId="0" fontId="5" fillId="0" borderId="4" xfId="0" applyFont="1" applyFill="1" applyBorder="1" applyAlignment="1">
      <alignment horizontal="center"/>
    </xf>
    <xf numFmtId="179" fontId="1" fillId="0" borderId="37" xfId="1" applyNumberFormat="1" applyBorder="1"/>
    <xf numFmtId="0" fontId="1" fillId="0" borderId="34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33" xfId="0" applyFill="1" applyBorder="1"/>
    <xf numFmtId="0" fontId="10" fillId="0" borderId="33" xfId="0" applyFont="1" applyBorder="1"/>
    <xf numFmtId="0" fontId="38" fillId="0" borderId="0" xfId="0" applyFont="1"/>
    <xf numFmtId="38" fontId="1" fillId="0" borderId="35" xfId="1" applyFill="1" applyBorder="1"/>
    <xf numFmtId="0" fontId="39" fillId="0" borderId="0" xfId="0" applyFont="1"/>
    <xf numFmtId="0" fontId="10" fillId="0" borderId="34" xfId="0" applyFont="1" applyFill="1" applyBorder="1"/>
    <xf numFmtId="0" fontId="0" fillId="0" borderId="0" xfId="0"/>
    <xf numFmtId="0" fontId="0" fillId="0" borderId="0" xfId="0" applyAlignment="1">
      <alignment horizontal="right"/>
    </xf>
    <xf numFmtId="38" fontId="0" fillId="0" borderId="0" xfId="0" applyNumberFormat="1"/>
    <xf numFmtId="178" fontId="0" fillId="0" borderId="0" xfId="0" applyNumberFormat="1"/>
    <xf numFmtId="0" fontId="0" fillId="0" borderId="0" xfId="0" applyFont="1" applyFill="1" applyBorder="1" applyAlignment="1">
      <alignment horizontal="center"/>
    </xf>
    <xf numFmtId="178" fontId="1" fillId="0" borderId="0" xfId="1" applyNumberFormat="1" applyBorder="1"/>
    <xf numFmtId="178" fontId="0" fillId="0" borderId="22" xfId="0" applyNumberFormat="1" applyBorder="1" applyAlignment="1">
      <alignment horizontal="center"/>
    </xf>
    <xf numFmtId="178" fontId="0" fillId="0" borderId="23" xfId="0" applyNumberFormat="1" applyBorder="1" applyAlignment="1">
      <alignment horizontal="center"/>
    </xf>
    <xf numFmtId="0" fontId="39" fillId="0" borderId="0" xfId="0" applyFont="1" applyAlignment="1">
      <alignment horizontal="center"/>
    </xf>
    <xf numFmtId="38" fontId="40" fillId="2" borderId="1" xfId="1" applyFont="1" applyFill="1" applyBorder="1"/>
    <xf numFmtId="38" fontId="40" fillId="2" borderId="10" xfId="1" applyFont="1" applyFill="1" applyBorder="1"/>
    <xf numFmtId="38" fontId="40" fillId="2" borderId="11" xfId="1" applyFont="1" applyFill="1" applyBorder="1"/>
    <xf numFmtId="38" fontId="41" fillId="0" borderId="12" xfId="1" applyFont="1" applyBorder="1"/>
    <xf numFmtId="0" fontId="43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178" fontId="45" fillId="0" borderId="1" xfId="0" applyNumberFormat="1" applyFont="1" applyBorder="1"/>
    <xf numFmtId="0" fontId="1" fillId="0" borderId="34" xfId="0" applyFont="1" applyFill="1" applyBorder="1"/>
    <xf numFmtId="38" fontId="41" fillId="0" borderId="0" xfId="1" applyFont="1" applyBorder="1"/>
    <xf numFmtId="38" fontId="42" fillId="0" borderId="12" xfId="1" applyFont="1" applyBorder="1" applyAlignment="1">
      <alignment vertical="center"/>
    </xf>
    <xf numFmtId="0" fontId="44" fillId="0" borderId="12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38" fontId="39" fillId="0" borderId="0" xfId="1" applyFont="1" applyFill="1" applyAlignment="1">
      <alignment vertical="center"/>
    </xf>
    <xf numFmtId="38" fontId="39" fillId="0" borderId="1" xfId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top"/>
    </xf>
    <xf numFmtId="0" fontId="41" fillId="0" borderId="0" xfId="0" applyFont="1" applyBorder="1" applyAlignment="1">
      <alignment vertical="center"/>
    </xf>
    <xf numFmtId="0" fontId="41" fillId="0" borderId="0" xfId="0" applyFont="1" applyBorder="1" applyAlignment="1">
      <alignment horizontal="center"/>
    </xf>
    <xf numFmtId="38" fontId="0" fillId="0" borderId="1" xfId="1" applyFont="1" applyFill="1" applyBorder="1"/>
    <xf numFmtId="185" fontId="5" fillId="0" borderId="1" xfId="0" applyNumberFormat="1" applyFont="1" applyBorder="1" applyAlignment="1">
      <alignment horizontal="center"/>
    </xf>
    <xf numFmtId="38" fontId="0" fillId="23" borderId="1" xfId="0" applyNumberFormat="1" applyFill="1" applyBorder="1"/>
    <xf numFmtId="38" fontId="1" fillId="0" borderId="35" xfId="1" applyBorder="1"/>
    <xf numFmtId="0" fontId="0" fillId="0" borderId="0" xfId="0"/>
    <xf numFmtId="38" fontId="0" fillId="19" borderId="1" xfId="1" applyFont="1" applyFill="1" applyBorder="1"/>
    <xf numFmtId="38" fontId="1" fillId="0" borderId="34" xfId="1" applyBorder="1"/>
    <xf numFmtId="0" fontId="1" fillId="0" borderId="2" xfId="0" applyFont="1" applyFill="1" applyBorder="1"/>
    <xf numFmtId="0" fontId="0" fillId="25" borderId="27" xfId="0" applyFont="1" applyFill="1" applyBorder="1" applyAlignment="1">
      <alignment horizontal="center"/>
    </xf>
    <xf numFmtId="38" fontId="1" fillId="0" borderId="20" xfId="1" applyBorder="1"/>
    <xf numFmtId="179" fontId="0" fillId="0" borderId="1" xfId="1" applyNumberFormat="1" applyFont="1" applyFill="1" applyBorder="1"/>
    <xf numFmtId="179" fontId="1" fillId="0" borderId="10" xfId="1" applyNumberFormat="1" applyBorder="1"/>
    <xf numFmtId="38" fontId="0" fillId="0" borderId="11" xfId="1" applyFont="1" applyFill="1" applyBorder="1"/>
    <xf numFmtId="179" fontId="0" fillId="0" borderId="2" xfId="1" applyNumberFormat="1" applyFont="1" applyBorder="1"/>
    <xf numFmtId="179" fontId="10" fillId="0" borderId="1" xfId="0" applyNumberFormat="1" applyFont="1" applyBorder="1"/>
    <xf numFmtId="38" fontId="1" fillId="0" borderId="38" xfId="1" applyFill="1" applyBorder="1"/>
    <xf numFmtId="38" fontId="1" fillId="0" borderId="42" xfId="1" applyBorder="1"/>
    <xf numFmtId="38" fontId="1" fillId="0" borderId="9" xfId="1" applyFont="1" applyFill="1" applyBorder="1"/>
    <xf numFmtId="38" fontId="1" fillId="0" borderId="33" xfId="1" applyFont="1" applyFill="1" applyBorder="1"/>
    <xf numFmtId="38" fontId="1" fillId="0" borderId="2" xfId="1" applyFont="1" applyBorder="1"/>
    <xf numFmtId="0" fontId="0" fillId="0" borderId="34" xfId="0" applyFont="1" applyBorder="1"/>
    <xf numFmtId="38" fontId="0" fillId="0" borderId="20" xfId="1" applyFont="1" applyFill="1" applyBorder="1"/>
    <xf numFmtId="179" fontId="0" fillId="0" borderId="37" xfId="1" applyNumberFormat="1" applyFont="1" applyBorder="1"/>
    <xf numFmtId="38" fontId="1" fillId="0" borderId="9" xfId="1" applyFill="1" applyBorder="1"/>
    <xf numFmtId="38" fontId="0" fillId="0" borderId="11" xfId="1" applyFont="1" applyBorder="1"/>
    <xf numFmtId="38" fontId="0" fillId="0" borderId="42" xfId="1" applyFont="1" applyFill="1" applyBorder="1"/>
    <xf numFmtId="38" fontId="0" fillId="0" borderId="2" xfId="1" applyFont="1" applyFill="1" applyBorder="1"/>
    <xf numFmtId="38" fontId="0" fillId="0" borderId="0" xfId="1" applyFont="1" applyFill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26" fillId="0" borderId="0" xfId="0" applyFont="1" applyAlignment="1">
      <alignment horizontal="center"/>
    </xf>
    <xf numFmtId="0" fontId="29" fillId="0" borderId="12" xfId="0" applyFont="1" applyBorder="1" applyAlignment="1">
      <alignment horizontal="center"/>
    </xf>
    <xf numFmtId="0" fontId="0" fillId="0" borderId="0" xfId="0"/>
    <xf numFmtId="0" fontId="0" fillId="0" borderId="32" xfId="0" applyBorder="1"/>
    <xf numFmtId="0" fontId="30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6" fillId="0" borderId="32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3" fontId="3" fillId="0" borderId="3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0" fillId="0" borderId="9" xfId="0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C08F0"/>
      <color rgb="FFFFCCFF"/>
      <color rgb="FFFF99FF"/>
      <color rgb="FF00CC66"/>
      <color rgb="FFCC99FF"/>
      <color rgb="FFFFFF00"/>
      <color rgb="FFCC0000"/>
      <color rgb="FFC00000"/>
      <color rgb="FFFFFFCC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.60687881710061076"/>
                  <c:y val="2.39260467645459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ED-4648-A5B3-5DC3FA6222AA}"/>
                </c:ext>
              </c:extLst>
            </c:dLbl>
            <c:dLbl>
              <c:idx val="1"/>
              <c:layout>
                <c:manualLayout>
                  <c:x val="-8.7431693989071052E-2"/>
                  <c:y val="-4.3501903208266156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ED-4648-A5B3-5DC3FA6222AA}"/>
                </c:ext>
              </c:extLst>
            </c:dLbl>
            <c:dLbl>
              <c:idx val="2"/>
              <c:layout>
                <c:manualLayout>
                  <c:x val="0.51816136290581782"/>
                  <c:y val="1.305057096247952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169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ED-4648-A5B3-5DC3FA6222AA}"/>
                </c:ext>
              </c:extLst>
            </c:dLbl>
            <c:dLbl>
              <c:idx val="3"/>
              <c:layout>
                <c:manualLayout>
                  <c:x val="-0.17100610736097721"/>
                  <c:y val="-6.5252854812398843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ED-4648-A5B3-5DC3FA6222AA}"/>
                </c:ext>
              </c:extLst>
            </c:dLbl>
            <c:dLbl>
              <c:idx val="4"/>
              <c:layout>
                <c:manualLayout>
                  <c:x val="-0.17357762777242045"/>
                  <c:y val="4.350190320826456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ED-4648-A5B3-5DC3FA6222AA}"/>
                </c:ext>
              </c:extLst>
            </c:dLbl>
            <c:dLbl>
              <c:idx val="5"/>
              <c:layout>
                <c:manualLayout>
                  <c:x val="0.34522666585673878"/>
                  <c:y val="7.6128330614464385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spPr>
                <a:solidFill>
                  <a:schemeClr val="bg1">
                    <a:alpha val="0"/>
                  </a:schemeClr>
                </a:solidFill>
                <a:ln w="12700">
                  <a:solidFill>
                    <a:schemeClr val="accent2"/>
                  </a:solidFill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985856637737047E-2"/>
                      <c:h val="3.95976930289912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EED-4648-A5B3-5DC3FA6222AA}"/>
                </c:ext>
              </c:extLst>
            </c:dLbl>
            <c:dLbl>
              <c:idx val="6"/>
              <c:layout>
                <c:manualLayout>
                  <c:x val="-0.25843780135004824"/>
                  <c:y val="-7.9752567906683147E-1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ED-4648-A5B3-5DC3FA6222AA}"/>
                </c:ext>
              </c:extLst>
            </c:dLbl>
            <c:dLbl>
              <c:idx val="7"/>
              <c:layout>
                <c:manualLayout>
                  <c:x val="-0.17357762777242053"/>
                  <c:y val="-2.1750951604133477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ED-4648-A5B3-5DC3FA6222AA}"/>
                </c:ext>
              </c:extLst>
            </c:dLbl>
            <c:dLbl>
              <c:idx val="8"/>
              <c:layout>
                <c:manualLayout>
                  <c:x val="-0.34586949533911926"/>
                  <c:y val="-4.3503615881620014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EED-4648-A5B3-5DC3FA6222AA}"/>
                </c:ext>
              </c:extLst>
            </c:dLbl>
            <c:dLbl>
              <c:idx val="9"/>
              <c:layout>
                <c:manualLayout>
                  <c:x val="-0.2571520411443266"/>
                  <c:y val="8.7003806416530716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ED-4648-A5B3-5DC3FA6222AA}"/>
                </c:ext>
              </c:extLst>
            </c:dLbl>
            <c:dLbl>
              <c:idx val="10"/>
              <c:layout>
                <c:manualLayout>
                  <c:x val="-1.2858614466829019E-3"/>
                  <c:y val="-2.1750951604132679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EED-4648-A5B3-5DC3FA6222AA}"/>
                </c:ext>
              </c:extLst>
            </c:dLbl>
            <c:spPr>
              <a:solidFill>
                <a:schemeClr val="bg1">
                  <a:alpha val="0"/>
                </a:schemeClr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令和元年</c:v>
                </c:pt>
                <c:pt idx="8">
                  <c:v>令和2年</c:v>
                </c:pt>
                <c:pt idx="9">
                  <c:v>令和3年</c:v>
                </c:pt>
                <c:pt idx="10">
                  <c:v>令和4年7月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174</c:v>
                </c:pt>
                <c:pt idx="1">
                  <c:v>173</c:v>
                </c:pt>
                <c:pt idx="2">
                  <c:v>171</c:v>
                </c:pt>
                <c:pt idx="3">
                  <c:v>171</c:v>
                </c:pt>
                <c:pt idx="4">
                  <c:v>171</c:v>
                </c:pt>
                <c:pt idx="5">
                  <c:v>171</c:v>
                </c:pt>
                <c:pt idx="6">
                  <c:v>170</c:v>
                </c:pt>
                <c:pt idx="7">
                  <c:v>171</c:v>
                </c:pt>
                <c:pt idx="8">
                  <c:v>169</c:v>
                </c:pt>
                <c:pt idx="9">
                  <c:v>171</c:v>
                </c:pt>
                <c:pt idx="10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EED-4648-A5B3-5DC3FA622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996760"/>
        <c:axId val="182575472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令和元年</c:v>
                </c:pt>
                <c:pt idx="8">
                  <c:v>令和2年</c:v>
                </c:pt>
                <c:pt idx="9">
                  <c:v>令和3年</c:v>
                </c:pt>
                <c:pt idx="10">
                  <c:v>令和4年7月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105</c:v>
                </c:pt>
                <c:pt idx="1">
                  <c:v>95.8</c:v>
                </c:pt>
                <c:pt idx="2">
                  <c:v>99.5</c:v>
                </c:pt>
                <c:pt idx="3">
                  <c:v>100.7</c:v>
                </c:pt>
                <c:pt idx="4">
                  <c:v>106.9</c:v>
                </c:pt>
                <c:pt idx="5">
                  <c:v>108.5</c:v>
                </c:pt>
                <c:pt idx="6">
                  <c:v>114.8</c:v>
                </c:pt>
                <c:pt idx="7">
                  <c:v>122.6</c:v>
                </c:pt>
                <c:pt idx="8">
                  <c:v>120.5</c:v>
                </c:pt>
                <c:pt idx="9">
                  <c:v>125.7</c:v>
                </c:pt>
                <c:pt idx="10">
                  <c:v>142.5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EED-4648-A5B3-5DC3FA6222AA}"/>
            </c:ext>
          </c:extLst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令和元年</c:v>
                </c:pt>
                <c:pt idx="8">
                  <c:v>令和2年</c:v>
                </c:pt>
                <c:pt idx="9">
                  <c:v>令和3年</c:v>
                </c:pt>
                <c:pt idx="10">
                  <c:v>令和4年7月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215</c:v>
                </c:pt>
                <c:pt idx="1">
                  <c:v>220.5</c:v>
                </c:pt>
                <c:pt idx="2">
                  <c:v>225.3</c:v>
                </c:pt>
                <c:pt idx="3">
                  <c:v>226.3</c:v>
                </c:pt>
                <c:pt idx="4">
                  <c:v>228.9</c:v>
                </c:pt>
                <c:pt idx="5">
                  <c:v>231.8</c:v>
                </c:pt>
                <c:pt idx="6">
                  <c:v>234.9</c:v>
                </c:pt>
                <c:pt idx="7">
                  <c:v>240.8</c:v>
                </c:pt>
                <c:pt idx="8">
                  <c:v>233.6</c:v>
                </c:pt>
                <c:pt idx="9">
                  <c:v>240.2</c:v>
                </c:pt>
                <c:pt idx="10">
                  <c:v>240.2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EED-4648-A5B3-5DC3FA622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996760"/>
        <c:axId val="182575472"/>
      </c:lineChart>
      <c:catAx>
        <c:axId val="182996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2575472"/>
        <c:crosses val="autoZero"/>
        <c:auto val="1"/>
        <c:lblAlgn val="ctr"/>
        <c:lblOffset val="100"/>
        <c:tickLblSkip val="1"/>
        <c:noMultiLvlLbl val="0"/>
      </c:catAx>
      <c:valAx>
        <c:axId val="18257547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9967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58-472F-A1A8-8ACD5F1CE35C}"/>
                </c:ext>
              </c:extLst>
            </c:dLbl>
            <c:dLbl>
              <c:idx val="1"/>
              <c:layout>
                <c:manualLayout>
                  <c:x val="-1.5729802704165897E-2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8-472F-A1A8-8ACD5F1CE35C}"/>
                </c:ext>
              </c:extLst>
            </c:dLbl>
            <c:dLbl>
              <c:idx val="2"/>
              <c:layout>
                <c:manualLayout>
                  <c:x val="-1.0416726629797939E-2"/>
                  <c:y val="1.1080335632381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8-472F-A1A8-8ACD5F1CE35C}"/>
                </c:ext>
              </c:extLst>
            </c:dLbl>
            <c:dLbl>
              <c:idx val="3"/>
              <c:layout>
                <c:manualLayout>
                  <c:x val="-1.2221102910439067E-2"/>
                  <c:y val="7.4488356050443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8-472F-A1A8-8ACD5F1CE35C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58-472F-A1A8-8ACD5F1CE35C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8-472F-A1A8-8ACD5F1CE35C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8-472F-A1A8-8ACD5F1CE35C}"/>
                </c:ext>
              </c:extLst>
            </c:dLbl>
            <c:dLbl>
              <c:idx val="7"/>
              <c:layout>
                <c:manualLayout>
                  <c:x val="-6.9991707955566881E-3"/>
                  <c:y val="3.8481627582065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58-472F-A1A8-8ACD5F1CE35C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58-472F-A1A8-8ACD5F1CE35C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合成樹脂</c:v>
                </c:pt>
                <c:pt idx="4">
                  <c:v>その他の製造工業品</c:v>
                </c:pt>
                <c:pt idx="5">
                  <c:v>その他の食料工業品</c:v>
                </c:pt>
                <c:pt idx="6">
                  <c:v>その他の日用品</c:v>
                </c:pt>
                <c:pt idx="7">
                  <c:v>金属製品</c:v>
                </c:pt>
                <c:pt idx="8">
                  <c:v>ゴム製品</c:v>
                </c:pt>
                <c:pt idx="9">
                  <c:v>化学繊維糸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23865</c:v>
                </c:pt>
                <c:pt idx="1">
                  <c:v>20625</c:v>
                </c:pt>
                <c:pt idx="2">
                  <c:v>6906</c:v>
                </c:pt>
                <c:pt idx="3">
                  <c:v>4319</c:v>
                </c:pt>
                <c:pt idx="4">
                  <c:v>4266</c:v>
                </c:pt>
                <c:pt idx="5">
                  <c:v>4250</c:v>
                </c:pt>
                <c:pt idx="6">
                  <c:v>3494</c:v>
                </c:pt>
                <c:pt idx="7">
                  <c:v>3334</c:v>
                </c:pt>
                <c:pt idx="8">
                  <c:v>1509</c:v>
                </c:pt>
                <c:pt idx="9">
                  <c:v>1173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8-472F-A1A8-8ACD5F1CE35C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4.5777567621279717E-5"/>
                  <c:y val="3.69315438833642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58-472F-A1A8-8ACD5F1CE35C}"/>
                </c:ext>
              </c:extLst>
            </c:dLbl>
            <c:dLbl>
              <c:idx val="1"/>
              <c:layout>
                <c:manualLayout>
                  <c:x val="6.8529292846226803E-3"/>
                  <c:y val="3.6312092048797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58-472F-A1A8-8ACD5F1CE35C}"/>
                </c:ext>
              </c:extLst>
            </c:dLbl>
            <c:dLbl>
              <c:idx val="2"/>
              <c:layout>
                <c:manualLayout>
                  <c:x val="6.9899878703151659E-3"/>
                  <c:y val="3.66261803029432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58-472F-A1A8-8ACD5F1CE35C}"/>
                </c:ext>
              </c:extLst>
            </c:dLbl>
            <c:dLbl>
              <c:idx val="3"/>
              <c:layout>
                <c:manualLayout>
                  <c:x val="-5.276755549159488E-3"/>
                  <c:y val="-1.48046080236753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58-472F-A1A8-8ACD5F1CE35C}"/>
                </c:ext>
              </c:extLst>
            </c:dLbl>
            <c:dLbl>
              <c:idx val="4"/>
              <c:layout>
                <c:manualLayout>
                  <c:x val="-1.8412450401924301E-3"/>
                  <c:y val="-1.11114536353389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58-472F-A1A8-8ACD5F1CE35C}"/>
                </c:ext>
              </c:extLst>
            </c:dLbl>
            <c:dLbl>
              <c:idx val="5"/>
              <c:layout>
                <c:manualLayout>
                  <c:x val="6.9716220198323773E-3"/>
                  <c:y val="-3.60096366929538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58-472F-A1A8-8ACD5F1CE35C}"/>
                </c:ext>
              </c:extLst>
            </c:dLbl>
            <c:dLbl>
              <c:idx val="6"/>
              <c:layout>
                <c:manualLayout>
                  <c:x val="3.490471001829732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58-472F-A1A8-8ACD5F1CE35C}"/>
                </c:ext>
              </c:extLst>
            </c:dLbl>
            <c:dLbl>
              <c:idx val="7"/>
              <c:layout>
                <c:manualLayout>
                  <c:x val="1.7498269635355633E-3"/>
                  <c:y val="-1.11731079963379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58-472F-A1A8-8ACD5F1CE35C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58-472F-A1A8-8ACD5F1CE35C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合成樹脂</c:v>
                </c:pt>
                <c:pt idx="4">
                  <c:v>その他の製造工業品</c:v>
                </c:pt>
                <c:pt idx="5">
                  <c:v>その他の食料工業品</c:v>
                </c:pt>
                <c:pt idx="6">
                  <c:v>その他の日用品</c:v>
                </c:pt>
                <c:pt idx="7">
                  <c:v>金属製品</c:v>
                </c:pt>
                <c:pt idx="8">
                  <c:v>ゴム製品</c:v>
                </c:pt>
                <c:pt idx="9">
                  <c:v>化学繊維糸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30248</c:v>
                </c:pt>
                <c:pt idx="1">
                  <c:v>22398</c:v>
                </c:pt>
                <c:pt idx="2">
                  <c:v>8777</c:v>
                </c:pt>
                <c:pt idx="3">
                  <c:v>4476</c:v>
                </c:pt>
                <c:pt idx="4">
                  <c:v>4946</c:v>
                </c:pt>
                <c:pt idx="5">
                  <c:v>6716</c:v>
                </c:pt>
                <c:pt idx="6">
                  <c:v>1789</c:v>
                </c:pt>
                <c:pt idx="7">
                  <c:v>3848</c:v>
                </c:pt>
                <c:pt idx="8">
                  <c:v>4218</c:v>
                </c:pt>
                <c:pt idx="9">
                  <c:v>1401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958-472F-A1A8-8ACD5F1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4858387799564191E-3"/>
                  <c:y val="3.78787878787877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A-4492-996A-3B5747B21FC0}"/>
                </c:ext>
              </c:extLst>
            </c:dLbl>
            <c:dLbl>
              <c:idx val="1"/>
              <c:layout>
                <c:manualLayout>
                  <c:x val="-5.2287581699346402E-3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A-4492-996A-3B5747B21FC0}"/>
                </c:ext>
              </c:extLst>
            </c:dLbl>
            <c:dLbl>
              <c:idx val="2"/>
              <c:layout>
                <c:manualLayout>
                  <c:x val="-1.3943355119825708E-2"/>
                  <c:y val="-1.1320985445001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A-4492-996A-3B5747B21FC0}"/>
                </c:ext>
              </c:extLst>
            </c:dLbl>
            <c:dLbl>
              <c:idx val="3"/>
              <c:layout>
                <c:manualLayout>
                  <c:x val="-5.2287581699346402E-3"/>
                  <c:y val="-1.1363934621808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A-4492-996A-3B5747B21FC0}"/>
                </c:ext>
              </c:extLst>
            </c:dLbl>
            <c:dLbl>
              <c:idx val="4"/>
              <c:layout>
                <c:manualLayout>
                  <c:x val="-8.7145969498910684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A-4492-996A-3B5747B21FC0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6A-4492-996A-3B5747B21FC0}"/>
                </c:ext>
              </c:extLst>
            </c:dLbl>
            <c:dLbl>
              <c:idx val="6"/>
              <c:layout>
                <c:manualLayout>
                  <c:x val="-5.2287581699346402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A-4492-996A-3B5747B21FC0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6A-4492-996A-3B5747B21FC0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A-4492-996A-3B5747B21FC0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雑品</c:v>
                </c:pt>
                <c:pt idx="4">
                  <c:v>その他の化学工業品</c:v>
                </c:pt>
                <c:pt idx="5">
                  <c:v>その他の食料工業品</c:v>
                </c:pt>
                <c:pt idx="6">
                  <c:v>合成樹脂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その他の製造工業品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44475</c:v>
                </c:pt>
                <c:pt idx="1">
                  <c:v>17750</c:v>
                </c:pt>
                <c:pt idx="2">
                  <c:v>13921</c:v>
                </c:pt>
                <c:pt idx="3">
                  <c:v>8927</c:v>
                </c:pt>
                <c:pt idx="4">
                  <c:v>5994</c:v>
                </c:pt>
                <c:pt idx="5">
                  <c:v>4312</c:v>
                </c:pt>
                <c:pt idx="6">
                  <c:v>3526</c:v>
                </c:pt>
                <c:pt idx="7">
                  <c:v>3418</c:v>
                </c:pt>
                <c:pt idx="8">
                  <c:v>1869</c:v>
                </c:pt>
                <c:pt idx="9">
                  <c:v>1458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492-996A-3B5747B21FC0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2191240800782255E-2"/>
                  <c:y val="-5.96516344565201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6A-4492-996A-3B5747B21FC0}"/>
                </c:ext>
              </c:extLst>
            </c:dLbl>
            <c:dLbl>
              <c:idx val="1"/>
              <c:layout>
                <c:manualLayout>
                  <c:x val="1.0448458648551285E-2"/>
                  <c:y val="3.78787878787871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6A-4492-996A-3B5747B21FC0}"/>
                </c:ext>
              </c:extLst>
            </c:dLbl>
            <c:dLbl>
              <c:idx val="2"/>
              <c:layout>
                <c:manualLayout>
                  <c:x val="6.9716775599127905E-3"/>
                  <c:y val="-2.9825817227392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6A-4492-996A-3B5747B21FC0}"/>
                </c:ext>
              </c:extLst>
            </c:dLbl>
            <c:dLbl>
              <c:idx val="3"/>
              <c:layout>
                <c:manualLayout>
                  <c:x val="1.7338616986601527E-3"/>
                  <c:y val="7.57545931758530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6A-4492-996A-3B5747B21FC0}"/>
                </c:ext>
              </c:extLst>
            </c:dLbl>
            <c:dLbl>
              <c:idx val="4"/>
              <c:layout>
                <c:manualLayout>
                  <c:x val="-6.3678314720399951E-5"/>
                  <c:y val="-1.51524099260320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6A-4492-996A-3B5747B21FC0}"/>
                </c:ext>
              </c:extLst>
            </c:dLbl>
            <c:dLbl>
              <c:idx val="5"/>
              <c:layout>
                <c:manualLayout>
                  <c:x val="3.4858387799563632E-3"/>
                  <c:y val="1.5150918635170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6A-4492-996A-3B5747B21FC0}"/>
                </c:ext>
              </c:extLst>
            </c:dLbl>
            <c:dLbl>
              <c:idx val="6"/>
              <c:layout>
                <c:manualLayout>
                  <c:x val="1.7429193899782135E-3"/>
                  <c:y val="-1.136363636363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6A-4492-996A-3B5747B21FC0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6A-4492-996A-3B5747B21FC0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6A-4492-996A-3B5747B21FC0}"/>
                </c:ext>
              </c:extLst>
            </c:dLbl>
            <c:dLbl>
              <c:idx val="9"/>
              <c:layout>
                <c:manualLayout>
                  <c:x val="3.4858387799564269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雑品</c:v>
                </c:pt>
                <c:pt idx="4">
                  <c:v>その他の化学工業品</c:v>
                </c:pt>
                <c:pt idx="5">
                  <c:v>その他の食料工業品</c:v>
                </c:pt>
                <c:pt idx="6">
                  <c:v>合成樹脂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その他の製造工業品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43788</c:v>
                </c:pt>
                <c:pt idx="1">
                  <c:v>12371</c:v>
                </c:pt>
                <c:pt idx="2">
                  <c:v>16772</c:v>
                </c:pt>
                <c:pt idx="3">
                  <c:v>4769</c:v>
                </c:pt>
                <c:pt idx="4">
                  <c:v>9015</c:v>
                </c:pt>
                <c:pt idx="5">
                  <c:v>5627</c:v>
                </c:pt>
                <c:pt idx="6">
                  <c:v>4369</c:v>
                </c:pt>
                <c:pt idx="7">
                  <c:v>1965</c:v>
                </c:pt>
                <c:pt idx="8">
                  <c:v>2084</c:v>
                </c:pt>
                <c:pt idx="9">
                  <c:v>2325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6A-4492-996A-3B5747B2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652482269503553E-3"/>
                  <c:y val="1.1627906976744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5-46E0-B69D-AA3E912FF8F8}"/>
                </c:ext>
              </c:extLst>
            </c:dLbl>
            <c:dLbl>
              <c:idx val="1"/>
              <c:layout>
                <c:manualLayout>
                  <c:x val="-1.7730496453901034E-3"/>
                  <c:y val="-3.051944088029007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5-46E0-B69D-AA3E912FF8F8}"/>
                </c:ext>
              </c:extLst>
            </c:dLbl>
            <c:dLbl>
              <c:idx val="2"/>
              <c:layout>
                <c:manualLayout>
                  <c:x val="-8.8652482269503553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5-46E0-B69D-AA3E912FF8F8}"/>
                </c:ext>
              </c:extLst>
            </c:dLbl>
            <c:dLbl>
              <c:idx val="3"/>
              <c:layout>
                <c:manualLayout>
                  <c:x val="-1.0638297872340491E-2"/>
                  <c:y val="-3.8762741866569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5-46E0-B69D-AA3E912FF8F8}"/>
                </c:ext>
              </c:extLst>
            </c:dLbl>
            <c:dLbl>
              <c:idx val="4"/>
              <c:layout>
                <c:manualLayout>
                  <c:x val="-1.2411347517730561E-2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5-46E0-B69D-AA3E912FF8F8}"/>
                </c:ext>
              </c:extLst>
            </c:dLbl>
            <c:dLbl>
              <c:idx val="5"/>
              <c:layout>
                <c:manualLayout>
                  <c:x val="-8.8652482269503553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5-46E0-B69D-AA3E912FF8F8}"/>
                </c:ext>
              </c:extLst>
            </c:dLbl>
            <c:dLbl>
              <c:idx val="6"/>
              <c:layout>
                <c:manualLayout>
                  <c:x val="-1.0638297872340555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6E0-B69D-AA3E912FF8F8}"/>
                </c:ext>
              </c:extLst>
            </c:dLbl>
            <c:dLbl>
              <c:idx val="7"/>
              <c:layout>
                <c:manualLayout>
                  <c:x val="-1.2411347517730497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5-46E0-B69D-AA3E912FF8F8}"/>
                </c:ext>
              </c:extLst>
            </c:dLbl>
            <c:dLbl>
              <c:idx val="8"/>
              <c:layout>
                <c:manualLayout>
                  <c:x val="-1.7730496453900709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5-46E0-B69D-AA3E912FF8F8}"/>
                </c:ext>
              </c:extLst>
            </c:dLbl>
            <c:dLbl>
              <c:idx val="9"/>
              <c:layout>
                <c:manualLayout>
                  <c:x val="-3.5460992907802719E-3"/>
                  <c:y val="3.87535860343031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缶詰・びん詰</c:v>
                </c:pt>
                <c:pt idx="2">
                  <c:v>雑穀</c:v>
                </c:pt>
                <c:pt idx="3">
                  <c:v>飲料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麦</c:v>
                </c:pt>
                <c:pt idx="7">
                  <c:v>鉄鋼</c:v>
                </c:pt>
                <c:pt idx="8">
                  <c:v>雑品</c:v>
                </c:pt>
                <c:pt idx="9">
                  <c:v>その他の化学工業品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38165</c:v>
                </c:pt>
                <c:pt idx="1">
                  <c:v>35360</c:v>
                </c:pt>
                <c:pt idx="2">
                  <c:v>24228</c:v>
                </c:pt>
                <c:pt idx="3">
                  <c:v>17545</c:v>
                </c:pt>
                <c:pt idx="4">
                  <c:v>16606</c:v>
                </c:pt>
                <c:pt idx="5">
                  <c:v>16426</c:v>
                </c:pt>
                <c:pt idx="6">
                  <c:v>11387</c:v>
                </c:pt>
                <c:pt idx="7">
                  <c:v>9599</c:v>
                </c:pt>
                <c:pt idx="8">
                  <c:v>9454</c:v>
                </c:pt>
                <c:pt idx="9">
                  <c:v>7541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A5-46E0-B69D-AA3E912FF8F8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638297872340425E-2"/>
                  <c:y val="3.8756637978391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5-46E0-B69D-AA3E912FF8F8}"/>
                </c:ext>
              </c:extLst>
            </c:dLbl>
            <c:dLbl>
              <c:idx val="1"/>
              <c:layout>
                <c:manualLayout>
                  <c:x val="5.3191489361702126E-3"/>
                  <c:y val="1.162790697674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A5-46E0-B69D-AA3E912FF8F8}"/>
                </c:ext>
              </c:extLst>
            </c:dLbl>
            <c:dLbl>
              <c:idx val="2"/>
              <c:layout>
                <c:manualLayout>
                  <c:x val="5.3191489361702456E-3"/>
                  <c:y val="1.162790697674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A5-46E0-B69D-AA3E912FF8F8}"/>
                </c:ext>
              </c:extLst>
            </c:dLbl>
            <c:dLbl>
              <c:idx val="3"/>
              <c:layout>
                <c:manualLayout>
                  <c:x val="7.0921985815602835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A5-46E0-B69D-AA3E912FF8F8}"/>
                </c:ext>
              </c:extLst>
            </c:dLbl>
            <c:dLbl>
              <c:idx val="4"/>
              <c:layout>
                <c:manualLayout>
                  <c:x val="7.0921985815602185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A5-46E0-B69D-AA3E912FF8F8}"/>
                </c:ext>
              </c:extLst>
            </c:dLbl>
            <c:dLbl>
              <c:idx val="5"/>
              <c:layout>
                <c:manualLayout>
                  <c:x val="1.4184397163120437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A5-46E0-B69D-AA3E912FF8F8}"/>
                </c:ext>
              </c:extLst>
            </c:dLbl>
            <c:dLbl>
              <c:idx val="6"/>
              <c:layout>
                <c:manualLayout>
                  <c:x val="0"/>
                  <c:y val="-2.7132088140145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A5-46E0-B69D-AA3E912FF8F8}"/>
                </c:ext>
              </c:extLst>
            </c:dLbl>
            <c:dLbl>
              <c:idx val="7"/>
              <c:layout>
                <c:manualLayout>
                  <c:x val="3.5460992907800117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A5-46E0-B69D-AA3E912FF8F8}"/>
                </c:ext>
              </c:extLst>
            </c:dLbl>
            <c:dLbl>
              <c:idx val="8"/>
              <c:layout>
                <c:manualLayout>
                  <c:x val="7.0921985815602835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A5-46E0-B69D-AA3E912FF8F8}"/>
                </c:ext>
              </c:extLst>
            </c:dLbl>
            <c:dLbl>
              <c:idx val="9"/>
              <c:layout>
                <c:manualLayout>
                  <c:x val="5.3191489361700825E-3"/>
                  <c:y val="-1.1628517365561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缶詰・びん詰</c:v>
                </c:pt>
                <c:pt idx="2">
                  <c:v>雑穀</c:v>
                </c:pt>
                <c:pt idx="3">
                  <c:v>飲料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麦</c:v>
                </c:pt>
                <c:pt idx="7">
                  <c:v>鉄鋼</c:v>
                </c:pt>
                <c:pt idx="8">
                  <c:v>雑品</c:v>
                </c:pt>
                <c:pt idx="9">
                  <c:v>その他の化学工業品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23841</c:v>
                </c:pt>
                <c:pt idx="1">
                  <c:v>26973</c:v>
                </c:pt>
                <c:pt idx="2">
                  <c:v>19952</c:v>
                </c:pt>
                <c:pt idx="3">
                  <c:v>25033</c:v>
                </c:pt>
                <c:pt idx="4">
                  <c:v>13712</c:v>
                </c:pt>
                <c:pt idx="5">
                  <c:v>14869</c:v>
                </c:pt>
                <c:pt idx="6">
                  <c:v>11588</c:v>
                </c:pt>
                <c:pt idx="7">
                  <c:v>9624</c:v>
                </c:pt>
                <c:pt idx="8">
                  <c:v>12176</c:v>
                </c:pt>
                <c:pt idx="9">
                  <c:v>6109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A5-46E0-B69D-AA3E912FF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5B-4658-BAD8-605A737109B8}"/>
                </c:ext>
              </c:extLst>
            </c:dLbl>
            <c:dLbl>
              <c:idx val="1"/>
              <c:layout>
                <c:manualLayout>
                  <c:x val="-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5B-4658-BAD8-605A737109B8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B-4658-BAD8-605A737109B8}"/>
                </c:ext>
              </c:extLst>
            </c:dLbl>
            <c:dLbl>
              <c:idx val="3"/>
              <c:layout>
                <c:manualLayout>
                  <c:x val="-3.5555555555555557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B-4658-BAD8-605A737109B8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5B-4658-BAD8-605A737109B8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5B-4658-BAD8-605A737109B8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5B-4658-BAD8-605A737109B8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5B-4658-BAD8-605A737109B8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5B-4658-BAD8-605A737109B8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その他の製造工業品</c:v>
                </c:pt>
                <c:pt idx="3">
                  <c:v>紙・パルプ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その他の日用品</c:v>
                </c:pt>
                <c:pt idx="7">
                  <c:v>缶詰・びん詰</c:v>
                </c:pt>
                <c:pt idx="8">
                  <c:v>非鉄金属</c:v>
                </c:pt>
                <c:pt idx="9">
                  <c:v>その他の化学工業品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44743</c:v>
                </c:pt>
                <c:pt idx="1">
                  <c:v>9848</c:v>
                </c:pt>
                <c:pt idx="2">
                  <c:v>6640</c:v>
                </c:pt>
                <c:pt idx="3">
                  <c:v>5270</c:v>
                </c:pt>
                <c:pt idx="4">
                  <c:v>2686</c:v>
                </c:pt>
                <c:pt idx="5">
                  <c:v>2214</c:v>
                </c:pt>
                <c:pt idx="6">
                  <c:v>1776</c:v>
                </c:pt>
                <c:pt idx="7">
                  <c:v>1036</c:v>
                </c:pt>
                <c:pt idx="8">
                  <c:v>813</c:v>
                </c:pt>
                <c:pt idx="9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B-4658-BAD8-605A737109B8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5.3331933508311462E-3"/>
                  <c:y val="-5.6142714782607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5B-4658-BAD8-605A737109B8}"/>
                </c:ext>
              </c:extLst>
            </c:dLbl>
            <c:dLbl>
              <c:idx val="1"/>
              <c:layout>
                <c:manualLayout>
                  <c:x val="5.3333333333333332E-3"/>
                  <c:y val="-1.4260249554367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5B-4658-BAD8-605A737109B8}"/>
                </c:ext>
              </c:extLst>
            </c:dLbl>
            <c:dLbl>
              <c:idx val="2"/>
              <c:layout>
                <c:manualLayout>
                  <c:x val="7.111111111111045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5B-4658-BAD8-605A737109B8}"/>
                </c:ext>
              </c:extLst>
            </c:dLbl>
            <c:dLbl>
              <c:idx val="3"/>
              <c:layout>
                <c:manualLayout>
                  <c:x val="5.3333333333332681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5B-4658-BAD8-605A737109B8}"/>
                </c:ext>
              </c:extLst>
            </c:dLbl>
            <c:dLbl>
              <c:idx val="4"/>
              <c:layout>
                <c:manualLayout>
                  <c:x val="1.7776377952755905E-3"/>
                  <c:y val="-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5B-4658-BAD8-605A737109B8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5B-4658-BAD8-605A737109B8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5B-4658-BAD8-605A737109B8}"/>
                </c:ext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5B-4658-BAD8-605A737109B8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5B-4658-BAD8-605A737109B8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その他の製造工業品</c:v>
                </c:pt>
                <c:pt idx="3">
                  <c:v>紙・パルプ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その他の日用品</c:v>
                </c:pt>
                <c:pt idx="7">
                  <c:v>缶詰・びん詰</c:v>
                </c:pt>
                <c:pt idx="8">
                  <c:v>非鉄金属</c:v>
                </c:pt>
                <c:pt idx="9">
                  <c:v>その他の化学工業品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22735</c:v>
                </c:pt>
                <c:pt idx="1">
                  <c:v>14860</c:v>
                </c:pt>
                <c:pt idx="2">
                  <c:v>7546</c:v>
                </c:pt>
                <c:pt idx="3">
                  <c:v>5795</c:v>
                </c:pt>
                <c:pt idx="4">
                  <c:v>2714</c:v>
                </c:pt>
                <c:pt idx="5">
                  <c:v>2669</c:v>
                </c:pt>
                <c:pt idx="6">
                  <c:v>3222</c:v>
                </c:pt>
                <c:pt idx="7">
                  <c:v>732</c:v>
                </c:pt>
                <c:pt idx="8">
                  <c:v>584</c:v>
                </c:pt>
                <c:pt idx="9">
                  <c:v>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5B-4658-BAD8-605A7371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1.0507918793615364E-2"/>
                  <c:y val="-1.70476148108605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F9-404A-9FB6-A17908518422}"/>
                </c:ext>
              </c:extLst>
            </c:dLbl>
            <c:dLbl>
              <c:idx val="1"/>
              <c:layout>
                <c:manualLayout>
                  <c:x val="-1.5748169274116326E-2"/>
                  <c:y val="-2.84235656983555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F9-404A-9FB6-A17908518422}"/>
                </c:ext>
              </c:extLst>
            </c:dLbl>
            <c:dLbl>
              <c:idx val="2"/>
              <c:layout>
                <c:manualLayout>
                  <c:x val="-8.7581375162750011E-3"/>
                  <c:y val="-3.0968162877945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F9-404A-9FB6-A17908518422}"/>
                </c:ext>
              </c:extLst>
            </c:dLbl>
            <c:dLbl>
              <c:idx val="3"/>
              <c:layout>
                <c:manualLayout>
                  <c:x val="-1.0521696598948754E-2"/>
                  <c:y val="-9.16173613891497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F9-404A-9FB6-A17908518422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F9-404A-9FB6-A17908518422}"/>
                </c:ext>
              </c:extLst>
            </c:dLbl>
            <c:dLbl>
              <c:idx val="5"/>
              <c:layout>
                <c:manualLayout>
                  <c:x val="-8.7673686458484678E-3"/>
                  <c:y val="-8.5244005516260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F9-404A-9FB6-A17908518422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F9-404A-9FB6-A17908518422}"/>
                </c:ext>
              </c:extLst>
            </c:dLbl>
            <c:dLbl>
              <c:idx val="7"/>
              <c:layout>
                <c:manualLayout>
                  <c:x val="-5.290815026074625E-3"/>
                  <c:y val="-2.02737369693195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F9-404A-9FB6-A17908518422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F9-404A-9FB6-A17908518422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F9-404A-9FB6-A17908518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その他の農作物</c:v>
                </c:pt>
                <c:pt idx="3">
                  <c:v>鉄鋼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非金属鉱物</c:v>
                </c:pt>
                <c:pt idx="7">
                  <c:v>その他の日用品</c:v>
                </c:pt>
                <c:pt idx="8">
                  <c:v>石油製品</c:v>
                </c:pt>
                <c:pt idx="9">
                  <c:v>その他の機械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38724</c:v>
                </c:pt>
                <c:pt idx="1">
                  <c:v>11042</c:v>
                </c:pt>
                <c:pt idx="2">
                  <c:v>10189</c:v>
                </c:pt>
                <c:pt idx="3">
                  <c:v>9587</c:v>
                </c:pt>
                <c:pt idx="4">
                  <c:v>5937</c:v>
                </c:pt>
                <c:pt idx="5">
                  <c:v>3180</c:v>
                </c:pt>
                <c:pt idx="6">
                  <c:v>1607</c:v>
                </c:pt>
                <c:pt idx="7">
                  <c:v>1543</c:v>
                </c:pt>
                <c:pt idx="8">
                  <c:v>1206</c:v>
                </c:pt>
                <c:pt idx="9">
                  <c:v>1083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2F9-404A-9FB6-A17908518422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581375162750167E-3"/>
                  <c:y val="-3.7664783427495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F9-404A-9FB6-A17908518422}"/>
                </c:ext>
              </c:extLst>
            </c:dLbl>
            <c:dLbl>
              <c:idx val="1"/>
              <c:layout>
                <c:manualLayout>
                  <c:x val="3.499562554680665E-3"/>
                  <c:y val="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F9-404A-9FB6-A17908518422}"/>
                </c:ext>
              </c:extLst>
            </c:dLbl>
            <c:dLbl>
              <c:idx val="2"/>
              <c:layout>
                <c:manualLayout>
                  <c:x val="8.7625464139817165E-3"/>
                  <c:y val="1.842786600827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F9-404A-9FB6-A17908518422}"/>
                </c:ext>
              </c:extLst>
            </c:dLbl>
            <c:dLbl>
              <c:idx val="3"/>
              <c:layout>
                <c:manualLayout>
                  <c:x val="3.5225714895874235E-3"/>
                  <c:y val="-3.173332147047846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F9-404A-9FB6-A17908518422}"/>
                </c:ext>
              </c:extLst>
            </c:dLbl>
            <c:dLbl>
              <c:idx val="4"/>
              <c:layout>
                <c:manualLayout>
                  <c:x val="5.2538905077810158E-3"/>
                  <c:y val="3.82935183949470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2F9-404A-9FB6-A17908518422}"/>
                </c:ext>
              </c:extLst>
            </c:dLbl>
            <c:dLbl>
              <c:idx val="5"/>
              <c:layout>
                <c:manualLayout>
                  <c:x val="3.4995625546807292E-3"/>
                  <c:y val="1.1236264958405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2F9-404A-9FB6-A17908518422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2F9-404A-9FB6-A17908518422}"/>
                </c:ext>
              </c:extLst>
            </c:dLbl>
            <c:dLbl>
              <c:idx val="7"/>
              <c:layout>
                <c:manualLayout>
                  <c:x val="1.8462259146740515E-5"/>
                  <c:y val="3.6398416299657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2F9-404A-9FB6-A17908518422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2F9-404A-9FB6-A17908518422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2F9-404A-9FB6-A17908518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その他の農作物</c:v>
                </c:pt>
                <c:pt idx="3">
                  <c:v>鉄鋼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非金属鉱物</c:v>
                </c:pt>
                <c:pt idx="7">
                  <c:v>その他の日用品</c:v>
                </c:pt>
                <c:pt idx="8">
                  <c:v>石油製品</c:v>
                </c:pt>
                <c:pt idx="9">
                  <c:v>その他の機械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37169</c:v>
                </c:pt>
                <c:pt idx="1">
                  <c:v>11159</c:v>
                </c:pt>
                <c:pt idx="2">
                  <c:v>10488</c:v>
                </c:pt>
                <c:pt idx="3">
                  <c:v>8239</c:v>
                </c:pt>
                <c:pt idx="4">
                  <c:v>5179</c:v>
                </c:pt>
                <c:pt idx="5">
                  <c:v>3488</c:v>
                </c:pt>
                <c:pt idx="6">
                  <c:v>2510</c:v>
                </c:pt>
                <c:pt idx="7">
                  <c:v>10858</c:v>
                </c:pt>
                <c:pt idx="8">
                  <c:v>1</c:v>
                </c:pt>
                <c:pt idx="9">
                  <c:v>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2F9-404A-9FB6-A17908518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7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3.4949764529401419E-3"/>
                  <c:y val="1.4336635339937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00-4B32-9BE7-A17B7495386C}"/>
                </c:ext>
              </c:extLst>
            </c:dLbl>
            <c:dLbl>
              <c:idx val="1"/>
              <c:layout>
                <c:manualLayout>
                  <c:x val="3.4949764529401419E-3"/>
                  <c:y val="-1.0753252617616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00-4B32-9BE7-A17B7495386C}"/>
                </c:ext>
              </c:extLst>
            </c:dLbl>
            <c:dLbl>
              <c:idx val="2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00-4B32-9BE7-A17B7495386C}"/>
                </c:ext>
              </c:extLst>
            </c:dLbl>
            <c:dLbl>
              <c:idx val="3"/>
              <c:layout>
                <c:manualLayout>
                  <c:x val="0"/>
                  <c:y val="-1.7921146953404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00-4B32-9BE7-A17B7495386C}"/>
                </c:ext>
              </c:extLst>
            </c:dLbl>
            <c:dLbl>
              <c:idx val="4"/>
              <c:layout>
                <c:manualLayout>
                  <c:x val="-6.990090503378495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00-4B32-9BE7-A17B7495386C}"/>
                </c:ext>
              </c:extLst>
            </c:dLbl>
            <c:dLbl>
              <c:idx val="5"/>
              <c:layout>
                <c:manualLayout>
                  <c:x val="-8.7374411323504191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00-4B32-9BE7-A17B7495386C}"/>
                </c:ext>
              </c:extLst>
            </c:dLbl>
            <c:dLbl>
              <c:idx val="6"/>
              <c:layout>
                <c:manualLayout>
                  <c:x val="-3.4949764529402703E-3"/>
                  <c:y val="-2.822227867335056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00-4B32-9BE7-A17B7495386C}"/>
                </c:ext>
              </c:extLst>
            </c:dLbl>
            <c:dLbl>
              <c:idx val="7"/>
              <c:layout>
                <c:manualLayout>
                  <c:x val="-8.7374411323503549E-3"/>
                  <c:y val="1.4336635339937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00-4B32-9BE7-A17B7495386C}"/>
                </c:ext>
              </c:extLst>
            </c:dLbl>
            <c:dLbl>
              <c:idx val="8"/>
              <c:layout>
                <c:manualLayout>
                  <c:x val="-1.0484929358820554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00-4B32-9BE7-A17B7495386C}"/>
                </c:ext>
              </c:extLst>
            </c:dLbl>
            <c:dLbl>
              <c:idx val="9"/>
              <c:layout>
                <c:manualLayout>
                  <c:x val="-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00-4B32-9BE7-A17B749538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紙・パルプ</c:v>
                </c:pt>
                <c:pt idx="5">
                  <c:v>飲料</c:v>
                </c:pt>
                <c:pt idx="6">
                  <c:v>合成樹脂</c:v>
                </c:pt>
                <c:pt idx="7">
                  <c:v>その他の製造工業品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299508</c:v>
                </c:pt>
                <c:pt idx="1">
                  <c:v>92697</c:v>
                </c:pt>
                <c:pt idx="2">
                  <c:v>22973</c:v>
                </c:pt>
                <c:pt idx="3">
                  <c:v>19986</c:v>
                </c:pt>
                <c:pt idx="4">
                  <c:v>18677</c:v>
                </c:pt>
                <c:pt idx="5">
                  <c:v>15967</c:v>
                </c:pt>
                <c:pt idx="6">
                  <c:v>13113</c:v>
                </c:pt>
                <c:pt idx="7">
                  <c:v>12149</c:v>
                </c:pt>
                <c:pt idx="8">
                  <c:v>11462</c:v>
                </c:pt>
                <c:pt idx="9">
                  <c:v>7176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F00-4B32-9BE7-A17B7495386C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374411323503549E-3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00-4B32-9BE7-A17B7495386C}"/>
                </c:ext>
              </c:extLst>
            </c:dLbl>
            <c:dLbl>
              <c:idx val="1"/>
              <c:layout>
                <c:manualLayout>
                  <c:x val="8.7374411323503549E-3"/>
                  <c:y val="7.16845878136194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F00-4B32-9BE7-A17B7495386C}"/>
                </c:ext>
              </c:extLst>
            </c:dLbl>
            <c:dLbl>
              <c:idx val="2"/>
              <c:layout>
                <c:manualLayout>
                  <c:x val="8.7374411323503549E-3"/>
                  <c:y val="7.1681765585753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F00-4B32-9BE7-A17B7495386C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F00-4B32-9BE7-A17B7495386C}"/>
                </c:ext>
              </c:extLst>
            </c:dLbl>
            <c:dLbl>
              <c:idx val="4"/>
              <c:layout>
                <c:manualLayout>
                  <c:x val="6.9899529058802205E-3"/>
                  <c:y val="-1.79217113989784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F00-4B32-9BE7-A17B7495386C}"/>
                </c:ext>
              </c:extLst>
            </c:dLbl>
            <c:dLbl>
              <c:idx val="5"/>
              <c:layout>
                <c:manualLayout>
                  <c:x val="5.2423270819120654E-3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F00-4B32-9BE7-A17B7495386C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F00-4B32-9BE7-A17B7495386C}"/>
                </c:ext>
              </c:extLst>
            </c:dLbl>
            <c:dLbl>
              <c:idx val="7"/>
              <c:layout>
                <c:manualLayout>
                  <c:x val="5.2424646794100851E-3"/>
                  <c:y val="-1.7921429176191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F00-4B32-9BE7-A17B7495386C}"/>
                </c:ext>
              </c:extLst>
            </c:dLbl>
            <c:dLbl>
              <c:idx val="8"/>
              <c:layout>
                <c:manualLayout>
                  <c:x val="-1.7474882264701991E-3"/>
                  <c:y val="-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F00-4B32-9BE7-A17B7495386C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F00-4B32-9BE7-A17B749538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紙・パルプ</c:v>
                </c:pt>
                <c:pt idx="5">
                  <c:v>飲料</c:v>
                </c:pt>
                <c:pt idx="6">
                  <c:v>合成樹脂</c:v>
                </c:pt>
                <c:pt idx="7">
                  <c:v>その他の製造工業品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38499</c:v>
                </c:pt>
                <c:pt idx="1">
                  <c:v>47223</c:v>
                </c:pt>
                <c:pt idx="2">
                  <c:v>18071</c:v>
                </c:pt>
                <c:pt idx="3">
                  <c:v>16547</c:v>
                </c:pt>
                <c:pt idx="4">
                  <c:v>16480</c:v>
                </c:pt>
                <c:pt idx="5">
                  <c:v>19284</c:v>
                </c:pt>
                <c:pt idx="6">
                  <c:v>12707</c:v>
                </c:pt>
                <c:pt idx="7">
                  <c:v>10141</c:v>
                </c:pt>
                <c:pt idx="8">
                  <c:v>9558</c:v>
                </c:pt>
                <c:pt idx="9">
                  <c:v>6442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F00-4B32-9BE7-A17B74953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保管高!$C$52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1.7847771537280747E-3"/>
                  <c:y val="-2.27244321745738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5F-4466-B507-F5762A6CC426}"/>
                </c:ext>
              </c:extLst>
            </c:dLbl>
            <c:dLbl>
              <c:idx val="1"/>
              <c:layout>
                <c:manualLayout>
                  <c:x val="-3.5698353968574765E-3"/>
                  <c:y val="-1.1544238788333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5F-4466-B507-F5762A6CC426}"/>
                </c:ext>
              </c:extLst>
            </c:dLbl>
            <c:dLbl>
              <c:idx val="2"/>
              <c:layout>
                <c:manualLayout>
                  <c:x val="-1.7849176984287383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5F-4466-B507-F5762A6CC426}"/>
                </c:ext>
              </c:extLst>
            </c:dLbl>
            <c:dLbl>
              <c:idx val="3"/>
              <c:layout>
                <c:manualLayout>
                  <c:x val="-1.7849176984288037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5F-4466-B507-F5762A6CC426}"/>
                </c:ext>
              </c:extLst>
            </c:dLbl>
            <c:dLbl>
              <c:idx val="4"/>
              <c:layout>
                <c:manualLayout>
                  <c:x val="-3.569835396857542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5F-4466-B507-F5762A6CC426}"/>
                </c:ext>
              </c:extLst>
            </c:dLbl>
            <c:dLbl>
              <c:idx val="5"/>
              <c:layout>
                <c:manualLayout>
                  <c:x val="-1.0709506190572496E-2"/>
                  <c:y val="-8.65823590233039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5F-4466-B507-F5762A6CC426}"/>
                </c:ext>
              </c:extLst>
            </c:dLbl>
            <c:dLbl>
              <c:idx val="6"/>
              <c:layout>
                <c:manualLayout>
                  <c:x val="-1.3089245247066038E-16"/>
                  <c:y val="-1.154401154401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5F-4466-B507-F5762A6CC426}"/>
                </c:ext>
              </c:extLst>
            </c:dLbl>
            <c:dLbl>
              <c:idx val="7"/>
              <c:layout>
                <c:manualLayout>
                  <c:x val="-7.1396707937150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5F-4466-B507-F5762A6CC426}"/>
                </c:ext>
              </c:extLst>
            </c:dLbl>
            <c:dLbl>
              <c:idx val="8"/>
              <c:layout>
                <c:manualLayout>
                  <c:x val="-1.070950619057243E-2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5F-4466-B507-F5762A6CC426}"/>
                </c:ext>
              </c:extLst>
            </c:dLbl>
            <c:dLbl>
              <c:idx val="9"/>
              <c:layout>
                <c:manualLayout>
                  <c:x val="-5.354893639986878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保管高!$M$3:$M$12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雑品</c:v>
                </c:pt>
                <c:pt idx="8">
                  <c:v>鉄鋼</c:v>
                </c:pt>
                <c:pt idx="9">
                  <c:v>その他の製造工業品</c:v>
                </c:pt>
              </c:strCache>
            </c:strRef>
          </c:cat>
          <c:val>
            <c:numRef>
              <c:f>保管高!$N$3:$N$12</c:f>
              <c:numCache>
                <c:formatCode>#,##0_ ;[Red]\-#,##0\ </c:formatCode>
                <c:ptCount val="10"/>
                <c:pt idx="0">
                  <c:v>332823</c:v>
                </c:pt>
                <c:pt idx="1">
                  <c:v>134147</c:v>
                </c:pt>
                <c:pt idx="2">
                  <c:v>129910</c:v>
                </c:pt>
                <c:pt idx="3">
                  <c:v>83544</c:v>
                </c:pt>
                <c:pt idx="4">
                  <c:v>80086</c:v>
                </c:pt>
                <c:pt idx="5">
                  <c:v>72780</c:v>
                </c:pt>
                <c:pt idx="6">
                  <c:v>68306</c:v>
                </c:pt>
                <c:pt idx="7">
                  <c:v>63551</c:v>
                </c:pt>
                <c:pt idx="8">
                  <c:v>57792</c:v>
                </c:pt>
                <c:pt idx="9">
                  <c:v>51653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5F-4466-B507-F5762A6CC426}"/>
            </c:ext>
          </c:extLst>
        </c:ser>
        <c:ser>
          <c:idx val="1"/>
          <c:order val="1"/>
          <c:tx>
            <c:strRef>
              <c:f>保管高!$Q$1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8.924588492143691E-3"/>
                  <c:y val="1.4429559941370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5F-4466-B507-F5762A6CC426}"/>
                </c:ext>
              </c:extLst>
            </c:dLbl>
            <c:dLbl>
              <c:idx val="1"/>
              <c:layout>
                <c:manualLayout>
                  <c:x val="8.924447947443028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5F-4466-B507-F5762A6CC426}"/>
                </c:ext>
              </c:extLst>
            </c:dLbl>
            <c:dLbl>
              <c:idx val="2"/>
              <c:layout>
                <c:manualLayout>
                  <c:x val="7.139670793714953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5F-4466-B507-F5762A6CC426}"/>
                </c:ext>
              </c:extLst>
            </c:dLbl>
            <c:dLbl>
              <c:idx val="3"/>
              <c:layout>
                <c:manualLayout>
                  <c:x val="5.3547530952861499E-3"/>
                  <c:y val="-1.15444660326551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5F-4466-B507-F5762A6CC426}"/>
                </c:ext>
              </c:extLst>
            </c:dLbl>
            <c:dLbl>
              <c:idx val="4"/>
              <c:layout>
                <c:manualLayout>
                  <c:x val="3.5698353968574115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5F-4466-B507-F5762A6CC426}"/>
                </c:ext>
              </c:extLst>
            </c:dLbl>
            <c:dLbl>
              <c:idx val="5"/>
              <c:layout>
                <c:manualLayout>
                  <c:x val="5.354753095286215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5F-4466-B507-F5762A6CC426}"/>
                </c:ext>
              </c:extLst>
            </c:dLbl>
            <c:dLbl>
              <c:idx val="6"/>
              <c:layout>
                <c:manualLayout>
                  <c:x val="3.5698353968574765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5F-4466-B507-F5762A6CC426}"/>
                </c:ext>
              </c:extLst>
            </c:dLbl>
            <c:dLbl>
              <c:idx val="7"/>
              <c:layout>
                <c:manualLayout>
                  <c:x val="3.5698353968574765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5F-4466-B507-F5762A6CC426}"/>
                </c:ext>
              </c:extLst>
            </c:dLbl>
            <c:dLbl>
              <c:idx val="8"/>
              <c:layout>
                <c:manualLayout>
                  <c:x val="7.139670793714953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5F-4466-B507-F5762A6CC426}"/>
                </c:ext>
              </c:extLst>
            </c:dLbl>
            <c:dLbl>
              <c:idx val="9"/>
              <c:layout>
                <c:manualLayout>
                  <c:x val="6.3089110680919396E-3"/>
                  <c:y val="1.1544011544011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保管高!$M$3:$M$12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雑品</c:v>
                </c:pt>
                <c:pt idx="8">
                  <c:v>鉄鋼</c:v>
                </c:pt>
                <c:pt idx="9">
                  <c:v>その他の製造工業品</c:v>
                </c:pt>
              </c:strCache>
            </c:strRef>
          </c:cat>
          <c:val>
            <c:numRef>
              <c:f>保管高!$Q$3:$Q$12</c:f>
              <c:numCache>
                <c:formatCode>#,##0_ ;[Red]\-#,##0\ </c:formatCode>
                <c:ptCount val="10"/>
                <c:pt idx="0">
                  <c:v>75296</c:v>
                </c:pt>
                <c:pt idx="1">
                  <c:v>127794</c:v>
                </c:pt>
                <c:pt idx="2">
                  <c:v>83922</c:v>
                </c:pt>
                <c:pt idx="3">
                  <c:v>91030</c:v>
                </c:pt>
                <c:pt idx="4">
                  <c:v>88388</c:v>
                </c:pt>
                <c:pt idx="5">
                  <c:v>64891</c:v>
                </c:pt>
                <c:pt idx="6">
                  <c:v>68498</c:v>
                </c:pt>
                <c:pt idx="7">
                  <c:v>81870</c:v>
                </c:pt>
                <c:pt idx="8">
                  <c:v>55405</c:v>
                </c:pt>
                <c:pt idx="9">
                  <c:v>43013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E5F-4466-B507-F5762A6CC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  <c:min val="20000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  <c:majorUnit val="30000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4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7</a:t>
            </a:r>
            <a:r>
              <a:rPr lang="ja-JP" sz="1000" b="0" baseline="0">
                <a:ea typeface="ＤＨＰ平成明朝体W3" panose="02010601000101010101" pitchFamily="2" charset="-128"/>
              </a:rPr>
              <a:t>月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保管残</a:t>
            </a:r>
            <a:r>
              <a:rPr lang="ja-JP" sz="1000" b="0" baseline="0">
                <a:ea typeface="ＤＨＰ平成明朝体W3" panose="02010601000101010101" pitchFamily="2" charset="-128"/>
              </a:rPr>
              <a:t>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EA-4100-9CCF-91BEE714EFFA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EA-4100-9CCF-91BEE714EFF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EA-4100-9CCF-91BEE714EFFA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EA-4100-9CCF-91BEE714EFFA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EA-4100-9CCF-91BEE714EFFA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EA-4100-9CCF-91BEE714EFFA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EA-4100-9CCF-91BEE714EF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EA-4100-9CCF-91BEE714EFFA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EA-4100-9CCF-91BEE714EFFA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EA-4100-9CCF-91BEE714EFFA}"/>
              </c:ext>
            </c:extLst>
          </c:dPt>
          <c:dLbls>
            <c:dLbl>
              <c:idx val="0"/>
              <c:layout>
                <c:manualLayout>
                  <c:x val="-0.16042862163597071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4723886009975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1EA-4100-9CCF-91BEE714EFFA}"/>
                </c:ext>
              </c:extLst>
            </c:dLbl>
            <c:dLbl>
              <c:idx val="1"/>
              <c:layout>
                <c:manualLayout>
                  <c:x val="-1.8121751875032715E-2"/>
                  <c:y val="-4.12686315586698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1EA-4100-9CCF-91BEE714EFFA}"/>
                </c:ext>
              </c:extLst>
            </c:dLbl>
            <c:dLbl>
              <c:idx val="2"/>
              <c:layout>
                <c:manualLayout>
                  <c:x val="-9.984640808787805E-2"/>
                  <c:y val="-0.135320498928459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1EA-4100-9CCF-91BEE714EFFA}"/>
                </c:ext>
              </c:extLst>
            </c:dLbl>
            <c:dLbl>
              <c:idx val="3"/>
              <c:layout>
                <c:manualLayout>
                  <c:x val="-0.14094308724229984"/>
                  <c:y val="-8.81355197572781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1EA-4100-9CCF-91BEE714EFFA}"/>
                </c:ext>
              </c:extLst>
            </c:dLbl>
            <c:dLbl>
              <c:idx val="4"/>
              <c:layout>
                <c:manualLayout>
                  <c:x val="3.6281939116584783E-2"/>
                  <c:y val="-5.19080642442631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1698409493684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1EA-4100-9CCF-91BEE714EFFA}"/>
                </c:ext>
              </c:extLst>
            </c:dLbl>
            <c:dLbl>
              <c:idx val="5"/>
              <c:layout>
                <c:manualLayout>
                  <c:x val="0.19921394441079479"/>
                  <c:y val="-0.149908256880733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1EA-4100-9CCF-91BEE714EFFA}"/>
                </c:ext>
              </c:extLst>
            </c:dLbl>
            <c:dLbl>
              <c:idx val="6"/>
              <c:layout>
                <c:manualLayout>
                  <c:x val="1.6010050025798059E-2"/>
                  <c:y val="-5.92357148017050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1EA-4100-9CCF-91BEE714EFFA}"/>
                </c:ext>
              </c:extLst>
            </c:dLbl>
            <c:dLbl>
              <c:idx val="7"/>
              <c:layout>
                <c:manualLayout>
                  <c:x val="4.7483380816714153E-2"/>
                  <c:y val="-7.3874641816561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1EA-4100-9CCF-91BEE714EFFA}"/>
                </c:ext>
              </c:extLst>
            </c:dLbl>
            <c:dLbl>
              <c:idx val="8"/>
              <c:layout>
                <c:manualLayout>
                  <c:x val="1.8993352326685661E-3"/>
                  <c:y val="-5.11314984709480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028026411228509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1EA-4100-9CCF-91BEE714EFFA}"/>
                </c:ext>
              </c:extLst>
            </c:dLbl>
            <c:dLbl>
              <c:idx val="9"/>
              <c:layout>
                <c:manualLayout>
                  <c:x val="1.1396160949966724E-2"/>
                  <c:y val="-1.35139300248019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1EA-4100-9CCF-91BEE714EFFA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EA-4100-9CCF-91BEE714E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雑品</c:v>
                </c:pt>
                <c:pt idx="8">
                  <c:v>鉄鋼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保管高!$M$16:$M$26</c:f>
              <c:numCache>
                <c:formatCode>#,##0_ ;[Red]\-#,##0\ </c:formatCode>
                <c:ptCount val="11"/>
                <c:pt idx="0">
                  <c:v>332823</c:v>
                </c:pt>
                <c:pt idx="1">
                  <c:v>134147</c:v>
                </c:pt>
                <c:pt idx="2">
                  <c:v>129910</c:v>
                </c:pt>
                <c:pt idx="3">
                  <c:v>83544</c:v>
                </c:pt>
                <c:pt idx="4">
                  <c:v>80086</c:v>
                </c:pt>
                <c:pt idx="5">
                  <c:v>72780</c:v>
                </c:pt>
                <c:pt idx="6">
                  <c:v>68306</c:v>
                </c:pt>
                <c:pt idx="7">
                  <c:v>63551</c:v>
                </c:pt>
                <c:pt idx="8">
                  <c:v>57792</c:v>
                </c:pt>
                <c:pt idx="9">
                  <c:v>51653</c:v>
                </c:pt>
                <c:pt idx="10">
                  <c:v>334326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1EA-4100-9CCF-91BEE714EFF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雑品</c:v>
                </c:pt>
                <c:pt idx="8">
                  <c:v>鉄鋼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保管高!$N$16:$N$26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EA-4100-9CCF-91BEE714EFFA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雑品</c:v>
                </c:pt>
                <c:pt idx="8">
                  <c:v>鉄鋼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保管高!$P$16:$P$26</c:f>
              <c:numCache>
                <c:formatCode>#,##0_ ;[Red]\-#,##0\ </c:formatCode>
                <c:ptCount val="11"/>
                <c:pt idx="0">
                  <c:v>332823</c:v>
                </c:pt>
                <c:pt idx="1">
                  <c:v>134147</c:v>
                </c:pt>
                <c:pt idx="2">
                  <c:v>129910</c:v>
                </c:pt>
                <c:pt idx="3">
                  <c:v>83544</c:v>
                </c:pt>
                <c:pt idx="4">
                  <c:v>80086</c:v>
                </c:pt>
                <c:pt idx="5">
                  <c:v>72780</c:v>
                </c:pt>
                <c:pt idx="6">
                  <c:v>68306</c:v>
                </c:pt>
                <c:pt idx="7">
                  <c:v>63551</c:v>
                </c:pt>
                <c:pt idx="8">
                  <c:v>57792</c:v>
                </c:pt>
                <c:pt idx="9">
                  <c:v>51653</c:v>
                </c:pt>
                <c:pt idx="10">
                  <c:v>334326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EA-4100-9CCF-91BEE714EF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3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7</a:t>
            </a:r>
            <a:r>
              <a:rPr lang="ja-JP" altLang="en-US" sz="1000" b="0" baseline="0">
                <a:ea typeface="ＤＦ平成明朝体W3" pitchFamily="1" charset="-128"/>
              </a:rPr>
              <a:t>月保管残高</a:t>
            </a:r>
          </a:p>
        </c:rich>
      </c:tx>
      <c:layout>
        <c:manualLayout>
          <c:xMode val="edge"/>
          <c:yMode val="edge"/>
          <c:x val="0.34418545010118012"/>
          <c:y val="6.49651552176667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D2-4464-8F86-DE864E8959CC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1D2-4464-8F86-DE864E8959CC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1D2-4464-8F86-DE864E8959CC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1D2-4464-8F86-DE864E8959CC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1D2-4464-8F86-DE864E8959CC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1D2-4464-8F86-DE864E8959CC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1D2-4464-8F86-DE864E8959CC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1D2-4464-8F86-DE864E8959CC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1D2-4464-8F86-DE864E8959CC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1D2-4464-8F86-DE864E8959CC}"/>
              </c:ext>
            </c:extLst>
          </c:dPt>
          <c:dLbls>
            <c:dLbl>
              <c:idx val="0"/>
              <c:layout>
                <c:manualLayout>
                  <c:x val="-8.9690582570308541E-2"/>
                  <c:y val="0.143949558029384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2-4464-8F86-DE864E8959CC}"/>
                </c:ext>
              </c:extLst>
            </c:dLbl>
            <c:dLbl>
              <c:idx val="1"/>
              <c:layout>
                <c:manualLayout>
                  <c:x val="-0.15797239085572318"/>
                  <c:y val="0.137990285697046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1D2-4464-8F86-DE864E8959CC}"/>
                </c:ext>
              </c:extLst>
            </c:dLbl>
            <c:dLbl>
              <c:idx val="2"/>
              <c:layout>
                <c:manualLayout>
                  <c:x val="-8.1314205953263594E-2"/>
                  <c:y val="3.22540199716414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1D2-4464-8F86-DE864E8959CC}"/>
                </c:ext>
              </c:extLst>
            </c:dLbl>
            <c:dLbl>
              <c:idx val="3"/>
              <c:layout>
                <c:manualLayout>
                  <c:x val="-0.12451309998463933"/>
                  <c:y val="-6.0336923401816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1D2-4464-8F86-DE864E8959CC}"/>
                </c:ext>
              </c:extLst>
            </c:dLbl>
            <c:dLbl>
              <c:idx val="4"/>
              <c:layout>
                <c:manualLayout>
                  <c:x val="-0.15936126304822584"/>
                  <c:y val="-0.167103146589435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553905952595619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1D2-4464-8F86-DE864E8959CC}"/>
                </c:ext>
              </c:extLst>
            </c:dLbl>
            <c:dLbl>
              <c:idx val="5"/>
              <c:layout>
                <c:manualLayout>
                  <c:x val="-0.13699424976458097"/>
                  <c:y val="-3.79048481008839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1D2-4464-8F86-DE864E8959CC}"/>
                </c:ext>
              </c:extLst>
            </c:dLbl>
            <c:dLbl>
              <c:idx val="6"/>
              <c:layout>
                <c:manualLayout>
                  <c:x val="1.557999906500237E-2"/>
                  <c:y val="-0.149926810872778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1D2-4464-8F86-DE864E8959CC}"/>
                </c:ext>
              </c:extLst>
            </c:dLbl>
            <c:dLbl>
              <c:idx val="7"/>
              <c:layout>
                <c:manualLayout>
                  <c:x val="0.15634028570856123"/>
                  <c:y val="-7.90343620840499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91D2-4464-8F86-DE864E8959CC}"/>
                </c:ext>
              </c:extLst>
            </c:dLbl>
            <c:dLbl>
              <c:idx val="8"/>
              <c:layout>
                <c:manualLayout>
                  <c:x val="6.8365690929855144E-2"/>
                  <c:y val="-9.7510966301626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1D2-4464-8F86-DE864E8959CC}"/>
                </c:ext>
              </c:extLst>
            </c:dLbl>
            <c:dLbl>
              <c:idx val="9"/>
              <c:layout>
                <c:manualLayout>
                  <c:x val="4.9194499542519018E-2"/>
                  <c:y val="-6.68441789603886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1D2-4464-8F86-DE864E8959CC}"/>
                </c:ext>
              </c:extLst>
            </c:dLbl>
            <c:dLbl>
              <c:idx val="10"/>
              <c:layout>
                <c:manualLayout>
                  <c:x val="0.17218782766657989"/>
                  <c:y val="0.147537695719069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D2-4464-8F86-DE864E895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保管高!$N$28:$N$38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雑品</c:v>
                </c:pt>
                <c:pt idx="8">
                  <c:v>鉄鋼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保管高!$P$28:$P$38</c:f>
              <c:numCache>
                <c:formatCode>#,##0_ ;[Red]\-#,##0\ </c:formatCode>
                <c:ptCount val="11"/>
                <c:pt idx="0">
                  <c:v>75296</c:v>
                </c:pt>
                <c:pt idx="1">
                  <c:v>127794</c:v>
                </c:pt>
                <c:pt idx="2">
                  <c:v>83922</c:v>
                </c:pt>
                <c:pt idx="3">
                  <c:v>91030</c:v>
                </c:pt>
                <c:pt idx="4">
                  <c:v>88388</c:v>
                </c:pt>
                <c:pt idx="5">
                  <c:v>64891</c:v>
                </c:pt>
                <c:pt idx="6">
                  <c:v>68498</c:v>
                </c:pt>
                <c:pt idx="7">
                  <c:v>81870</c:v>
                </c:pt>
                <c:pt idx="8">
                  <c:v>55405</c:v>
                </c:pt>
                <c:pt idx="9">
                  <c:v>43013</c:v>
                </c:pt>
                <c:pt idx="10" formatCode="#,##0_);[Red]\(#,##0\)">
                  <c:v>334370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1D2-4464-8F86-DE864E895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sz="1100"/>
              <a:t>月</a:t>
            </a:r>
            <a:r>
              <a:rPr lang="ja-JP" altLang="en-US" sz="1100"/>
              <a:t>保管残高</a:t>
            </a:r>
            <a:r>
              <a:rPr lang="ja-JP" sz="1100"/>
              <a:t>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東部・富士!$C$21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D0-43EC-B9D8-079BE9FA5B69}"/>
                </c:ext>
              </c:extLst>
            </c:dLbl>
            <c:dLbl>
              <c:idx val="1"/>
              <c:layout>
                <c:manualLayout>
                  <c:x val="-1.0507870589283388E-2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D0-43EC-B9D8-079BE9FA5B69}"/>
                </c:ext>
              </c:extLst>
            </c:dLbl>
            <c:dLbl>
              <c:idx val="2"/>
              <c:layout>
                <c:manualLayout>
                  <c:x val="-5.1947945149154002E-3"/>
                  <c:y val="7.38689042158786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D0-43EC-B9D8-079BE9FA5B69}"/>
                </c:ext>
              </c:extLst>
            </c:dLbl>
            <c:dLbl>
              <c:idx val="3"/>
              <c:layout>
                <c:manualLayout>
                  <c:x val="-1.777238680674118E-3"/>
                  <c:y val="7.44883560504449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D0-43EC-B9D8-079BE9FA5B69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D0-43EC-B9D8-079BE9FA5B69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D0-43EC-B9D8-079BE9FA5B69}"/>
                </c:ext>
              </c:extLst>
            </c:dLbl>
            <c:dLbl>
              <c:idx val="6"/>
              <c:layout>
                <c:manualLayout>
                  <c:x val="-5.2493438320211248E-3"/>
                  <c:y val="3.78621757475009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D0-43EC-B9D8-079BE9FA5B69}"/>
                </c:ext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D0-43EC-B9D8-079BE9FA5B69}"/>
                </c:ext>
              </c:extLst>
            </c:dLbl>
            <c:dLbl>
              <c:idx val="8"/>
              <c:layout>
                <c:manualLayout>
                  <c:x val="-6.9991707955566881E-3"/>
                  <c:y val="-3.5695548438807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D0-43EC-B9D8-079BE9FA5B69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その他の食料工業品</c:v>
                </c:pt>
                <c:pt idx="4">
                  <c:v>非鉄金属</c:v>
                </c:pt>
                <c:pt idx="5">
                  <c:v>その他の日用品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合成樹脂</c:v>
                </c:pt>
                <c:pt idx="9">
                  <c:v>電気機械</c:v>
                </c:pt>
              </c:strCache>
            </c:strRef>
          </c:cat>
          <c:val>
            <c:numRef>
              <c:f>東部・富士!$C$22:$C$31</c:f>
              <c:numCache>
                <c:formatCode>#,##0_);[Red]\(#,##0\)</c:formatCode>
                <c:ptCount val="10"/>
                <c:pt idx="0">
                  <c:v>20247</c:v>
                </c:pt>
                <c:pt idx="1">
                  <c:v>13567</c:v>
                </c:pt>
                <c:pt idx="2">
                  <c:v>11182</c:v>
                </c:pt>
                <c:pt idx="3">
                  <c:v>9163</c:v>
                </c:pt>
                <c:pt idx="4">
                  <c:v>8752</c:v>
                </c:pt>
                <c:pt idx="5">
                  <c:v>7967</c:v>
                </c:pt>
                <c:pt idx="6">
                  <c:v>6309</c:v>
                </c:pt>
                <c:pt idx="7">
                  <c:v>4976</c:v>
                </c:pt>
                <c:pt idx="8">
                  <c:v>3237</c:v>
                </c:pt>
                <c:pt idx="9">
                  <c:v>2926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D0-43EC-B9D8-079BE9FA5B69}"/>
            </c:ext>
          </c:extLst>
        </c:ser>
        <c:ser>
          <c:idx val="1"/>
          <c:order val="1"/>
          <c:tx>
            <c:strRef>
              <c:f>東部・富士!$D$21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3.6931543883363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D0-43EC-B9D8-079BE9FA5B69}"/>
                </c:ext>
              </c:extLst>
            </c:dLbl>
            <c:dLbl>
              <c:idx val="1"/>
              <c:layout>
                <c:manualLayout>
                  <c:x val="5.1122852463285108E-3"/>
                  <c:y val="-3.75568121670816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D0-43EC-B9D8-079BE9FA5B69}"/>
                </c:ext>
              </c:extLst>
            </c:dLbl>
            <c:dLbl>
              <c:idx val="2"/>
              <c:layout>
                <c:manualLayout>
                  <c:x val="-5.194520397744048E-3"/>
                  <c:y val="3.66261803029439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D0-43EC-B9D8-079BE9FA5B69}"/>
                </c:ext>
              </c:extLst>
            </c:dLbl>
            <c:dLbl>
              <c:idx val="3"/>
              <c:layout>
                <c:manualLayout>
                  <c:x val="5.1671086806055252E-3"/>
                  <c:y val="-7.41771760208740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D0-43EC-B9D8-079BE9FA5B69}"/>
                </c:ext>
              </c:extLst>
            </c:dLbl>
            <c:dLbl>
              <c:idx val="4"/>
              <c:layout>
                <c:manualLayout>
                  <c:x val="8.6026191895725197E-3"/>
                  <c:y val="1.47426628402186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D0-43EC-B9D8-079BE9FA5B69}"/>
                </c:ext>
              </c:extLst>
            </c:dLbl>
            <c:dLbl>
              <c:idx val="5"/>
              <c:layout>
                <c:manualLayout>
                  <c:x val="6.9716220198323773E-3"/>
                  <c:y val="7.47937196308648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D0-43EC-B9D8-079BE9FA5B69}"/>
                </c:ext>
              </c:extLst>
            </c:dLbl>
            <c:dLbl>
              <c:idx val="6"/>
              <c:layout>
                <c:manualLayout>
                  <c:x val="8.712403116712239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D0-43EC-B9D8-079BE9FA5B69}"/>
                </c:ext>
              </c:extLst>
            </c:dLbl>
            <c:dLbl>
              <c:idx val="7"/>
              <c:layout>
                <c:manualLayout>
                  <c:x val="6.9717590784180699E-3"/>
                  <c:y val="1.09875632684256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D0-43EC-B9D8-079BE9FA5B69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D0-43EC-B9D8-079BE9FA5B69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その他の食料工業品</c:v>
                </c:pt>
                <c:pt idx="4">
                  <c:v>非鉄金属</c:v>
                </c:pt>
                <c:pt idx="5">
                  <c:v>その他の日用品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合成樹脂</c:v>
                </c:pt>
                <c:pt idx="9">
                  <c:v>電気機械</c:v>
                </c:pt>
              </c:strCache>
            </c:strRef>
          </c:cat>
          <c:val>
            <c:numRef>
              <c:f>東部・富士!$D$22:$D$31</c:f>
              <c:numCache>
                <c:formatCode>#,##0_);[Red]\(#,##0\)</c:formatCode>
                <c:ptCount val="10"/>
                <c:pt idx="0">
                  <c:v>17435</c:v>
                </c:pt>
                <c:pt idx="1">
                  <c:v>17658</c:v>
                </c:pt>
                <c:pt idx="2">
                  <c:v>13107</c:v>
                </c:pt>
                <c:pt idx="3">
                  <c:v>12809</c:v>
                </c:pt>
                <c:pt idx="4">
                  <c:v>6237</c:v>
                </c:pt>
                <c:pt idx="5">
                  <c:v>3694</c:v>
                </c:pt>
                <c:pt idx="6">
                  <c:v>7768</c:v>
                </c:pt>
                <c:pt idx="7">
                  <c:v>5267</c:v>
                </c:pt>
                <c:pt idx="8">
                  <c:v>2889</c:v>
                </c:pt>
                <c:pt idx="9">
                  <c:v>2956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D0-43EC-B9D8-079BE9FA5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2,402,202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2,402,202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0E-4F80-B1FB-A15EBF7F97B1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0E-4F80-B1FB-A15EBF7F97B1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0E-4F80-B1FB-A15EBF7F97B1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0E-4F80-B1FB-A15EBF7F9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0E-4F80-B1FB-A15EBF7F97B1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0E-4F80-B1FB-A15EBF7F97B1}"/>
                </c:ext>
              </c:extLst>
            </c:dLbl>
            <c:dLbl>
              <c:idx val="4"/>
              <c:layout>
                <c:manualLayout>
                  <c:x val="-1.5968063872255488E-2"/>
                  <c:y val="2.303816217142841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0E-4F80-B1FB-A15EBF7F97B1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0E-4F80-B1FB-A15EBF7F97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222774</c:v>
                </c:pt>
                <c:pt idx="1">
                  <c:v>388653</c:v>
                </c:pt>
                <c:pt idx="2">
                  <c:v>514085</c:v>
                </c:pt>
                <c:pt idx="3">
                  <c:v>153912</c:v>
                </c:pt>
                <c:pt idx="4">
                  <c:v>261495</c:v>
                </c:pt>
                <c:pt idx="5">
                  <c:v>861283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0E-4F80-B1FB-A15EBF7F97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sz="1100"/>
              <a:t>月</a:t>
            </a:r>
            <a:r>
              <a:rPr lang="ja-JP" altLang="en-US" sz="1100"/>
              <a:t>保管残高上</a:t>
            </a:r>
            <a:r>
              <a:rPr lang="ja-JP" sz="1100"/>
              <a:t>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東部・富士!$C$53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8.7145969498910684E-3"/>
                  <c:y val="7.57575757575759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B-4A31-8711-1C0BE3BDD689}"/>
                </c:ext>
              </c:extLst>
            </c:dLbl>
            <c:dLbl>
              <c:idx val="1"/>
              <c:layout>
                <c:manualLayout>
                  <c:x val="-8.7145969498910684E-3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FB-4A31-8711-1C0BE3BDD689}"/>
                </c:ext>
              </c:extLst>
            </c:dLbl>
            <c:dLbl>
              <c:idx val="2"/>
              <c:layout>
                <c:manualLayout>
                  <c:x val="-6.9716775599128538E-3"/>
                  <c:y val="4.265091863503171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FB-4A31-8711-1C0BE3BDD689}"/>
                </c:ext>
              </c:extLst>
            </c:dLbl>
            <c:dLbl>
              <c:idx val="3"/>
              <c:layout>
                <c:manualLayout>
                  <c:x val="-6.9716775599128538E-3"/>
                  <c:y val="2.2726974469100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FB-4A31-8711-1C0BE3BDD689}"/>
                </c:ext>
              </c:extLst>
            </c:dLbl>
            <c:dLbl>
              <c:idx val="4"/>
              <c:layout>
                <c:manualLayout>
                  <c:x val="-8.7145969498910684E-3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FB-4A31-8711-1C0BE3BDD689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FB-4A31-8711-1C0BE3BDD689}"/>
                </c:ext>
              </c:extLst>
            </c:dLbl>
            <c:dLbl>
              <c:idx val="6"/>
              <c:layout>
                <c:manualLayout>
                  <c:x val="-1.045751633986928E-2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FB-4A31-8711-1C0BE3BDD689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FB-4A31-8711-1C0BE3BDD689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FB-4A31-8711-1C0BE3BDD689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その他の化学工業品</c:v>
                </c:pt>
                <c:pt idx="7">
                  <c:v>化学肥料</c:v>
                </c:pt>
                <c:pt idx="8">
                  <c:v>合成樹脂</c:v>
                </c:pt>
                <c:pt idx="9">
                  <c:v>その他の機械</c:v>
                </c:pt>
              </c:strCache>
            </c:strRef>
          </c:cat>
          <c:val>
            <c:numRef>
              <c:f>東部・富士!$C$54:$C$63</c:f>
              <c:numCache>
                <c:formatCode>#,##0_);[Red]\(#,##0\)</c:formatCode>
                <c:ptCount val="10"/>
                <c:pt idx="0">
                  <c:v>80443</c:v>
                </c:pt>
                <c:pt idx="1">
                  <c:v>21341</c:v>
                </c:pt>
                <c:pt idx="2">
                  <c:v>12326</c:v>
                </c:pt>
                <c:pt idx="3">
                  <c:v>9478</c:v>
                </c:pt>
                <c:pt idx="4">
                  <c:v>9301</c:v>
                </c:pt>
                <c:pt idx="5">
                  <c:v>8832</c:v>
                </c:pt>
                <c:pt idx="6">
                  <c:v>8601</c:v>
                </c:pt>
                <c:pt idx="7">
                  <c:v>7155</c:v>
                </c:pt>
                <c:pt idx="8">
                  <c:v>5939</c:v>
                </c:pt>
                <c:pt idx="9">
                  <c:v>4486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FB-4A31-8711-1C0BE3BDD689}"/>
            </c:ext>
          </c:extLst>
        </c:ser>
        <c:ser>
          <c:idx val="1"/>
          <c:order val="1"/>
          <c:tx>
            <c:strRef>
              <c:f>東部・富士!$D$53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0448321410804042E-2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FB-4A31-8711-1C0BE3BDD689}"/>
                </c:ext>
              </c:extLst>
            </c:dLbl>
            <c:dLbl>
              <c:idx val="1"/>
              <c:layout>
                <c:manualLayout>
                  <c:x val="8.7055392585730709E-3"/>
                  <c:y val="-2.2727272727272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FB-4A31-8711-1C0BE3BDD689}"/>
                </c:ext>
              </c:extLst>
            </c:dLbl>
            <c:dLbl>
              <c:idx val="2"/>
              <c:layout>
                <c:manualLayout>
                  <c:x val="1.7429193899782135E-3"/>
                  <c:y val="-2.982581724128076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FB-4A31-8711-1C0BE3BDD689}"/>
                </c:ext>
              </c:extLst>
            </c:dLbl>
            <c:dLbl>
              <c:idx val="3"/>
              <c:layout>
                <c:manualLayout>
                  <c:x val="5.2197004786166436E-3"/>
                  <c:y val="-2.9825817227392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FB-4A31-8711-1C0BE3BDD689}"/>
                </c:ext>
              </c:extLst>
            </c:dLbl>
            <c:dLbl>
              <c:idx val="4"/>
              <c:layout>
                <c:manualLayout>
                  <c:x val="-6.3678314720463865E-5"/>
                  <c:y val="-7.5766523502743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FB-4A31-8711-1C0BE3BDD689}"/>
                </c:ext>
              </c:extLst>
            </c:dLbl>
            <c:dLbl>
              <c:idx val="5"/>
              <c:layout>
                <c:manualLayout>
                  <c:x val="3.4858387799564269E-3"/>
                  <c:y val="-7.57635409210219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FB-4A31-8711-1C0BE3BDD689}"/>
                </c:ext>
              </c:extLst>
            </c:dLbl>
            <c:dLbl>
              <c:idx val="6"/>
              <c:layout>
                <c:manualLayout>
                  <c:x val="6.9716775599127263E-3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FB-4A31-8711-1C0BE3BDD689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FB-4A31-8711-1C0BE3BDD689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FB-4A31-8711-1C0BE3BDD689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その他の化学工業品</c:v>
                </c:pt>
                <c:pt idx="7">
                  <c:v>化学肥料</c:v>
                </c:pt>
                <c:pt idx="8">
                  <c:v>合成樹脂</c:v>
                </c:pt>
                <c:pt idx="9">
                  <c:v>その他の機械</c:v>
                </c:pt>
              </c:strCache>
            </c:strRef>
          </c:cat>
          <c:val>
            <c:numRef>
              <c:f>東部・富士!$D$54:$D$63</c:f>
              <c:numCache>
                <c:formatCode>#,##0_);[Red]\(#,##0\)</c:formatCode>
                <c:ptCount val="10"/>
                <c:pt idx="0">
                  <c:v>83432</c:v>
                </c:pt>
                <c:pt idx="1">
                  <c:v>22465</c:v>
                </c:pt>
                <c:pt idx="2">
                  <c:v>15053</c:v>
                </c:pt>
                <c:pt idx="3">
                  <c:v>4743</c:v>
                </c:pt>
                <c:pt idx="4">
                  <c:v>10203</c:v>
                </c:pt>
                <c:pt idx="5">
                  <c:v>11272</c:v>
                </c:pt>
                <c:pt idx="6">
                  <c:v>11092</c:v>
                </c:pt>
                <c:pt idx="7">
                  <c:v>6977</c:v>
                </c:pt>
                <c:pt idx="8">
                  <c:v>5283</c:v>
                </c:pt>
                <c:pt idx="9">
                  <c:v>2532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5FB-4A31-8711-1C0BE3BD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altLang="ja-JP" sz="1100"/>
              <a:t>  </a:t>
            </a:r>
          </a:p>
          <a:p>
            <a:pPr>
              <a:defRPr sz="1100"/>
            </a:pPr>
            <a:r>
              <a:rPr lang="ja-JP" altLang="en-US" sz="1100"/>
              <a:t>清水支部　　　　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altLang="en-US" sz="1100"/>
              <a:t>月保管残</a:t>
            </a:r>
            <a:r>
              <a:rPr lang="ja-JP" sz="1100"/>
              <a:t>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7.751937984496123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清水・静岡!$C$20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652482269503553E-3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A-4CB6-A90B-E7EA97B1C40C}"/>
                </c:ext>
              </c:extLst>
            </c:dLbl>
            <c:dLbl>
              <c:idx val="1"/>
              <c:layout>
                <c:manualLayout>
                  <c:x val="-8.8652482269503865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A-4CB6-A90B-E7EA97B1C40C}"/>
                </c:ext>
              </c:extLst>
            </c:dLbl>
            <c:dLbl>
              <c:idx val="2"/>
              <c:layout>
                <c:manualLayout>
                  <c:x val="-8.8652482269503553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DA-4CB6-A90B-E7EA97B1C40C}"/>
                </c:ext>
              </c:extLst>
            </c:dLbl>
            <c:dLbl>
              <c:idx val="3"/>
              <c:layout>
                <c:manualLayout>
                  <c:x val="-7.0921985815602835E-3"/>
                  <c:y val="1.9379539766831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A-4CB6-A90B-E7EA97B1C40C}"/>
                </c:ext>
              </c:extLst>
            </c:dLbl>
            <c:dLbl>
              <c:idx val="4"/>
              <c:layout>
                <c:manualLayout>
                  <c:x val="-7.0921985815602835E-3"/>
                  <c:y val="-3.8759689922481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A-4CB6-A90B-E7EA97B1C40C}"/>
                </c:ext>
              </c:extLst>
            </c:dLbl>
            <c:dLbl>
              <c:idx val="5"/>
              <c:layout>
                <c:manualLayout>
                  <c:x val="-1.41843971631206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DA-4CB6-A90B-E7EA97B1C40C}"/>
                </c:ext>
              </c:extLst>
            </c:dLbl>
            <c:dLbl>
              <c:idx val="6"/>
              <c:layout>
                <c:manualLayout>
                  <c:x val="-1.77304964539007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DA-4CB6-A90B-E7EA97B1C40C}"/>
                </c:ext>
              </c:extLst>
            </c:dLbl>
            <c:dLbl>
              <c:idx val="7"/>
              <c:layout>
                <c:manualLayout>
                  <c:x val="-7.0921985815602835E-3"/>
                  <c:y val="1.1627906976744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DA-4CB6-A90B-E7EA97B1C40C}"/>
                </c:ext>
              </c:extLst>
            </c:dLbl>
            <c:dLbl>
              <c:idx val="8"/>
              <c:layout>
                <c:manualLayout>
                  <c:x val="-8.8652482269504854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DA-4CB6-A90B-E7EA97B1C40C}"/>
                </c:ext>
              </c:extLst>
            </c:dLbl>
            <c:dLbl>
              <c:idx val="9"/>
              <c:layout>
                <c:manualLayout>
                  <c:x val="-8.8652482269503553E-3"/>
                  <c:y val="1.550326558017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その他の食料工業品</c:v>
                </c:pt>
                <c:pt idx="3">
                  <c:v>雑穀</c:v>
                </c:pt>
                <c:pt idx="4">
                  <c:v>鉄鋼</c:v>
                </c:pt>
                <c:pt idx="5">
                  <c:v>電気機械</c:v>
                </c:pt>
                <c:pt idx="6">
                  <c:v>その他の機械</c:v>
                </c:pt>
                <c:pt idx="7">
                  <c:v>雑品</c:v>
                </c:pt>
                <c:pt idx="8">
                  <c:v>米</c:v>
                </c:pt>
                <c:pt idx="9">
                  <c:v>その他の製造工業品</c:v>
                </c:pt>
              </c:strCache>
            </c:strRef>
          </c:cat>
          <c:val>
            <c:numRef>
              <c:f>清水・静岡!$C$21:$C$30</c:f>
              <c:numCache>
                <c:formatCode>#,##0_);[Red]\(#,##0\)</c:formatCode>
                <c:ptCount val="10"/>
                <c:pt idx="0">
                  <c:v>81129</c:v>
                </c:pt>
                <c:pt idx="1">
                  <c:v>47963</c:v>
                </c:pt>
                <c:pt idx="2">
                  <c:v>38131</c:v>
                </c:pt>
                <c:pt idx="3">
                  <c:v>27107</c:v>
                </c:pt>
                <c:pt idx="4">
                  <c:v>19435</c:v>
                </c:pt>
                <c:pt idx="5">
                  <c:v>18321</c:v>
                </c:pt>
                <c:pt idx="6">
                  <c:v>18263</c:v>
                </c:pt>
                <c:pt idx="7">
                  <c:v>14253</c:v>
                </c:pt>
                <c:pt idx="8">
                  <c:v>13959</c:v>
                </c:pt>
                <c:pt idx="9">
                  <c:v>12902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DA-4CB6-A90B-E7EA97B1C40C}"/>
            </c:ext>
          </c:extLst>
        </c:ser>
        <c:ser>
          <c:idx val="1"/>
          <c:order val="1"/>
          <c:tx>
            <c:strRef>
              <c:f>清水・静岡!$D$20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7.0921985815602835E-3"/>
                  <c:y val="-7.7522431789049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DA-4CB6-A90B-E7EA97B1C40C}"/>
                </c:ext>
              </c:extLst>
            </c:dLbl>
            <c:dLbl>
              <c:idx val="1"/>
              <c:layout>
                <c:manualLayout>
                  <c:x val="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DA-4CB6-A90B-E7EA97B1C40C}"/>
                </c:ext>
              </c:extLst>
            </c:dLbl>
            <c:dLbl>
              <c:idx val="2"/>
              <c:layout>
                <c:manualLayout>
                  <c:x val="1.241134751773049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DA-4CB6-A90B-E7EA97B1C40C}"/>
                </c:ext>
              </c:extLst>
            </c:dLbl>
            <c:dLbl>
              <c:idx val="3"/>
              <c:layout>
                <c:manualLayout>
                  <c:x val="1.7730496453900058E-3"/>
                  <c:y val="-1.5504181163401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DA-4CB6-A90B-E7EA97B1C40C}"/>
                </c:ext>
              </c:extLst>
            </c:dLbl>
            <c:dLbl>
              <c:idx val="4"/>
              <c:layout>
                <c:manualLayout>
                  <c:x val="3.5460992907800767E-3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DA-4CB6-A90B-E7EA97B1C40C}"/>
                </c:ext>
              </c:extLst>
            </c:dLbl>
            <c:dLbl>
              <c:idx val="5"/>
              <c:layout>
                <c:manualLayout>
                  <c:x val="3.5460992907800767E-3"/>
                  <c:y val="-1.93798449612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DA-4CB6-A90B-E7EA97B1C40C}"/>
                </c:ext>
              </c:extLst>
            </c:dLbl>
            <c:dLbl>
              <c:idx val="6"/>
              <c:layout>
                <c:manualLayout>
                  <c:x val="8.8652482269503553E-3"/>
                  <c:y val="-1.9380150155649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DA-4CB6-A90B-E7EA97B1C40C}"/>
                </c:ext>
              </c:extLst>
            </c:dLbl>
            <c:dLbl>
              <c:idx val="7"/>
              <c:layout>
                <c:manualLayout>
                  <c:x val="-1.773049645390201E-3"/>
                  <c:y val="-7.7519379844961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DA-4CB6-A90B-E7EA97B1C40C}"/>
                </c:ext>
              </c:extLst>
            </c:dLbl>
            <c:dLbl>
              <c:idx val="8"/>
              <c:layout>
                <c:manualLayout>
                  <c:x val="3.5460992907801418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DA-4CB6-A90B-E7EA97B1C40C}"/>
                </c:ext>
              </c:extLst>
            </c:dLbl>
            <c:dLbl>
              <c:idx val="9"/>
              <c:layout>
                <c:manualLayout>
                  <c:x val="3.5460992907801418E-3"/>
                  <c:y val="-7.75254837331372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その他の食料工業品</c:v>
                </c:pt>
                <c:pt idx="3">
                  <c:v>雑穀</c:v>
                </c:pt>
                <c:pt idx="4">
                  <c:v>鉄鋼</c:v>
                </c:pt>
                <c:pt idx="5">
                  <c:v>電気機械</c:v>
                </c:pt>
                <c:pt idx="6">
                  <c:v>その他の機械</c:v>
                </c:pt>
                <c:pt idx="7">
                  <c:v>雑品</c:v>
                </c:pt>
                <c:pt idx="8">
                  <c:v>米</c:v>
                </c:pt>
                <c:pt idx="9">
                  <c:v>その他の製造工業品</c:v>
                </c:pt>
              </c:strCache>
            </c:strRef>
          </c:cat>
          <c:val>
            <c:numRef>
              <c:f>清水・静岡!$D$21:$D$30</c:f>
              <c:numCache>
                <c:formatCode>#,##0_);[Red]\(#,##0\)</c:formatCode>
                <c:ptCount val="10"/>
                <c:pt idx="0">
                  <c:v>88195</c:v>
                </c:pt>
                <c:pt idx="1">
                  <c:v>45448</c:v>
                </c:pt>
                <c:pt idx="2">
                  <c:v>24587</c:v>
                </c:pt>
                <c:pt idx="3">
                  <c:v>33457</c:v>
                </c:pt>
                <c:pt idx="4">
                  <c:v>18781</c:v>
                </c:pt>
                <c:pt idx="5">
                  <c:v>20948</c:v>
                </c:pt>
                <c:pt idx="6">
                  <c:v>20885</c:v>
                </c:pt>
                <c:pt idx="7">
                  <c:v>26747</c:v>
                </c:pt>
                <c:pt idx="8">
                  <c:v>14746</c:v>
                </c:pt>
                <c:pt idx="9">
                  <c:v>12686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7DA-4CB6-A90B-E7EA97B1C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  <c:max val="125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清水・静岡!$C$53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57-473C-A992-72908F228CD6}"/>
                </c:ext>
              </c:extLst>
            </c:dLbl>
            <c:dLbl>
              <c:idx val="1"/>
              <c:layout>
                <c:manualLayout>
                  <c:x val="-3.5555555555555557E-3"/>
                  <c:y val="3.5650623885916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7-473C-A992-72908F228CD6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57-473C-A992-72908F228CD6}"/>
                </c:ext>
              </c:extLst>
            </c:dLbl>
            <c:dLbl>
              <c:idx val="3"/>
              <c:layout>
                <c:manualLayout>
                  <c:x val="-3.5555555555555557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57-473C-A992-72908F228CD6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7-473C-A992-72908F228CD6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57-473C-A992-72908F228CD6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57-473C-A992-72908F228CD6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57-473C-A992-72908F228CD6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57-473C-A992-72908F228CD6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化学肥料</c:v>
                </c:pt>
                <c:pt idx="6">
                  <c:v>その他の製造工業品</c:v>
                </c:pt>
                <c:pt idx="7">
                  <c:v>缶詰・びん詰</c:v>
                </c:pt>
                <c:pt idx="8">
                  <c:v>非鉄金属</c:v>
                </c:pt>
                <c:pt idx="9">
                  <c:v>その他の化学工業品</c:v>
                </c:pt>
              </c:strCache>
            </c:strRef>
          </c:cat>
          <c:val>
            <c:numRef>
              <c:f>清水・静岡!$C$54:$C$63</c:f>
              <c:numCache>
                <c:formatCode>#,##0_);[Red]\(#,##0\)</c:formatCode>
                <c:ptCount val="10"/>
                <c:pt idx="0">
                  <c:v>11954</c:v>
                </c:pt>
                <c:pt idx="1">
                  <c:v>10680</c:v>
                </c:pt>
                <c:pt idx="2">
                  <c:v>3273</c:v>
                </c:pt>
                <c:pt idx="3">
                  <c:v>1776</c:v>
                </c:pt>
                <c:pt idx="4">
                  <c:v>1627</c:v>
                </c:pt>
                <c:pt idx="5">
                  <c:v>1371</c:v>
                </c:pt>
                <c:pt idx="6">
                  <c:v>1273</c:v>
                </c:pt>
                <c:pt idx="7">
                  <c:v>1245</c:v>
                </c:pt>
                <c:pt idx="8">
                  <c:v>1123</c:v>
                </c:pt>
                <c:pt idx="9">
                  <c:v>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57-473C-A992-72908F228CD6}"/>
            </c:ext>
          </c:extLst>
        </c:ser>
        <c:ser>
          <c:idx val="1"/>
          <c:order val="1"/>
          <c:tx>
            <c:strRef>
              <c:f>清水・静岡!$D$53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7.1109711286089236E-3"/>
                  <c:y val="3.564500961443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57-473C-A992-72908F228CD6}"/>
                </c:ext>
              </c:extLst>
            </c:dLbl>
            <c:dLbl>
              <c:idx val="1"/>
              <c:layout>
                <c:manualLayout>
                  <c:x val="7.1111111111111115E-3"/>
                  <c:y val="-1.06951871657754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57-473C-A992-72908F228CD6}"/>
                </c:ext>
              </c:extLst>
            </c:dLbl>
            <c:dLbl>
              <c:idx val="2"/>
              <c:layout>
                <c:manualLayout>
                  <c:x val="7.111111111111045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57-473C-A992-72908F228CD6}"/>
                </c:ext>
              </c:extLst>
            </c:dLbl>
            <c:dLbl>
              <c:idx val="3"/>
              <c:layout>
                <c:manualLayout>
                  <c:x val="5.3333333333332681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57-473C-A992-72908F228CD6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57-473C-A992-72908F228CD6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57-473C-A992-72908F228CD6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57-473C-A992-72908F228CD6}"/>
                </c:ext>
              </c:extLst>
            </c:dLbl>
            <c:dLbl>
              <c:idx val="7"/>
              <c:layout>
                <c:manualLayout>
                  <c:x val="1.2444444444444444E-2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57-473C-A992-72908F228CD6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57-473C-A992-72908F228CD6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化学肥料</c:v>
                </c:pt>
                <c:pt idx="6">
                  <c:v>その他の製造工業品</c:v>
                </c:pt>
                <c:pt idx="7">
                  <c:v>缶詰・びん詰</c:v>
                </c:pt>
                <c:pt idx="8">
                  <c:v>非鉄金属</c:v>
                </c:pt>
                <c:pt idx="9">
                  <c:v>その他の化学工業品</c:v>
                </c:pt>
              </c:strCache>
            </c:strRef>
          </c:cat>
          <c:val>
            <c:numRef>
              <c:f>清水・静岡!$D$54:$D$63</c:f>
              <c:numCache>
                <c:formatCode>#,##0_);[Red]\(#,##0\)</c:formatCode>
                <c:ptCount val="10"/>
                <c:pt idx="0">
                  <c:v>12852</c:v>
                </c:pt>
                <c:pt idx="1">
                  <c:v>11505</c:v>
                </c:pt>
                <c:pt idx="2">
                  <c:v>3257</c:v>
                </c:pt>
                <c:pt idx="3">
                  <c:v>2469</c:v>
                </c:pt>
                <c:pt idx="4">
                  <c:v>1985</c:v>
                </c:pt>
                <c:pt idx="5">
                  <c:v>1371</c:v>
                </c:pt>
                <c:pt idx="6">
                  <c:v>1623</c:v>
                </c:pt>
                <c:pt idx="7">
                  <c:v>1406</c:v>
                </c:pt>
                <c:pt idx="8">
                  <c:v>694</c:v>
                </c:pt>
                <c:pt idx="9">
                  <c:v>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557-473C-A992-72908F228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2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駿遠・西部!$C$21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7.0083562389347005E-3"/>
                  <c:y val="5.55125524563666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C-4E18-BBEA-F2DD9E9B5C26}"/>
                </c:ext>
              </c:extLst>
            </c:dLbl>
            <c:dLbl>
              <c:idx val="1"/>
              <c:layout>
                <c:manualLayout>
                  <c:x val="-8.7490441647549953E-3"/>
                  <c:y val="1.59900351439120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AC-4E18-BBEA-F2DD9E9B5C26}"/>
                </c:ext>
              </c:extLst>
            </c:dLbl>
            <c:dLbl>
              <c:idx val="2"/>
              <c:layout>
                <c:manualLayout>
                  <c:x val="-5.2585749615944319E-3"/>
                  <c:y val="-3.0968162877945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AC-4E18-BBEA-F2DD9E9B5C26}"/>
                </c:ext>
              </c:extLst>
            </c:dLbl>
            <c:dLbl>
              <c:idx val="3"/>
              <c:layout>
                <c:manualLayout>
                  <c:x val="-3.5225714895874235E-3"/>
                  <c:y val="2.1376988893336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AC-4E18-BBEA-F2DD9E9B5C26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AC-4E18-BBEA-F2DD9E9B5C26}"/>
                </c:ext>
              </c:extLst>
            </c:dLbl>
            <c:dLbl>
              <c:idx val="5"/>
              <c:layout>
                <c:manualLayout>
                  <c:x val="-1.5766493755209797E-2"/>
                  <c:y val="1.03079911621216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AC-4E18-BBEA-F2DD9E9B5C26}"/>
                </c:ext>
              </c:extLst>
            </c:dLbl>
            <c:dLbl>
              <c:idx val="6"/>
              <c:layout>
                <c:manualLayout>
                  <c:x val="-1.4016712477869529E-2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AC-4E18-BBEA-F2DD9E9B5C26}"/>
                </c:ext>
              </c:extLst>
            </c:dLbl>
            <c:dLbl>
              <c:idx val="7"/>
              <c:layout>
                <c:manualLayout>
                  <c:x val="-1.5789502690116492E-2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AC-4E18-BBEA-F2DD9E9B5C26}"/>
                </c:ext>
              </c:extLst>
            </c:dLbl>
            <c:dLbl>
              <c:idx val="8"/>
              <c:layout>
                <c:manualLayout>
                  <c:x val="-2.3008934906758703E-5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AC-4E18-BBEA-F2DD9E9B5C26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化学肥料</c:v>
                </c:pt>
                <c:pt idx="7">
                  <c:v>その他の機械</c:v>
                </c:pt>
                <c:pt idx="8">
                  <c:v>石油製品</c:v>
                </c:pt>
                <c:pt idx="9">
                  <c:v>紙・パルプ</c:v>
                </c:pt>
              </c:strCache>
            </c:strRef>
          </c:cat>
          <c:val>
            <c:numRef>
              <c:f>駿遠・西部!$C$22:$C$31</c:f>
              <c:numCache>
                <c:formatCode>#,##0_);[Red]\(#,##0\)</c:formatCode>
                <c:ptCount val="10"/>
                <c:pt idx="0">
                  <c:v>23887</c:v>
                </c:pt>
                <c:pt idx="1">
                  <c:v>17475</c:v>
                </c:pt>
                <c:pt idx="2">
                  <c:v>15939</c:v>
                </c:pt>
                <c:pt idx="3">
                  <c:v>8980</c:v>
                </c:pt>
                <c:pt idx="4">
                  <c:v>7925</c:v>
                </c:pt>
                <c:pt idx="5">
                  <c:v>4778</c:v>
                </c:pt>
                <c:pt idx="6">
                  <c:v>3164</c:v>
                </c:pt>
                <c:pt idx="7">
                  <c:v>3102</c:v>
                </c:pt>
                <c:pt idx="8">
                  <c:v>3012</c:v>
                </c:pt>
                <c:pt idx="9">
                  <c:v>2756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AC-4E18-BBEA-F2DD9E9B5C26}"/>
            </c:ext>
          </c:extLst>
        </c:ser>
        <c:ser>
          <c:idx val="1"/>
          <c:order val="1"/>
          <c:tx>
            <c:strRef>
              <c:f>駿遠・西部!$D$21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2585749615943677E-3"/>
                  <c:y val="-1.88323917137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AC-4E18-BBEA-F2DD9E9B5C26}"/>
                </c:ext>
              </c:extLst>
            </c:dLbl>
            <c:dLbl>
              <c:idx val="1"/>
              <c:layout>
                <c:manualLayout>
                  <c:x val="1.7497812773403325E-3"/>
                  <c:y val="-1.5065913370998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AC-4E18-BBEA-F2DD9E9B5C26}"/>
                </c:ext>
              </c:extLst>
            </c:dLbl>
            <c:dLbl>
              <c:idx val="2"/>
              <c:layout>
                <c:manualLayout>
                  <c:x val="1.401189024600265E-2"/>
                  <c:y val="7.12843098002580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AC-4E18-BBEA-F2DD9E9B5C26}"/>
                </c:ext>
              </c:extLst>
            </c:dLbl>
            <c:dLbl>
              <c:idx val="3"/>
              <c:layout>
                <c:manualLayout>
                  <c:x val="8.7719153216084204E-3"/>
                  <c:y val="-3.173332147040941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AC-4E18-BBEA-F2DD9E9B5C26}"/>
                </c:ext>
              </c:extLst>
            </c:dLbl>
            <c:dLbl>
              <c:idx val="4"/>
              <c:layout>
                <c:manualLayout>
                  <c:x val="5.2538905077810158E-3"/>
                  <c:y val="1.136230852499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AC-4E18-BBEA-F2DD9E9B5C26}"/>
                </c:ext>
              </c:extLst>
            </c:dLbl>
            <c:dLbl>
              <c:idx val="5"/>
              <c:layout>
                <c:manualLayout>
                  <c:x val="3.4995625546807292E-3"/>
                  <c:y val="7.46978661565602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AC-4E18-BBEA-F2DD9E9B5C26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AC-4E18-BBEA-F2DD9E9B5C26}"/>
                </c:ext>
              </c:extLst>
            </c:dLbl>
            <c:dLbl>
              <c:idx val="7"/>
              <c:layout>
                <c:manualLayout>
                  <c:x val="3.5180248138274054E-3"/>
                  <c:y val="1.870575500096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AC-4E18-BBEA-F2DD9E9B5C26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AC-4E18-BBEA-F2DD9E9B5C26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化学肥料</c:v>
                </c:pt>
                <c:pt idx="7">
                  <c:v>その他の機械</c:v>
                </c:pt>
                <c:pt idx="8">
                  <c:v>石油製品</c:v>
                </c:pt>
                <c:pt idx="9">
                  <c:v>紙・パルプ</c:v>
                </c:pt>
              </c:strCache>
            </c:strRef>
          </c:cat>
          <c:val>
            <c:numRef>
              <c:f>駿遠・西部!$D$22:$D$31</c:f>
              <c:numCache>
                <c:formatCode>#,##0_);[Red]\(#,##0\)</c:formatCode>
                <c:ptCount val="10"/>
                <c:pt idx="0">
                  <c:v>20105</c:v>
                </c:pt>
                <c:pt idx="1">
                  <c:v>19893</c:v>
                </c:pt>
                <c:pt idx="2">
                  <c:v>13373</c:v>
                </c:pt>
                <c:pt idx="3">
                  <c:v>8751</c:v>
                </c:pt>
                <c:pt idx="4">
                  <c:v>6598</c:v>
                </c:pt>
                <c:pt idx="5">
                  <c:v>4173</c:v>
                </c:pt>
                <c:pt idx="6">
                  <c:v>4296</c:v>
                </c:pt>
                <c:pt idx="7">
                  <c:v>3135</c:v>
                </c:pt>
                <c:pt idx="8">
                  <c:v>1</c:v>
                </c:pt>
                <c:pt idx="9">
                  <c:v>2685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0AC-4E18-BBEA-F2DD9E9B5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72657256426E-2"/>
              <c:y val="3.2521612764506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駿遠・西部!$C$54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474882264700709E-3"/>
                  <c:y val="7.1681765585753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FB-4247-8BAF-4DFEF2E517E9}"/>
                </c:ext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FB-4247-8BAF-4DFEF2E517E9}"/>
                </c:ext>
              </c:extLst>
            </c:dLbl>
            <c:dLbl>
              <c:idx val="2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FB-4247-8BAF-4DFEF2E517E9}"/>
                </c:ext>
              </c:extLst>
            </c:dLbl>
            <c:dLbl>
              <c:idx val="3"/>
              <c:layout>
                <c:manualLayout>
                  <c:x val="0"/>
                  <c:y val="-1.7921146953404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FB-4247-8BAF-4DFEF2E517E9}"/>
                </c:ext>
              </c:extLst>
            </c:dLbl>
            <c:dLbl>
              <c:idx val="4"/>
              <c:layout>
                <c:manualLayout>
                  <c:x val="-8.7375787298485663E-3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FB-4247-8BAF-4DFEF2E517E9}"/>
                </c:ext>
              </c:extLst>
            </c:dLbl>
            <c:dLbl>
              <c:idx val="5"/>
              <c:layout>
                <c:manualLayout>
                  <c:x val="-6.9899529058802838E-3"/>
                  <c:y val="3.5842293906808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FB-4247-8BAF-4DFEF2E517E9}"/>
                </c:ext>
              </c:extLst>
            </c:dLbl>
            <c:dLbl>
              <c:idx val="6"/>
              <c:layout>
                <c:manualLayout>
                  <c:x val="-6.9899529058804121E-3"/>
                  <c:y val="-2.508988795755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FB-4247-8BAF-4DFEF2E517E9}"/>
                </c:ext>
              </c:extLst>
            </c:dLbl>
            <c:dLbl>
              <c:idx val="7"/>
              <c:layout>
                <c:manualLayout>
                  <c:x val="-8.7374411323503549E-3"/>
                  <c:y val="-1.4337199785510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FB-4247-8BAF-4DFEF2E517E9}"/>
                </c:ext>
              </c:extLst>
            </c:dLbl>
            <c:dLbl>
              <c:idx val="8"/>
              <c:layout>
                <c:manualLayout>
                  <c:x val="-1.0484929358820427E-2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FB-4247-8BAF-4DFEF2E517E9}"/>
                </c:ext>
              </c:extLst>
            </c:dLbl>
            <c:dLbl>
              <c:idx val="9"/>
              <c:layout>
                <c:manualLayout>
                  <c:x val="-3.494976452940014E-3"/>
                  <c:y val="-2.1505376344086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電気機械</c:v>
                </c:pt>
                <c:pt idx="5">
                  <c:v>合成樹脂</c:v>
                </c:pt>
                <c:pt idx="6">
                  <c:v>紙・パルプ</c:v>
                </c:pt>
                <c:pt idx="7">
                  <c:v>その他の化学工業品</c:v>
                </c:pt>
                <c:pt idx="8">
                  <c:v>ゴム製品</c:v>
                </c:pt>
                <c:pt idx="9">
                  <c:v>飲料</c:v>
                </c:pt>
              </c:strCache>
            </c:strRef>
          </c:cat>
          <c:val>
            <c:numRef>
              <c:f>駿遠・西部!$C$55:$C$64</c:f>
              <c:numCache>
                <c:formatCode>#,##0_);[Red]\(#,##0\)</c:formatCode>
                <c:ptCount val="10"/>
                <c:pt idx="0">
                  <c:v>304698</c:v>
                </c:pt>
                <c:pt idx="1">
                  <c:v>108864</c:v>
                </c:pt>
                <c:pt idx="2">
                  <c:v>30106</c:v>
                </c:pt>
                <c:pt idx="3">
                  <c:v>29028</c:v>
                </c:pt>
                <c:pt idx="4">
                  <c:v>25601</c:v>
                </c:pt>
                <c:pt idx="5">
                  <c:v>21750</c:v>
                </c:pt>
                <c:pt idx="6">
                  <c:v>15192</c:v>
                </c:pt>
                <c:pt idx="7">
                  <c:v>12850</c:v>
                </c:pt>
                <c:pt idx="8">
                  <c:v>12107</c:v>
                </c:pt>
                <c:pt idx="9">
                  <c:v>8869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FB-4247-8BAF-4DFEF2E517E9}"/>
            </c:ext>
          </c:extLst>
        </c:ser>
        <c:ser>
          <c:idx val="1"/>
          <c:order val="1"/>
          <c:tx>
            <c:strRef>
              <c:f>駿遠・西部!$D$54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48492935882041E-2"/>
                  <c:y val="6.57101130736515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FB-4247-8BAF-4DFEF2E517E9}"/>
                </c:ext>
              </c:extLst>
            </c:dLbl>
            <c:dLbl>
              <c:idx val="1"/>
              <c:layout>
                <c:manualLayout>
                  <c:x val="8.7374411323503549E-3"/>
                  <c:y val="7.16845878136194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FB-4247-8BAF-4DFEF2E517E9}"/>
                </c:ext>
              </c:extLst>
            </c:dLbl>
            <c:dLbl>
              <c:idx val="2"/>
              <c:layout>
                <c:manualLayout>
                  <c:x val="1.0484929358820489E-2"/>
                  <c:y val="7.1681765585753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FB-4247-8BAF-4DFEF2E517E9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FB-4247-8BAF-4DFEF2E517E9}"/>
                </c:ext>
              </c:extLst>
            </c:dLbl>
            <c:dLbl>
              <c:idx val="4"/>
              <c:layout>
                <c:manualLayout>
                  <c:x val="1.2232417585290433E-2"/>
                  <c:y val="7.1678943357886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FB-4247-8BAF-4DFEF2E517E9}"/>
                </c:ext>
              </c:extLst>
            </c:dLbl>
            <c:dLbl>
              <c:idx val="5"/>
              <c:layout>
                <c:manualLayout>
                  <c:x val="5.2423270819120654E-3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FB-4247-8BAF-4DFEF2E517E9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FB-4247-8BAF-4DFEF2E517E9}"/>
                </c:ext>
              </c:extLst>
            </c:dLbl>
            <c:dLbl>
              <c:idx val="7"/>
              <c:layout>
                <c:manualLayout>
                  <c:x val="5.2424646794102135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FB-4247-8BAF-4DFEF2E517E9}"/>
                </c:ext>
              </c:extLst>
            </c:dLbl>
            <c:dLbl>
              <c:idx val="8"/>
              <c:layout>
                <c:manualLayout>
                  <c:x val="-1.747488226470070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FB-4247-8BAF-4DFEF2E517E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電気機械</c:v>
                </c:pt>
                <c:pt idx="5">
                  <c:v>合成樹脂</c:v>
                </c:pt>
                <c:pt idx="6">
                  <c:v>紙・パルプ</c:v>
                </c:pt>
                <c:pt idx="7">
                  <c:v>その他の化学工業品</c:v>
                </c:pt>
                <c:pt idx="8">
                  <c:v>ゴム製品</c:v>
                </c:pt>
                <c:pt idx="9">
                  <c:v>飲料</c:v>
                </c:pt>
              </c:strCache>
            </c:strRef>
          </c:cat>
          <c:val>
            <c:numRef>
              <c:f>駿遠・西部!$D$55:$D$64</c:f>
              <c:numCache>
                <c:formatCode>#,##0_);[Red]\(#,##0\)</c:formatCode>
                <c:ptCount val="10"/>
                <c:pt idx="0">
                  <c:v>46293</c:v>
                </c:pt>
                <c:pt idx="1">
                  <c:v>55695</c:v>
                </c:pt>
                <c:pt idx="2">
                  <c:v>27516</c:v>
                </c:pt>
                <c:pt idx="3">
                  <c:v>21254</c:v>
                </c:pt>
                <c:pt idx="4">
                  <c:v>19794</c:v>
                </c:pt>
                <c:pt idx="5">
                  <c:v>16225</c:v>
                </c:pt>
                <c:pt idx="6">
                  <c:v>11159</c:v>
                </c:pt>
                <c:pt idx="7">
                  <c:v>14925</c:v>
                </c:pt>
                <c:pt idx="8">
                  <c:v>18172</c:v>
                </c:pt>
                <c:pt idx="9">
                  <c:v>11833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EFB-4247-8BAF-4DFEF2E51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79.8</c:v>
                </c:pt>
                <c:pt idx="1">
                  <c:v>86.7</c:v>
                </c:pt>
                <c:pt idx="2">
                  <c:v>87.5</c:v>
                </c:pt>
                <c:pt idx="3">
                  <c:v>89.9</c:v>
                </c:pt>
                <c:pt idx="4">
                  <c:v>91.4</c:v>
                </c:pt>
                <c:pt idx="5">
                  <c:v>93.2</c:v>
                </c:pt>
                <c:pt idx="6">
                  <c:v>87.8</c:v>
                </c:pt>
                <c:pt idx="7">
                  <c:v>85.7</c:v>
                </c:pt>
                <c:pt idx="8">
                  <c:v>93.5</c:v>
                </c:pt>
                <c:pt idx="9">
                  <c:v>78.5</c:v>
                </c:pt>
                <c:pt idx="10">
                  <c:v>81.599999999999994</c:v>
                </c:pt>
                <c:pt idx="11">
                  <c:v>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6-47AD-9809-4B4AC27F880F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  <c:pt idx="3">
                  <c:v>87</c:v>
                </c:pt>
                <c:pt idx="4">
                  <c:v>86.6</c:v>
                </c:pt>
                <c:pt idx="5">
                  <c:v>91.7</c:v>
                </c:pt>
                <c:pt idx="6">
                  <c:v>91.2</c:v>
                </c:pt>
                <c:pt idx="7">
                  <c:v>93.3</c:v>
                </c:pt>
                <c:pt idx="8">
                  <c:v>88.1</c:v>
                </c:pt>
                <c:pt idx="9">
                  <c:v>94.4</c:v>
                </c:pt>
                <c:pt idx="10">
                  <c:v>79.5</c:v>
                </c:pt>
                <c:pt idx="11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6-47AD-9809-4B4AC27F880F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83.7</c:v>
                </c:pt>
                <c:pt idx="1">
                  <c:v>85.3</c:v>
                </c:pt>
                <c:pt idx="2">
                  <c:v>80</c:v>
                </c:pt>
                <c:pt idx="3">
                  <c:v>85.9</c:v>
                </c:pt>
                <c:pt idx="4">
                  <c:v>87.6</c:v>
                </c:pt>
                <c:pt idx="5">
                  <c:v>86.2</c:v>
                </c:pt>
                <c:pt idx="6">
                  <c:v>83.1</c:v>
                </c:pt>
                <c:pt idx="7">
                  <c:v>74.900000000000006</c:v>
                </c:pt>
                <c:pt idx="8">
                  <c:v>72.900000000000006</c:v>
                </c:pt>
                <c:pt idx="9">
                  <c:v>81.5</c:v>
                </c:pt>
                <c:pt idx="10">
                  <c:v>93.4</c:v>
                </c:pt>
                <c:pt idx="11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6-47AD-9809-4B4AC27F880F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97.8</c:v>
                </c:pt>
                <c:pt idx="2">
                  <c:v>95.2</c:v>
                </c:pt>
                <c:pt idx="3">
                  <c:v>99.2</c:v>
                </c:pt>
                <c:pt idx="4">
                  <c:v>97.6</c:v>
                </c:pt>
                <c:pt idx="5">
                  <c:v>99</c:v>
                </c:pt>
                <c:pt idx="6">
                  <c:v>101.3</c:v>
                </c:pt>
                <c:pt idx="7">
                  <c:v>107</c:v>
                </c:pt>
                <c:pt idx="8">
                  <c:v>105.1</c:v>
                </c:pt>
                <c:pt idx="9">
                  <c:v>105.3</c:v>
                </c:pt>
                <c:pt idx="10">
                  <c:v>100.4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46-47AD-9809-4B4AC27F880F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105.8</c:v>
                </c:pt>
                <c:pt idx="1">
                  <c:v>103.9</c:v>
                </c:pt>
                <c:pt idx="2">
                  <c:v>96.7</c:v>
                </c:pt>
                <c:pt idx="3">
                  <c:v>93.3</c:v>
                </c:pt>
                <c:pt idx="4">
                  <c:v>100.2</c:v>
                </c:pt>
                <c:pt idx="5">
                  <c:v>97.8</c:v>
                </c:pt>
                <c:pt idx="6">
                  <c:v>101.8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46-47AD-9809-4B4AC27F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49368"/>
        <c:axId val="236349760"/>
      </c:lineChart>
      <c:catAx>
        <c:axId val="23634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49760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3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61.5</c:v>
                </c:pt>
                <c:pt idx="1">
                  <c:v>79.400000000000006</c:v>
                </c:pt>
                <c:pt idx="2">
                  <c:v>78.3</c:v>
                </c:pt>
                <c:pt idx="3">
                  <c:v>80.8</c:v>
                </c:pt>
                <c:pt idx="4">
                  <c:v>75.5</c:v>
                </c:pt>
                <c:pt idx="5">
                  <c:v>87.5</c:v>
                </c:pt>
                <c:pt idx="6" formatCode="0.0_ ">
                  <c:v>76.400000000000006</c:v>
                </c:pt>
                <c:pt idx="7">
                  <c:v>81.5</c:v>
                </c:pt>
                <c:pt idx="8">
                  <c:v>93.4</c:v>
                </c:pt>
                <c:pt idx="9">
                  <c:v>68.2</c:v>
                </c:pt>
                <c:pt idx="10">
                  <c:v>78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F-4F08-86DC-B18DF3083BE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82.2</c:v>
                </c:pt>
                <c:pt idx="4">
                  <c:v>73.400000000000006</c:v>
                </c:pt>
                <c:pt idx="5">
                  <c:v>80.5</c:v>
                </c:pt>
                <c:pt idx="6" formatCode="0.0_ ">
                  <c:v>83.7</c:v>
                </c:pt>
                <c:pt idx="7">
                  <c:v>78.400000000000006</c:v>
                </c:pt>
                <c:pt idx="8">
                  <c:v>74.3</c:v>
                </c:pt>
                <c:pt idx="9">
                  <c:v>69.400000000000006</c:v>
                </c:pt>
                <c:pt idx="10">
                  <c:v>69.599999999999994</c:v>
                </c:pt>
                <c:pt idx="11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F-4F08-86DC-B18DF3083BE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60.4</c:v>
                </c:pt>
                <c:pt idx="1">
                  <c:v>67.900000000000006</c:v>
                </c:pt>
                <c:pt idx="2">
                  <c:v>64.7</c:v>
                </c:pt>
                <c:pt idx="3">
                  <c:v>74.900000000000006</c:v>
                </c:pt>
                <c:pt idx="4">
                  <c:v>58.4</c:v>
                </c:pt>
                <c:pt idx="5">
                  <c:v>62.5</c:v>
                </c:pt>
                <c:pt idx="6" formatCode="0.0_ ">
                  <c:v>65.5</c:v>
                </c:pt>
                <c:pt idx="7">
                  <c:v>60</c:v>
                </c:pt>
                <c:pt idx="8">
                  <c:v>66</c:v>
                </c:pt>
                <c:pt idx="9">
                  <c:v>71.8</c:v>
                </c:pt>
                <c:pt idx="10">
                  <c:v>82.7</c:v>
                </c:pt>
                <c:pt idx="11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F-4F08-86DC-B18DF3083BE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73.8</c:v>
                </c:pt>
                <c:pt idx="1">
                  <c:v>75.2</c:v>
                </c:pt>
                <c:pt idx="2">
                  <c:v>80.7</c:v>
                </c:pt>
                <c:pt idx="3">
                  <c:v>84</c:v>
                </c:pt>
                <c:pt idx="4">
                  <c:v>76.400000000000006</c:v>
                </c:pt>
                <c:pt idx="5">
                  <c:v>85.7</c:v>
                </c:pt>
                <c:pt idx="6" formatCode="0.0_ ">
                  <c:v>93.5</c:v>
                </c:pt>
                <c:pt idx="7">
                  <c:v>83.6</c:v>
                </c:pt>
                <c:pt idx="8">
                  <c:v>90.4</c:v>
                </c:pt>
                <c:pt idx="9">
                  <c:v>78.8</c:v>
                </c:pt>
                <c:pt idx="10">
                  <c:v>76.900000000000006</c:v>
                </c:pt>
                <c:pt idx="11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F-4F08-86DC-B18DF3083BE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73</c:v>
                </c:pt>
                <c:pt idx="1">
                  <c:v>75.900000000000006</c:v>
                </c:pt>
                <c:pt idx="2">
                  <c:v>71.5</c:v>
                </c:pt>
                <c:pt idx="3">
                  <c:v>77.5</c:v>
                </c:pt>
                <c:pt idx="4">
                  <c:v>69.5</c:v>
                </c:pt>
                <c:pt idx="5">
                  <c:v>72.900000000000006</c:v>
                </c:pt>
                <c:pt idx="6" formatCode="0.0_ ">
                  <c:v>77.8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F-4F08-86DC-B18DF308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6832"/>
        <c:axId val="237257224"/>
      </c:lineChart>
      <c:catAx>
        <c:axId val="23725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5722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68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76.8</c:v>
                </c:pt>
                <c:pt idx="1">
                  <c:v>91.2</c:v>
                </c:pt>
                <c:pt idx="2">
                  <c:v>89.4</c:v>
                </c:pt>
                <c:pt idx="3">
                  <c:v>89.7</c:v>
                </c:pt>
                <c:pt idx="4">
                  <c:v>82.5</c:v>
                </c:pt>
                <c:pt idx="5">
                  <c:v>93.9</c:v>
                </c:pt>
                <c:pt idx="6">
                  <c:v>87.4</c:v>
                </c:pt>
                <c:pt idx="7">
                  <c:v>95.2</c:v>
                </c:pt>
                <c:pt idx="8">
                  <c:v>99.9</c:v>
                </c:pt>
                <c:pt idx="9">
                  <c:v>88</c:v>
                </c:pt>
                <c:pt idx="10">
                  <c:v>95.5</c:v>
                </c:pt>
                <c:pt idx="11">
                  <c:v>93.5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B-4E08-A781-2807F27617E0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  <c:pt idx="3">
                  <c:v>94.6</c:v>
                </c:pt>
                <c:pt idx="4">
                  <c:v>84.8</c:v>
                </c:pt>
                <c:pt idx="5">
                  <c:v>87.4</c:v>
                </c:pt>
                <c:pt idx="6">
                  <c:v>91.8</c:v>
                </c:pt>
                <c:pt idx="7">
                  <c:v>83.9</c:v>
                </c:pt>
                <c:pt idx="8">
                  <c:v>84.7</c:v>
                </c:pt>
                <c:pt idx="9">
                  <c:v>72.599999999999994</c:v>
                </c:pt>
                <c:pt idx="10">
                  <c:v>88.6</c:v>
                </c:pt>
                <c:pt idx="11">
                  <c:v>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B-4E08-A781-2807F27617E0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71.5</c:v>
                </c:pt>
                <c:pt idx="1">
                  <c:v>79.400000000000006</c:v>
                </c:pt>
                <c:pt idx="2">
                  <c:v>81.5</c:v>
                </c:pt>
                <c:pt idx="3">
                  <c:v>86.7</c:v>
                </c:pt>
                <c:pt idx="4">
                  <c:v>66.3</c:v>
                </c:pt>
                <c:pt idx="5">
                  <c:v>72.8</c:v>
                </c:pt>
                <c:pt idx="6">
                  <c:v>79.2</c:v>
                </c:pt>
                <c:pt idx="7">
                  <c:v>81.2</c:v>
                </c:pt>
                <c:pt idx="8">
                  <c:v>90.7</c:v>
                </c:pt>
                <c:pt idx="9">
                  <c:v>87.4</c:v>
                </c:pt>
                <c:pt idx="10">
                  <c:v>87.8</c:v>
                </c:pt>
                <c:pt idx="11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B-4E08-A781-2807F27617E0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76.2</c:v>
                </c:pt>
                <c:pt idx="1">
                  <c:v>76.7</c:v>
                </c:pt>
                <c:pt idx="2">
                  <c:v>85</c:v>
                </c:pt>
                <c:pt idx="3">
                  <c:v>84.4</c:v>
                </c:pt>
                <c:pt idx="4">
                  <c:v>78.400000000000006</c:v>
                </c:pt>
                <c:pt idx="5">
                  <c:v>86.5</c:v>
                </c:pt>
                <c:pt idx="6">
                  <c:v>92.3</c:v>
                </c:pt>
                <c:pt idx="7">
                  <c:v>77.5</c:v>
                </c:pt>
                <c:pt idx="8">
                  <c:v>86.1</c:v>
                </c:pt>
                <c:pt idx="9">
                  <c:v>74.8</c:v>
                </c:pt>
                <c:pt idx="10">
                  <c:v>77.099999999999994</c:v>
                </c:pt>
                <c:pt idx="11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B-4E08-A781-2807F27617E0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68.099999999999994</c:v>
                </c:pt>
                <c:pt idx="1">
                  <c:v>73.3</c:v>
                </c:pt>
                <c:pt idx="2">
                  <c:v>74.900000000000006</c:v>
                </c:pt>
                <c:pt idx="3">
                  <c:v>83.4</c:v>
                </c:pt>
                <c:pt idx="4">
                  <c:v>68.3</c:v>
                </c:pt>
                <c:pt idx="5">
                  <c:v>74.900000000000006</c:v>
                </c:pt>
                <c:pt idx="6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B-4E08-A781-2807F27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8008"/>
        <c:axId val="237352704"/>
      </c:lineChart>
      <c:catAx>
        <c:axId val="237258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27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8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14.2</c:v>
                </c:pt>
                <c:pt idx="1">
                  <c:v>12.5</c:v>
                </c:pt>
                <c:pt idx="2">
                  <c:v>14.7</c:v>
                </c:pt>
                <c:pt idx="3">
                  <c:v>13.7</c:v>
                </c:pt>
                <c:pt idx="4">
                  <c:v>14.5</c:v>
                </c:pt>
                <c:pt idx="5">
                  <c:v>14.4</c:v>
                </c:pt>
                <c:pt idx="6">
                  <c:v>12.7</c:v>
                </c:pt>
                <c:pt idx="7">
                  <c:v>13.9</c:v>
                </c:pt>
                <c:pt idx="8">
                  <c:v>14.1</c:v>
                </c:pt>
                <c:pt idx="9">
                  <c:v>14</c:v>
                </c:pt>
                <c:pt idx="10">
                  <c:v>18.8</c:v>
                </c:pt>
                <c:pt idx="11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D-4123-9ECE-1C06C16241C8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  <c:pt idx="3">
                  <c:v>13.9</c:v>
                </c:pt>
                <c:pt idx="4">
                  <c:v>14.1</c:v>
                </c:pt>
                <c:pt idx="5">
                  <c:v>13.1</c:v>
                </c:pt>
                <c:pt idx="6">
                  <c:v>15.5</c:v>
                </c:pt>
                <c:pt idx="7">
                  <c:v>12.9</c:v>
                </c:pt>
                <c:pt idx="8">
                  <c:v>12.4</c:v>
                </c:pt>
                <c:pt idx="9">
                  <c:v>15.2</c:v>
                </c:pt>
                <c:pt idx="10">
                  <c:v>13.1</c:v>
                </c:pt>
                <c:pt idx="11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D-4123-9ECE-1C06C16241C8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13.5</c:v>
                </c:pt>
                <c:pt idx="2">
                  <c:v>13.7</c:v>
                </c:pt>
                <c:pt idx="3">
                  <c:v>13.4</c:v>
                </c:pt>
                <c:pt idx="4">
                  <c:v>13.1</c:v>
                </c:pt>
                <c:pt idx="5">
                  <c:v>12.4</c:v>
                </c:pt>
                <c:pt idx="6">
                  <c:v>11.1</c:v>
                </c:pt>
                <c:pt idx="7">
                  <c:v>12</c:v>
                </c:pt>
                <c:pt idx="8">
                  <c:v>12.5</c:v>
                </c:pt>
                <c:pt idx="9">
                  <c:v>11.2</c:v>
                </c:pt>
                <c:pt idx="10">
                  <c:v>11.7</c:v>
                </c:pt>
                <c:pt idx="11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D-4123-9ECE-1C06C16241C8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9.4</c:v>
                </c:pt>
                <c:pt idx="1">
                  <c:v>10.3</c:v>
                </c:pt>
                <c:pt idx="2">
                  <c:v>13.4</c:v>
                </c:pt>
                <c:pt idx="3">
                  <c:v>13.5</c:v>
                </c:pt>
                <c:pt idx="4">
                  <c:v>11.3</c:v>
                </c:pt>
                <c:pt idx="5">
                  <c:v>12.2</c:v>
                </c:pt>
                <c:pt idx="6">
                  <c:v>10.9</c:v>
                </c:pt>
                <c:pt idx="7">
                  <c:v>11.2</c:v>
                </c:pt>
                <c:pt idx="8">
                  <c:v>12.1</c:v>
                </c:pt>
                <c:pt idx="9">
                  <c:v>10.7</c:v>
                </c:pt>
                <c:pt idx="10">
                  <c:v>11.3</c:v>
                </c:pt>
                <c:pt idx="11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D-4123-9ECE-1C06C16241C8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11.1</c:v>
                </c:pt>
                <c:pt idx="1">
                  <c:v>11.5</c:v>
                </c:pt>
                <c:pt idx="2">
                  <c:v>12.1</c:v>
                </c:pt>
                <c:pt idx="3">
                  <c:v>12.3</c:v>
                </c:pt>
                <c:pt idx="4">
                  <c:v>10.6</c:v>
                </c:pt>
                <c:pt idx="5">
                  <c:v>11.7</c:v>
                </c:pt>
                <c:pt idx="6">
                  <c:v>10.9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7D-4123-9ECE-1C06C16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3488"/>
        <c:axId val="237353880"/>
      </c:lineChart>
      <c:catAx>
        <c:axId val="23735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3880"/>
        <c:scaling>
          <c:orientation val="minMax"/>
          <c:max val="20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4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22.2</c:v>
                </c:pt>
                <c:pt idx="2">
                  <c:v>23.2</c:v>
                </c:pt>
                <c:pt idx="3">
                  <c:v>24.1</c:v>
                </c:pt>
                <c:pt idx="4">
                  <c:v>24.8</c:v>
                </c:pt>
                <c:pt idx="5">
                  <c:v>24.4</c:v>
                </c:pt>
                <c:pt idx="6">
                  <c:v>22.4</c:v>
                </c:pt>
                <c:pt idx="7">
                  <c:v>22.6</c:v>
                </c:pt>
                <c:pt idx="8">
                  <c:v>23.1</c:v>
                </c:pt>
                <c:pt idx="9">
                  <c:v>22.1</c:v>
                </c:pt>
                <c:pt idx="10">
                  <c:v>26.5</c:v>
                </c:pt>
                <c:pt idx="11">
                  <c:v>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4B3-A435-CB9624CD21EC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  <c:pt idx="3">
                  <c:v>24.1</c:v>
                </c:pt>
                <c:pt idx="4">
                  <c:v>25.4</c:v>
                </c:pt>
                <c:pt idx="5">
                  <c:v>25</c:v>
                </c:pt>
                <c:pt idx="6">
                  <c:v>26.2</c:v>
                </c:pt>
                <c:pt idx="7">
                  <c:v>25.1</c:v>
                </c:pt>
                <c:pt idx="8">
                  <c:v>24.1</c:v>
                </c:pt>
                <c:pt idx="9">
                  <c:v>24.5</c:v>
                </c:pt>
                <c:pt idx="10">
                  <c:v>23.8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4B3-A435-CB9624CD21EC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22.7</c:v>
                </c:pt>
                <c:pt idx="2">
                  <c:v>23</c:v>
                </c:pt>
                <c:pt idx="3">
                  <c:v>23.1</c:v>
                </c:pt>
                <c:pt idx="4">
                  <c:v>24.7</c:v>
                </c:pt>
                <c:pt idx="5">
                  <c:v>24.6</c:v>
                </c:pt>
                <c:pt idx="6">
                  <c:v>23.1</c:v>
                </c:pt>
                <c:pt idx="7">
                  <c:v>23.2</c:v>
                </c:pt>
                <c:pt idx="8">
                  <c:v>22.3</c:v>
                </c:pt>
                <c:pt idx="9">
                  <c:v>20.8</c:v>
                </c:pt>
                <c:pt idx="10">
                  <c:v>19.5</c:v>
                </c:pt>
                <c:pt idx="11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D-44B3-A435-CB9624CD21EC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18.8</c:v>
                </c:pt>
                <c:pt idx="1">
                  <c:v>18.100000000000001</c:v>
                </c:pt>
                <c:pt idx="2">
                  <c:v>19.5</c:v>
                </c:pt>
                <c:pt idx="3">
                  <c:v>19.100000000000001</c:v>
                </c:pt>
                <c:pt idx="4">
                  <c:v>19.2</c:v>
                </c:pt>
                <c:pt idx="5">
                  <c:v>18.7</c:v>
                </c:pt>
                <c:pt idx="6">
                  <c:v>18.2</c:v>
                </c:pt>
                <c:pt idx="7">
                  <c:v>19</c:v>
                </c:pt>
                <c:pt idx="8">
                  <c:v>18.7</c:v>
                </c:pt>
                <c:pt idx="9">
                  <c:v>18.399999999999999</c:v>
                </c:pt>
                <c:pt idx="10">
                  <c:v>18.7</c:v>
                </c:pt>
                <c:pt idx="11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D-44B3-A435-CB9624CD21EC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D-44B3-A435-CB9624CD2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19.8</c:v>
                </c:pt>
                <c:pt idx="1">
                  <c:v>20.3</c:v>
                </c:pt>
                <c:pt idx="2">
                  <c:v>19.8</c:v>
                </c:pt>
                <c:pt idx="3">
                  <c:v>19.100000000000001</c:v>
                </c:pt>
                <c:pt idx="4">
                  <c:v>18.600000000000001</c:v>
                </c:pt>
                <c:pt idx="5">
                  <c:v>18.600000000000001</c:v>
                </c:pt>
                <c:pt idx="6">
                  <c:v>17.899999999999999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2D-44B3-A435-CB9624CD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4664"/>
        <c:axId val="237355056"/>
      </c:lineChart>
      <c:catAx>
        <c:axId val="23735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5056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46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4</a:t>
            </a:r>
            <a:r>
              <a:rPr lang="ja-JP" altLang="en-US" sz="1200" baseline="0"/>
              <a:t>年</a:t>
            </a:r>
            <a:r>
              <a:rPr lang="en-US" altLang="ja-JP" sz="1200" baseline="0"/>
              <a:t>7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B-4125-BC37-537C9114BA7C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B-4125-BC37-537C9114BA7C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B-4125-BC37-537C9114BA7C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B-4125-BC37-537C9114BA7C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153020</c:v>
                </c:pt>
                <c:pt idx="1">
                  <c:v>245244</c:v>
                </c:pt>
                <c:pt idx="2">
                  <c:v>317487</c:v>
                </c:pt>
                <c:pt idx="3">
                  <c:v>126754</c:v>
                </c:pt>
                <c:pt idx="4">
                  <c:v>156890</c:v>
                </c:pt>
                <c:pt idx="5">
                  <c:v>619552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B-4125-BC37-537C9114BA7C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B-4125-BC37-537C9114BA7C}"/>
                </c:ext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B-4125-BC37-537C9114BA7C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B-4125-BC37-537C9114BA7C}"/>
                </c:ext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B-4125-BC37-537C9114BA7C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69754</c:v>
                </c:pt>
                <c:pt idx="1">
                  <c:v>143409</c:v>
                </c:pt>
                <c:pt idx="2">
                  <c:v>196598</c:v>
                </c:pt>
                <c:pt idx="3">
                  <c:v>27158</c:v>
                </c:pt>
                <c:pt idx="4">
                  <c:v>104605</c:v>
                </c:pt>
                <c:pt idx="5">
                  <c:v>241731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4B-4125-BC37-537C9114BA7C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4B-4125-BC37-537C9114BA7C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4B-4125-BC37-537C9114BA7C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B-4125-BC37-537C9114BA7C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B-4125-BC37-537C9114BA7C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4B-4125-BC37-537C9114BA7C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B-4125-BC37-537C9114BA7C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0.68688446587124175</c:v>
                </c:pt>
                <c:pt idx="1">
                  <c:v>0.63101018131855413</c:v>
                </c:pt>
                <c:pt idx="2">
                  <c:v>0.61757685985780564</c:v>
                </c:pt>
                <c:pt idx="3">
                  <c:v>0.82354852123291233</c:v>
                </c:pt>
                <c:pt idx="4">
                  <c:v>0.59997323084571408</c:v>
                </c:pt>
                <c:pt idx="5">
                  <c:v>0.71933615315755683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4B-4125-BC37-537C9114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371872"/>
        <c:axId val="183768376"/>
        <c:axId val="0"/>
      </c:bar3DChart>
      <c:catAx>
        <c:axId val="18237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768376"/>
        <c:crosses val="autoZero"/>
        <c:auto val="1"/>
        <c:lblAlgn val="ctr"/>
        <c:lblOffset val="100"/>
        <c:noMultiLvlLbl val="0"/>
      </c:catAx>
      <c:valAx>
        <c:axId val="1837683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23718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61.3</c:v>
                </c:pt>
                <c:pt idx="1">
                  <c:v>57.5</c:v>
                </c:pt>
                <c:pt idx="2">
                  <c:v>62.8</c:v>
                </c:pt>
                <c:pt idx="3">
                  <c:v>55.8</c:v>
                </c:pt>
                <c:pt idx="4">
                  <c:v>58</c:v>
                </c:pt>
                <c:pt idx="5">
                  <c:v>59.3</c:v>
                </c:pt>
                <c:pt idx="6">
                  <c:v>58.4</c:v>
                </c:pt>
                <c:pt idx="7">
                  <c:v>61.5</c:v>
                </c:pt>
                <c:pt idx="8">
                  <c:v>60.7</c:v>
                </c:pt>
                <c:pt idx="9">
                  <c:v>64</c:v>
                </c:pt>
                <c:pt idx="10">
                  <c:v>68.3</c:v>
                </c:pt>
                <c:pt idx="11">
                  <c:v>58.9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4-469D-B4D4-02F9B4A066B4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  <c:pt idx="3">
                  <c:v>58.2</c:v>
                </c:pt>
                <c:pt idx="4">
                  <c:v>54.4</c:v>
                </c:pt>
                <c:pt idx="5">
                  <c:v>52.5</c:v>
                </c:pt>
                <c:pt idx="6">
                  <c:v>58.1</c:v>
                </c:pt>
                <c:pt idx="7">
                  <c:v>52.2</c:v>
                </c:pt>
                <c:pt idx="8">
                  <c:v>52.7</c:v>
                </c:pt>
                <c:pt idx="9">
                  <c:v>61.5</c:v>
                </c:pt>
                <c:pt idx="10">
                  <c:v>55.5</c:v>
                </c:pt>
                <c:pt idx="11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4-469D-B4D4-02F9B4A066B4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50.6</c:v>
                </c:pt>
                <c:pt idx="1">
                  <c:v>59.7</c:v>
                </c:pt>
                <c:pt idx="2">
                  <c:v>59.2</c:v>
                </c:pt>
                <c:pt idx="3">
                  <c:v>58</c:v>
                </c:pt>
                <c:pt idx="4">
                  <c:v>51.7</c:v>
                </c:pt>
                <c:pt idx="5">
                  <c:v>50.6</c:v>
                </c:pt>
                <c:pt idx="6">
                  <c:v>49.6</c:v>
                </c:pt>
                <c:pt idx="7">
                  <c:v>51.4</c:v>
                </c:pt>
                <c:pt idx="8">
                  <c:v>56.8</c:v>
                </c:pt>
                <c:pt idx="9">
                  <c:v>55.7</c:v>
                </c:pt>
                <c:pt idx="10">
                  <c:v>61.1</c:v>
                </c:pt>
                <c:pt idx="11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4-469D-B4D4-02F9B4A066B4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51.9</c:v>
                </c:pt>
                <c:pt idx="1">
                  <c:v>57.5</c:v>
                </c:pt>
                <c:pt idx="2">
                  <c:v>67.900000000000006</c:v>
                </c:pt>
                <c:pt idx="3">
                  <c:v>70.8</c:v>
                </c:pt>
                <c:pt idx="4">
                  <c:v>59.1</c:v>
                </c:pt>
                <c:pt idx="5">
                  <c:v>65.8</c:v>
                </c:pt>
                <c:pt idx="6">
                  <c:v>60.1</c:v>
                </c:pt>
                <c:pt idx="7">
                  <c:v>57.8</c:v>
                </c:pt>
                <c:pt idx="8">
                  <c:v>64.7</c:v>
                </c:pt>
                <c:pt idx="9">
                  <c:v>58.7</c:v>
                </c:pt>
                <c:pt idx="10">
                  <c:v>59.8</c:v>
                </c:pt>
                <c:pt idx="11">
                  <c:v>58.8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24-469D-B4D4-02F9B4A066B4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4-469D-B4D4-02F9B4A066B4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4-469D-B4D4-02F9B4A06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56</c:v>
                </c:pt>
                <c:pt idx="1">
                  <c:v>56.2</c:v>
                </c:pt>
                <c:pt idx="2">
                  <c:v>61.6</c:v>
                </c:pt>
                <c:pt idx="3">
                  <c:v>64.7</c:v>
                </c:pt>
                <c:pt idx="4">
                  <c:v>57.9</c:v>
                </c:pt>
                <c:pt idx="5">
                  <c:v>62.6</c:v>
                </c:pt>
                <c:pt idx="6">
                  <c:v>61.9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24-469D-B4D4-02F9B4A0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5840"/>
        <c:axId val="237356232"/>
      </c:lineChart>
      <c:catAx>
        <c:axId val="23735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6232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8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17.8</c:v>
                </c:pt>
                <c:pt idx="1">
                  <c:v>19.2</c:v>
                </c:pt>
                <c:pt idx="2">
                  <c:v>22</c:v>
                </c:pt>
                <c:pt idx="3">
                  <c:v>19.600000000000001</c:v>
                </c:pt>
                <c:pt idx="4">
                  <c:v>21.2</c:v>
                </c:pt>
                <c:pt idx="5">
                  <c:v>21.5</c:v>
                </c:pt>
                <c:pt idx="6">
                  <c:v>19.5</c:v>
                </c:pt>
                <c:pt idx="7">
                  <c:v>20.8</c:v>
                </c:pt>
                <c:pt idx="8">
                  <c:v>18</c:v>
                </c:pt>
                <c:pt idx="9">
                  <c:v>21.1</c:v>
                </c:pt>
                <c:pt idx="10">
                  <c:v>20.7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A-4CDC-8F41-A93E49A44200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  <c:pt idx="3">
                  <c:v>18.5</c:v>
                </c:pt>
                <c:pt idx="4">
                  <c:v>19.8</c:v>
                </c:pt>
                <c:pt idx="5">
                  <c:v>18</c:v>
                </c:pt>
                <c:pt idx="6">
                  <c:v>20.6</c:v>
                </c:pt>
                <c:pt idx="7">
                  <c:v>17.5</c:v>
                </c:pt>
                <c:pt idx="8">
                  <c:v>17.100000000000001</c:v>
                </c:pt>
                <c:pt idx="9">
                  <c:v>21.2</c:v>
                </c:pt>
                <c:pt idx="10">
                  <c:v>19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A-4CDC-8F41-A93E49A44200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18</c:v>
                </c:pt>
                <c:pt idx="1">
                  <c:v>21.8</c:v>
                </c:pt>
                <c:pt idx="2">
                  <c:v>22.1</c:v>
                </c:pt>
                <c:pt idx="3">
                  <c:v>19</c:v>
                </c:pt>
                <c:pt idx="4">
                  <c:v>19.3</c:v>
                </c:pt>
                <c:pt idx="5">
                  <c:v>17.8</c:v>
                </c:pt>
                <c:pt idx="6">
                  <c:v>20.3</c:v>
                </c:pt>
                <c:pt idx="7">
                  <c:v>18.899999999999999</c:v>
                </c:pt>
                <c:pt idx="8">
                  <c:v>18.600000000000001</c:v>
                </c:pt>
                <c:pt idx="9">
                  <c:v>20.100000000000001</c:v>
                </c:pt>
                <c:pt idx="10">
                  <c:v>17.3</c:v>
                </c:pt>
                <c:pt idx="11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A-4CDC-8F41-A93E49A44200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20</c:v>
                </c:pt>
                <c:pt idx="2">
                  <c:v>21.5</c:v>
                </c:pt>
                <c:pt idx="3">
                  <c:v>20.7</c:v>
                </c:pt>
                <c:pt idx="4">
                  <c:v>21.3</c:v>
                </c:pt>
                <c:pt idx="5">
                  <c:v>24.4</c:v>
                </c:pt>
                <c:pt idx="6">
                  <c:v>20.2</c:v>
                </c:pt>
                <c:pt idx="7">
                  <c:v>20.7</c:v>
                </c:pt>
                <c:pt idx="8">
                  <c:v>19.7</c:v>
                </c:pt>
                <c:pt idx="9">
                  <c:v>18.8</c:v>
                </c:pt>
                <c:pt idx="10">
                  <c:v>19</c:v>
                </c:pt>
                <c:pt idx="11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BA-4CDC-8F41-A93E49A44200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17.7</c:v>
                </c:pt>
                <c:pt idx="2">
                  <c:v>21.9</c:v>
                </c:pt>
                <c:pt idx="3">
                  <c:v>20</c:v>
                </c:pt>
                <c:pt idx="4">
                  <c:v>18.100000000000001</c:v>
                </c:pt>
                <c:pt idx="5">
                  <c:v>26.3</c:v>
                </c:pt>
                <c:pt idx="6">
                  <c:v>22.3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BA-4CDC-8F41-A93E49A4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7464"/>
        <c:axId val="237797856"/>
      </c:lineChart>
      <c:catAx>
        <c:axId val="23779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7856"/>
        <c:scaling>
          <c:orientation val="minMax"/>
          <c:max val="3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4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38.9</c:v>
                </c:pt>
                <c:pt idx="2">
                  <c:v>39.799999999999997</c:v>
                </c:pt>
                <c:pt idx="3">
                  <c:v>38.4</c:v>
                </c:pt>
                <c:pt idx="4">
                  <c:v>39.200000000000003</c:v>
                </c:pt>
                <c:pt idx="5">
                  <c:v>40.700000000000003</c:v>
                </c:pt>
                <c:pt idx="6">
                  <c:v>37.9</c:v>
                </c:pt>
                <c:pt idx="7">
                  <c:v>39</c:v>
                </c:pt>
                <c:pt idx="8">
                  <c:v>38.4</c:v>
                </c:pt>
                <c:pt idx="9">
                  <c:v>40.1</c:v>
                </c:pt>
                <c:pt idx="10">
                  <c:v>40.799999999999997</c:v>
                </c:pt>
                <c:pt idx="11">
                  <c:v>39.700000000000003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F-414B-B636-C15D0E8CAE14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  <c:pt idx="3">
                  <c:v>37.9</c:v>
                </c:pt>
                <c:pt idx="4">
                  <c:v>39.700000000000003</c:v>
                </c:pt>
                <c:pt idx="5">
                  <c:v>38.4</c:v>
                </c:pt>
                <c:pt idx="6">
                  <c:v>39.6</c:v>
                </c:pt>
                <c:pt idx="7">
                  <c:v>39.299999999999997</c:v>
                </c:pt>
                <c:pt idx="8">
                  <c:v>38.1</c:v>
                </c:pt>
                <c:pt idx="9">
                  <c:v>40.4</c:v>
                </c:pt>
                <c:pt idx="10">
                  <c:v>41.1</c:v>
                </c:pt>
                <c:pt idx="1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F-414B-B636-C15D0E8CAE14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40.5</c:v>
                </c:pt>
                <c:pt idx="1">
                  <c:v>42.5</c:v>
                </c:pt>
                <c:pt idx="2">
                  <c:v>41.8</c:v>
                </c:pt>
                <c:pt idx="3">
                  <c:v>40.1</c:v>
                </c:pt>
                <c:pt idx="4">
                  <c:v>43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</c:v>
                </c:pt>
                <c:pt idx="9">
                  <c:v>40.700000000000003</c:v>
                </c:pt>
                <c:pt idx="10">
                  <c:v>38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F-414B-B636-C15D0E8CAE14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38.200000000000003</c:v>
                </c:pt>
                <c:pt idx="2">
                  <c:v>38.200000000000003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38.799999999999997</c:v>
                </c:pt>
                <c:pt idx="6">
                  <c:v>38.299999999999997</c:v>
                </c:pt>
                <c:pt idx="7">
                  <c:v>40</c:v>
                </c:pt>
                <c:pt idx="8">
                  <c:v>40.700000000000003</c:v>
                </c:pt>
                <c:pt idx="9">
                  <c:v>40.200000000000003</c:v>
                </c:pt>
                <c:pt idx="10">
                  <c:v>40.1</c:v>
                </c:pt>
                <c:pt idx="11">
                  <c:v>39.200000000000003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F-414B-B636-C15D0E8CAE14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38.6</c:v>
                </c:pt>
                <c:pt idx="1">
                  <c:v>36.700000000000003</c:v>
                </c:pt>
                <c:pt idx="2">
                  <c:v>37.4</c:v>
                </c:pt>
                <c:pt idx="3">
                  <c:v>36.6</c:v>
                </c:pt>
                <c:pt idx="4">
                  <c:v>37.4</c:v>
                </c:pt>
                <c:pt idx="5">
                  <c:v>40.700000000000003</c:v>
                </c:pt>
                <c:pt idx="6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8F-414B-B636-C15D0E8CAE14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8F-414B-B636-C15D0E8C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8640"/>
        <c:axId val="237799032"/>
      </c:lineChart>
      <c:catAx>
        <c:axId val="23779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903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86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49</c:v>
                </c:pt>
                <c:pt idx="1">
                  <c:v>47.9</c:v>
                </c:pt>
                <c:pt idx="2">
                  <c:v>54.9</c:v>
                </c:pt>
                <c:pt idx="3">
                  <c:v>51.9</c:v>
                </c:pt>
                <c:pt idx="4">
                  <c:v>53.4</c:v>
                </c:pt>
                <c:pt idx="5">
                  <c:v>52</c:v>
                </c:pt>
                <c:pt idx="6" formatCode="0.0_ ">
                  <c:v>53.1</c:v>
                </c:pt>
                <c:pt idx="7">
                  <c:v>52.7</c:v>
                </c:pt>
                <c:pt idx="8">
                  <c:v>47.4</c:v>
                </c:pt>
                <c:pt idx="9">
                  <c:v>51.7</c:v>
                </c:pt>
                <c:pt idx="10">
                  <c:v>50.5</c:v>
                </c:pt>
                <c:pt idx="11">
                  <c:v>46.4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F-4B83-B54F-F62CCD686883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  <c:pt idx="3">
                  <c:v>51.4</c:v>
                </c:pt>
                <c:pt idx="4">
                  <c:v>48.7</c:v>
                </c:pt>
                <c:pt idx="5">
                  <c:v>47.7</c:v>
                </c:pt>
                <c:pt idx="6" formatCode="0.0_ ">
                  <c:v>51.2</c:v>
                </c:pt>
                <c:pt idx="7">
                  <c:v>44.5</c:v>
                </c:pt>
                <c:pt idx="8">
                  <c:v>45.6</c:v>
                </c:pt>
                <c:pt idx="9">
                  <c:v>51.2</c:v>
                </c:pt>
                <c:pt idx="10">
                  <c:v>45.8</c:v>
                </c:pt>
                <c:pt idx="11">
                  <c:v>48.1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F-4B83-B54F-F62CCD686883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0.0_ </c:formatCode>
                <c:ptCount val="12"/>
                <c:pt idx="0" formatCode="General">
                  <c:v>43.5</c:v>
                </c:pt>
                <c:pt idx="1">
                  <c:v>50</c:v>
                </c:pt>
                <c:pt idx="2" formatCode="General">
                  <c:v>53.2</c:v>
                </c:pt>
                <c:pt idx="3" formatCode="General">
                  <c:v>48.5</c:v>
                </c:pt>
                <c:pt idx="4" formatCode="General">
                  <c:v>42.9</c:v>
                </c:pt>
                <c:pt idx="5" formatCode="General">
                  <c:v>41.7</c:v>
                </c:pt>
                <c:pt idx="6">
                  <c:v>47.4</c:v>
                </c:pt>
                <c:pt idx="7" formatCode="General">
                  <c:v>45</c:v>
                </c:pt>
                <c:pt idx="8" formatCode="General">
                  <c:v>46.3</c:v>
                </c:pt>
                <c:pt idx="9" formatCode="General">
                  <c:v>49.6</c:v>
                </c:pt>
                <c:pt idx="10" formatCode="General">
                  <c:v>47.6</c:v>
                </c:pt>
                <c:pt idx="11" formatCode="General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F-4B83-B54F-F62CCD686883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0.0_ </c:formatCode>
                <c:ptCount val="12"/>
                <c:pt idx="0" formatCode="General">
                  <c:v>44.8</c:v>
                </c:pt>
                <c:pt idx="1">
                  <c:v>51.5</c:v>
                </c:pt>
                <c:pt idx="2" formatCode="General">
                  <c:v>56.2</c:v>
                </c:pt>
                <c:pt idx="3" formatCode="General">
                  <c:v>57.8</c:v>
                </c:pt>
                <c:pt idx="4" formatCode="General">
                  <c:v>55.6</c:v>
                </c:pt>
                <c:pt idx="5" formatCode="General">
                  <c:v>62.4</c:v>
                </c:pt>
                <c:pt idx="6">
                  <c:v>53</c:v>
                </c:pt>
                <c:pt idx="7" formatCode="General">
                  <c:v>50.6</c:v>
                </c:pt>
                <c:pt idx="8" formatCode="General">
                  <c:v>48</c:v>
                </c:pt>
                <c:pt idx="9" formatCode="General">
                  <c:v>47.1</c:v>
                </c:pt>
                <c:pt idx="10" formatCode="General">
                  <c:v>47.3</c:v>
                </c:pt>
                <c:pt idx="11" formatCode="General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F-4B83-B54F-F62CCD686883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50.7</c:v>
                </c:pt>
                <c:pt idx="1">
                  <c:v>49.7</c:v>
                </c:pt>
                <c:pt idx="2" formatCode="General">
                  <c:v>58.3</c:v>
                </c:pt>
                <c:pt idx="3" formatCode="General">
                  <c:v>55.1</c:v>
                </c:pt>
                <c:pt idx="4" formatCode="General">
                  <c:v>47.9</c:v>
                </c:pt>
                <c:pt idx="5" formatCode="General">
                  <c:v>63.1</c:v>
                </c:pt>
                <c:pt idx="6">
                  <c:v>62.3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F-4B83-B54F-F62CCD68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9816"/>
        <c:axId val="237800208"/>
      </c:lineChart>
      <c:catAx>
        <c:axId val="23779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020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31</c:v>
                </c:pt>
                <c:pt idx="1">
                  <c:v>41.9</c:v>
                </c:pt>
                <c:pt idx="2">
                  <c:v>40.700000000000003</c:v>
                </c:pt>
                <c:pt idx="3">
                  <c:v>47.3</c:v>
                </c:pt>
                <c:pt idx="4">
                  <c:v>55.6</c:v>
                </c:pt>
                <c:pt idx="5">
                  <c:v>54.5</c:v>
                </c:pt>
                <c:pt idx="6">
                  <c:v>50.6</c:v>
                </c:pt>
                <c:pt idx="7">
                  <c:v>41.6</c:v>
                </c:pt>
                <c:pt idx="8">
                  <c:v>40.700000000000003</c:v>
                </c:pt>
                <c:pt idx="9">
                  <c:v>53.2</c:v>
                </c:pt>
                <c:pt idx="10">
                  <c:v>46.1</c:v>
                </c:pt>
                <c:pt idx="11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8-4173-800C-A89E805645B0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  <c:pt idx="3">
                  <c:v>60.2</c:v>
                </c:pt>
                <c:pt idx="4">
                  <c:v>52.3</c:v>
                </c:pt>
                <c:pt idx="5">
                  <c:v>59.3</c:v>
                </c:pt>
                <c:pt idx="6">
                  <c:v>66.7</c:v>
                </c:pt>
                <c:pt idx="7">
                  <c:v>43.7</c:v>
                </c:pt>
                <c:pt idx="8">
                  <c:v>73.5</c:v>
                </c:pt>
                <c:pt idx="9">
                  <c:v>62.6</c:v>
                </c:pt>
                <c:pt idx="10">
                  <c:v>59.5</c:v>
                </c:pt>
                <c:pt idx="11">
                  <c:v>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173-800C-A89E805645B0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47.8</c:v>
                </c:pt>
                <c:pt idx="1">
                  <c:v>44.8</c:v>
                </c:pt>
                <c:pt idx="2">
                  <c:v>52.1</c:v>
                </c:pt>
                <c:pt idx="3">
                  <c:v>55.6</c:v>
                </c:pt>
                <c:pt idx="4">
                  <c:v>47.6</c:v>
                </c:pt>
                <c:pt idx="5">
                  <c:v>72.400000000000006</c:v>
                </c:pt>
                <c:pt idx="6">
                  <c:v>64.7</c:v>
                </c:pt>
                <c:pt idx="7">
                  <c:v>42.3</c:v>
                </c:pt>
                <c:pt idx="8">
                  <c:v>49.9</c:v>
                </c:pt>
                <c:pt idx="9">
                  <c:v>47.9</c:v>
                </c:pt>
                <c:pt idx="10">
                  <c:v>46.1</c:v>
                </c:pt>
                <c:pt idx="11">
                  <c:v>44.3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8-4173-800C-A89E805645B0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44.4</c:v>
                </c:pt>
                <c:pt idx="1">
                  <c:v>43.2</c:v>
                </c:pt>
                <c:pt idx="2">
                  <c:v>58.3</c:v>
                </c:pt>
                <c:pt idx="3">
                  <c:v>82.3</c:v>
                </c:pt>
                <c:pt idx="4">
                  <c:v>75.599999999999994</c:v>
                </c:pt>
                <c:pt idx="5">
                  <c:v>80.5</c:v>
                </c:pt>
                <c:pt idx="6">
                  <c:v>62.3</c:v>
                </c:pt>
                <c:pt idx="7">
                  <c:v>50.4</c:v>
                </c:pt>
                <c:pt idx="8">
                  <c:v>48.5</c:v>
                </c:pt>
                <c:pt idx="9">
                  <c:v>53.2</c:v>
                </c:pt>
                <c:pt idx="10">
                  <c:v>47.2</c:v>
                </c:pt>
                <c:pt idx="1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8-4173-800C-A89E805645B0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55.9</c:v>
                </c:pt>
                <c:pt idx="1">
                  <c:v>45.3</c:v>
                </c:pt>
                <c:pt idx="2">
                  <c:v>66.8</c:v>
                </c:pt>
                <c:pt idx="3">
                  <c:v>60.7</c:v>
                </c:pt>
                <c:pt idx="4">
                  <c:v>50.5</c:v>
                </c:pt>
                <c:pt idx="5">
                  <c:v>71.599999999999994</c:v>
                </c:pt>
                <c:pt idx="6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18-4173-800C-A89E8056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5720"/>
        <c:axId val="235996112"/>
      </c:lineChart>
      <c:catAx>
        <c:axId val="23599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6112"/>
        <c:scaling>
          <c:orientation val="minMax"/>
          <c:max val="9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5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48.3</c:v>
                </c:pt>
                <c:pt idx="1">
                  <c:v>50.9</c:v>
                </c:pt>
                <c:pt idx="2">
                  <c:v>48.3</c:v>
                </c:pt>
                <c:pt idx="3">
                  <c:v>50.5</c:v>
                </c:pt>
                <c:pt idx="4">
                  <c:v>52.1</c:v>
                </c:pt>
                <c:pt idx="5">
                  <c:v>49.7</c:v>
                </c:pt>
                <c:pt idx="6">
                  <c:v>45.5</c:v>
                </c:pt>
                <c:pt idx="7">
                  <c:v>40.799999999999997</c:v>
                </c:pt>
                <c:pt idx="8">
                  <c:v>41.6</c:v>
                </c:pt>
                <c:pt idx="9">
                  <c:v>46.4</c:v>
                </c:pt>
                <c:pt idx="10">
                  <c:v>47.5</c:v>
                </c:pt>
                <c:pt idx="11">
                  <c:v>56.7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F-4721-859F-13C6BCA091C9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  <c:pt idx="3">
                  <c:v>64.3</c:v>
                </c:pt>
                <c:pt idx="4">
                  <c:v>57.2</c:v>
                </c:pt>
                <c:pt idx="5">
                  <c:v>59.5</c:v>
                </c:pt>
                <c:pt idx="6">
                  <c:v>57.8</c:v>
                </c:pt>
                <c:pt idx="7">
                  <c:v>57.5</c:v>
                </c:pt>
                <c:pt idx="8">
                  <c:v>57.6</c:v>
                </c:pt>
                <c:pt idx="9">
                  <c:v>61</c:v>
                </c:pt>
                <c:pt idx="10">
                  <c:v>58.2</c:v>
                </c:pt>
                <c:pt idx="11">
                  <c:v>62.9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F-4721-859F-13C6BCA091C9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65.900000000000006</c:v>
                </c:pt>
                <c:pt idx="2">
                  <c:v>60.8</c:v>
                </c:pt>
                <c:pt idx="3">
                  <c:v>61</c:v>
                </c:pt>
                <c:pt idx="4">
                  <c:v>64.599999999999994</c:v>
                </c:pt>
                <c:pt idx="5">
                  <c:v>55.6</c:v>
                </c:pt>
                <c:pt idx="6">
                  <c:v>43</c:v>
                </c:pt>
                <c:pt idx="7">
                  <c:v>47.8</c:v>
                </c:pt>
                <c:pt idx="8">
                  <c:v>53.1</c:v>
                </c:pt>
                <c:pt idx="9">
                  <c:v>53.4</c:v>
                </c:pt>
                <c:pt idx="10">
                  <c:v>34</c:v>
                </c:pt>
                <c:pt idx="11">
                  <c:v>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F-4721-859F-13C6BCA091C9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32.1</c:v>
                </c:pt>
                <c:pt idx="1">
                  <c:v>30.1</c:v>
                </c:pt>
                <c:pt idx="2">
                  <c:v>28.9</c:v>
                </c:pt>
                <c:pt idx="3">
                  <c:v>38</c:v>
                </c:pt>
                <c:pt idx="4">
                  <c:v>43.4</c:v>
                </c:pt>
                <c:pt idx="5">
                  <c:v>45.9</c:v>
                </c:pt>
                <c:pt idx="6">
                  <c:v>40.200000000000003</c:v>
                </c:pt>
                <c:pt idx="7">
                  <c:v>40.5</c:v>
                </c:pt>
                <c:pt idx="8">
                  <c:v>41.7</c:v>
                </c:pt>
                <c:pt idx="9">
                  <c:v>40.799999999999997</c:v>
                </c:pt>
                <c:pt idx="10">
                  <c:v>40.1</c:v>
                </c:pt>
                <c:pt idx="11">
                  <c:v>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F-4721-859F-13C6BCA091C9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41</c:v>
                </c:pt>
                <c:pt idx="2">
                  <c:v>39.5</c:v>
                </c:pt>
                <c:pt idx="3">
                  <c:v>39.4</c:v>
                </c:pt>
                <c:pt idx="4">
                  <c:v>37.9</c:v>
                </c:pt>
                <c:pt idx="5">
                  <c:v>41.3</c:v>
                </c:pt>
                <c:pt idx="6">
                  <c:v>37.5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F-4721-859F-13C6BCA09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6896"/>
        <c:axId val="235997288"/>
      </c:lineChart>
      <c:catAx>
        <c:axId val="23599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72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89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81.8</c:v>
                </c:pt>
                <c:pt idx="2">
                  <c:v>84.6</c:v>
                </c:pt>
                <c:pt idx="3">
                  <c:v>93.4</c:v>
                </c:pt>
                <c:pt idx="4">
                  <c:v>106.7</c:v>
                </c:pt>
                <c:pt idx="5">
                  <c:v>109.4</c:v>
                </c:pt>
                <c:pt idx="6">
                  <c:v>110.7</c:v>
                </c:pt>
                <c:pt idx="7">
                  <c:v>101.9</c:v>
                </c:pt>
                <c:pt idx="8">
                  <c:v>97.7</c:v>
                </c:pt>
                <c:pt idx="9">
                  <c:v>115.3</c:v>
                </c:pt>
                <c:pt idx="10">
                  <c:v>97.1</c:v>
                </c:pt>
                <c:pt idx="11">
                  <c:v>88.2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8-4E65-BCF3-C29EC31D3FCE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  <c:pt idx="3">
                  <c:v>93.3</c:v>
                </c:pt>
                <c:pt idx="4">
                  <c:v>92</c:v>
                </c:pt>
                <c:pt idx="5">
                  <c:v>99.6</c:v>
                </c:pt>
                <c:pt idx="6">
                  <c:v>115.3</c:v>
                </c:pt>
                <c:pt idx="7">
                  <c:v>76.099999999999994</c:v>
                </c:pt>
                <c:pt idx="8">
                  <c:v>127.5</c:v>
                </c:pt>
                <c:pt idx="9">
                  <c:v>102.6</c:v>
                </c:pt>
                <c:pt idx="10">
                  <c:v>102.2</c:v>
                </c:pt>
                <c:pt idx="11">
                  <c:v>85.1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8-4E65-BCF3-C29EC31D3FCE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71.8</c:v>
                </c:pt>
                <c:pt idx="1">
                  <c:v>67.900000000000006</c:v>
                </c:pt>
                <c:pt idx="2">
                  <c:v>86.3</c:v>
                </c:pt>
                <c:pt idx="3">
                  <c:v>91.1</c:v>
                </c:pt>
                <c:pt idx="4">
                  <c:v>72.900000000000006</c:v>
                </c:pt>
                <c:pt idx="5">
                  <c:v>127.8</c:v>
                </c:pt>
                <c:pt idx="6">
                  <c:v>144</c:v>
                </c:pt>
                <c:pt idx="7">
                  <c:v>88.1</c:v>
                </c:pt>
                <c:pt idx="8">
                  <c:v>93.5</c:v>
                </c:pt>
                <c:pt idx="9">
                  <c:v>89.7</c:v>
                </c:pt>
                <c:pt idx="10">
                  <c:v>127.8</c:v>
                </c:pt>
                <c:pt idx="11">
                  <c:v>136.69999999999999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8-4E65-BCF3-C29EC31D3FCE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138.19999999999999</c:v>
                </c:pt>
                <c:pt idx="1">
                  <c:v>142.4</c:v>
                </c:pt>
                <c:pt idx="2">
                  <c:v>199.9</c:v>
                </c:pt>
                <c:pt idx="3">
                  <c:v>232.5</c:v>
                </c:pt>
                <c:pt idx="4">
                  <c:v>179</c:v>
                </c:pt>
                <c:pt idx="5">
                  <c:v>177.6</c:v>
                </c:pt>
                <c:pt idx="6">
                  <c:v>151.19999999999999</c:v>
                </c:pt>
                <c:pt idx="7">
                  <c:v>124.5</c:v>
                </c:pt>
                <c:pt idx="8">
                  <c:v>116.7</c:v>
                </c:pt>
                <c:pt idx="9">
                  <c:v>129.9</c:v>
                </c:pt>
                <c:pt idx="10">
                  <c:v>117.4</c:v>
                </c:pt>
                <c:pt idx="11">
                  <c:v>123.6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8-4E65-BCF3-C29EC31D3FCE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137.30000000000001</c:v>
                </c:pt>
                <c:pt idx="1">
                  <c:v>110.5</c:v>
                </c:pt>
                <c:pt idx="2">
                  <c:v>167.7</c:v>
                </c:pt>
                <c:pt idx="3">
                  <c:v>153.9</c:v>
                </c:pt>
                <c:pt idx="4">
                  <c:v>132.6</c:v>
                </c:pt>
                <c:pt idx="5">
                  <c:v>176.4</c:v>
                </c:pt>
                <c:pt idx="6">
                  <c:v>200.3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A8-4E65-BCF3-C29EC31D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2920"/>
        <c:axId val="237703312"/>
      </c:lineChart>
      <c:catAx>
        <c:axId val="23770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3312"/>
        <c:scaling>
          <c:orientation val="minMax"/>
          <c:max val="28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2920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'16・駿遠推移'!$A$25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'16・駿遠推移'!$B$25:$M$25</c:f>
              <c:numCache>
                <c:formatCode>#,##0.0;[Red]\-#,##0.0</c:formatCode>
                <c:ptCount val="12"/>
                <c:pt idx="0">
                  <c:v>91</c:v>
                </c:pt>
                <c:pt idx="1">
                  <c:v>88.5</c:v>
                </c:pt>
                <c:pt idx="2">
                  <c:v>127.1</c:v>
                </c:pt>
                <c:pt idx="3">
                  <c:v>123.6</c:v>
                </c:pt>
                <c:pt idx="4">
                  <c:v>127.3</c:v>
                </c:pt>
                <c:pt idx="5">
                  <c:v>123.9</c:v>
                </c:pt>
                <c:pt idx="6">
                  <c:v>147.6</c:v>
                </c:pt>
                <c:pt idx="7">
                  <c:v>123.9</c:v>
                </c:pt>
                <c:pt idx="8">
                  <c:v>121.8</c:v>
                </c:pt>
                <c:pt idx="9">
                  <c:v>131</c:v>
                </c:pt>
                <c:pt idx="10">
                  <c:v>110.3</c:v>
                </c:pt>
                <c:pt idx="11">
                  <c:v>106.5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7-4C82-8232-06BA15C27467}"/>
            </c:ext>
          </c:extLst>
        </c:ser>
        <c:ser>
          <c:idx val="1"/>
          <c:order val="1"/>
          <c:tx>
            <c:strRef>
              <c:f>'16・駿遠推移'!$A$26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'16・駿遠推移'!$B$26:$M$26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  <c:pt idx="3">
                  <c:v>122</c:v>
                </c:pt>
                <c:pt idx="4">
                  <c:v>123.5</c:v>
                </c:pt>
                <c:pt idx="5">
                  <c:v>126.2</c:v>
                </c:pt>
                <c:pt idx="6">
                  <c:v>126.9</c:v>
                </c:pt>
                <c:pt idx="7">
                  <c:v>97.5</c:v>
                </c:pt>
                <c:pt idx="8">
                  <c:v>114.1</c:v>
                </c:pt>
                <c:pt idx="9">
                  <c:v>104.1</c:v>
                </c:pt>
                <c:pt idx="10">
                  <c:v>95.1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7-4C82-8232-06BA15C27467}"/>
            </c:ext>
          </c:extLst>
        </c:ser>
        <c:ser>
          <c:idx val="2"/>
          <c:order val="2"/>
          <c:tx>
            <c:strRef>
              <c:f>'16・駿遠推移'!$A$27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'16・駿遠推移'!$B$27:$M$27</c:f>
              <c:numCache>
                <c:formatCode>#,##0.0;[Red]\-#,##0.0</c:formatCode>
                <c:ptCount val="12"/>
                <c:pt idx="0">
                  <c:v>84.4</c:v>
                </c:pt>
                <c:pt idx="1">
                  <c:v>90.2</c:v>
                </c:pt>
                <c:pt idx="2">
                  <c:v>113.2</c:v>
                </c:pt>
                <c:pt idx="3">
                  <c:v>112.9</c:v>
                </c:pt>
                <c:pt idx="4">
                  <c:v>92.8</c:v>
                </c:pt>
                <c:pt idx="5">
                  <c:v>100.2</c:v>
                </c:pt>
                <c:pt idx="6">
                  <c:v>103</c:v>
                </c:pt>
                <c:pt idx="7">
                  <c:v>90.2</c:v>
                </c:pt>
                <c:pt idx="8">
                  <c:v>95.8</c:v>
                </c:pt>
                <c:pt idx="9">
                  <c:v>131.9</c:v>
                </c:pt>
                <c:pt idx="10">
                  <c:v>84.5</c:v>
                </c:pt>
                <c:pt idx="11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7-4C82-8232-06BA15C27467}"/>
            </c:ext>
          </c:extLst>
        </c:ser>
        <c:ser>
          <c:idx val="3"/>
          <c:order val="3"/>
          <c:tx>
            <c:strRef>
              <c:f>'16・駿遠推移'!$A$28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'16・駿遠推移'!$B$28:$M$28</c:f>
              <c:numCache>
                <c:formatCode>#,##0.0;[Red]\-#,##0.0</c:formatCode>
                <c:ptCount val="12"/>
                <c:pt idx="0">
                  <c:v>75.7</c:v>
                </c:pt>
                <c:pt idx="1">
                  <c:v>92.3</c:v>
                </c:pt>
                <c:pt idx="2">
                  <c:v>105</c:v>
                </c:pt>
                <c:pt idx="3">
                  <c:v>103.6</c:v>
                </c:pt>
                <c:pt idx="4">
                  <c:v>94.9</c:v>
                </c:pt>
                <c:pt idx="5">
                  <c:v>106.3</c:v>
                </c:pt>
                <c:pt idx="6">
                  <c:v>100.1</c:v>
                </c:pt>
                <c:pt idx="7">
                  <c:v>100.9</c:v>
                </c:pt>
                <c:pt idx="8">
                  <c:v>91.8</c:v>
                </c:pt>
                <c:pt idx="9">
                  <c:v>87.4</c:v>
                </c:pt>
                <c:pt idx="10">
                  <c:v>90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7-4C82-8232-06BA15C27467}"/>
            </c:ext>
          </c:extLst>
        </c:ser>
        <c:ser>
          <c:idx val="4"/>
          <c:order val="4"/>
          <c:tx>
            <c:strRef>
              <c:f>'16・駿遠推移'!$A$29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'16・駿遠推移'!$B$29:$M$29</c:f>
              <c:numCache>
                <c:formatCode>#,##0.0;[Red]\-#,##0.0</c:formatCode>
                <c:ptCount val="12"/>
                <c:pt idx="0">
                  <c:v>68.900000000000006</c:v>
                </c:pt>
                <c:pt idx="1">
                  <c:v>75.7</c:v>
                </c:pt>
                <c:pt idx="2">
                  <c:v>96.3</c:v>
                </c:pt>
                <c:pt idx="3">
                  <c:v>98.9</c:v>
                </c:pt>
                <c:pt idx="4">
                  <c:v>89.3</c:v>
                </c:pt>
                <c:pt idx="5">
                  <c:v>96</c:v>
                </c:pt>
                <c:pt idx="6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7-4C82-8232-06BA15C2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3704"/>
        <c:axId val="237704488"/>
      </c:lineChart>
      <c:catAx>
        <c:axId val="23770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44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70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'16・駿遠推移'!$A$54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'16・駿遠推移'!$B$54:$M$54</c:f>
              <c:numCache>
                <c:formatCode>#,##0.0;[Red]\-#,##0.0</c:formatCode>
                <c:ptCount val="12"/>
                <c:pt idx="0">
                  <c:v>120.5</c:v>
                </c:pt>
                <c:pt idx="1">
                  <c:v>109</c:v>
                </c:pt>
                <c:pt idx="2">
                  <c:v>119.8</c:v>
                </c:pt>
                <c:pt idx="3">
                  <c:v>121.6</c:v>
                </c:pt>
                <c:pt idx="4">
                  <c:v>136.1</c:v>
                </c:pt>
                <c:pt idx="5">
                  <c:v>141.5</c:v>
                </c:pt>
                <c:pt idx="6">
                  <c:v>138.5</c:v>
                </c:pt>
                <c:pt idx="7">
                  <c:v>115.4</c:v>
                </c:pt>
                <c:pt idx="8">
                  <c:v>127.1</c:v>
                </c:pt>
                <c:pt idx="9">
                  <c:v>139.9</c:v>
                </c:pt>
                <c:pt idx="10">
                  <c:v>134.6</c:v>
                </c:pt>
                <c:pt idx="11">
                  <c:v>130.80000000000001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0-433B-A550-248DC39CC019}"/>
            </c:ext>
          </c:extLst>
        </c:ser>
        <c:ser>
          <c:idx val="1"/>
          <c:order val="1"/>
          <c:tx>
            <c:strRef>
              <c:f>'16・駿遠推移'!$A$55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'16・駿遠推移'!$B$55:$M$55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  <c:pt idx="3">
                  <c:v>117.7</c:v>
                </c:pt>
                <c:pt idx="4">
                  <c:v>126</c:v>
                </c:pt>
                <c:pt idx="5">
                  <c:v>138.9</c:v>
                </c:pt>
                <c:pt idx="6">
                  <c:v>146.19999999999999</c:v>
                </c:pt>
                <c:pt idx="7">
                  <c:v>134.4</c:v>
                </c:pt>
                <c:pt idx="8">
                  <c:v>134.19999999999999</c:v>
                </c:pt>
                <c:pt idx="9">
                  <c:v>122.9</c:v>
                </c:pt>
                <c:pt idx="10">
                  <c:v>124.3</c:v>
                </c:pt>
                <c:pt idx="11">
                  <c:v>122.1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0-433B-A550-248DC39CC019}"/>
            </c:ext>
          </c:extLst>
        </c:ser>
        <c:ser>
          <c:idx val="2"/>
          <c:order val="2"/>
          <c:tx>
            <c:strRef>
              <c:f>'16・駿遠推移'!$A$56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'16・駿遠推移'!$B$56:$M$56</c:f>
              <c:numCache>
                <c:formatCode>#,##0.0;[Red]\-#,##0.0</c:formatCode>
                <c:ptCount val="12"/>
                <c:pt idx="0">
                  <c:v>119.6</c:v>
                </c:pt>
                <c:pt idx="1">
                  <c:v>116.2</c:v>
                </c:pt>
                <c:pt idx="2">
                  <c:v>120.4</c:v>
                </c:pt>
                <c:pt idx="3">
                  <c:v>120.3</c:v>
                </c:pt>
                <c:pt idx="4">
                  <c:v>123.1</c:v>
                </c:pt>
                <c:pt idx="5">
                  <c:v>116.5</c:v>
                </c:pt>
                <c:pt idx="6">
                  <c:v>114.8</c:v>
                </c:pt>
                <c:pt idx="7">
                  <c:v>111.8</c:v>
                </c:pt>
                <c:pt idx="8">
                  <c:v>114</c:v>
                </c:pt>
                <c:pt idx="9">
                  <c:v>141.30000000000001</c:v>
                </c:pt>
                <c:pt idx="10">
                  <c:v>114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0-433B-A550-248DC39CC019}"/>
            </c:ext>
          </c:extLst>
        </c:ser>
        <c:ser>
          <c:idx val="3"/>
          <c:order val="3"/>
          <c:tx>
            <c:strRef>
              <c:f>'16・駿遠推移'!$A$57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'16・駿遠推移'!$B$57:$M$57</c:f>
              <c:numCache>
                <c:formatCode>#,##0.0;[Red]\-#,##0.0</c:formatCode>
                <c:ptCount val="12"/>
                <c:pt idx="0">
                  <c:v>99.7</c:v>
                </c:pt>
                <c:pt idx="1">
                  <c:v>109.5</c:v>
                </c:pt>
                <c:pt idx="2">
                  <c:v>111.4</c:v>
                </c:pt>
                <c:pt idx="3">
                  <c:v>102.9</c:v>
                </c:pt>
                <c:pt idx="4">
                  <c:v>113.3</c:v>
                </c:pt>
                <c:pt idx="5">
                  <c:v>123.3</c:v>
                </c:pt>
                <c:pt idx="6">
                  <c:v>120.8</c:v>
                </c:pt>
                <c:pt idx="7">
                  <c:v>138.19999999999999</c:v>
                </c:pt>
                <c:pt idx="8">
                  <c:v>132.1</c:v>
                </c:pt>
                <c:pt idx="9">
                  <c:v>128.30000000000001</c:v>
                </c:pt>
                <c:pt idx="10">
                  <c:v>125.1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0-433B-A550-248DC39CC019}"/>
            </c:ext>
          </c:extLst>
        </c:ser>
        <c:ser>
          <c:idx val="4"/>
          <c:order val="4"/>
          <c:tx>
            <c:strRef>
              <c:f>'16・駿遠推移'!$A$58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'16・駿遠推移'!$B$58:$M$58</c:f>
              <c:numCache>
                <c:formatCode>#,##0.0;[Red]\-#,##0.0</c:formatCode>
                <c:ptCount val="12"/>
                <c:pt idx="0">
                  <c:v>110.3</c:v>
                </c:pt>
                <c:pt idx="1">
                  <c:v>109</c:v>
                </c:pt>
                <c:pt idx="2">
                  <c:v>108.2</c:v>
                </c:pt>
                <c:pt idx="3">
                  <c:v>113.1</c:v>
                </c:pt>
                <c:pt idx="4">
                  <c:v>122.4</c:v>
                </c:pt>
                <c:pt idx="5">
                  <c:v>116.8</c:v>
                </c:pt>
                <c:pt idx="6">
                  <c:v>108.9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0-433B-A550-248DC39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5272"/>
        <c:axId val="237705664"/>
      </c:lineChart>
      <c:catAx>
        <c:axId val="23770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566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27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'16・駿遠推移'!$A$84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'16・駿遠推移'!$B$84:$M$84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F76-A4A3-4B459310F599}"/>
            </c:ext>
          </c:extLst>
        </c:ser>
        <c:ser>
          <c:idx val="1"/>
          <c:order val="1"/>
          <c:tx>
            <c:strRef>
              <c:f>'16・駿遠推移'!$A$85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'16・駿遠推移'!$B$85:$M$85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F76-A4A3-4B459310F599}"/>
            </c:ext>
          </c:extLst>
        </c:ser>
        <c:ser>
          <c:idx val="2"/>
          <c:order val="2"/>
          <c:tx>
            <c:strRef>
              <c:f>'16・駿遠推移'!$A$86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'16・駿遠推移'!$B$86:$M$86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  <c:pt idx="7">
                  <c:v>81</c:v>
                </c:pt>
                <c:pt idx="8">
                  <c:v>83.9</c:v>
                </c:pt>
                <c:pt idx="9">
                  <c:v>92.6</c:v>
                </c:pt>
                <c:pt idx="10">
                  <c:v>76.900000000000006</c:v>
                </c:pt>
                <c:pt idx="1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F76-A4A3-4B459310F599}"/>
            </c:ext>
          </c:extLst>
        </c:ser>
        <c:ser>
          <c:idx val="3"/>
          <c:order val="3"/>
          <c:tx>
            <c:strRef>
              <c:f>'16・駿遠推移'!$A$87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'16・駿遠推移'!$B$87:$M$87</c:f>
              <c:numCache>
                <c:formatCode>0.0_ </c:formatCode>
                <c:ptCount val="12"/>
                <c:pt idx="0">
                  <c:v>76.099999999999994</c:v>
                </c:pt>
                <c:pt idx="1">
                  <c:v>83.6</c:v>
                </c:pt>
                <c:pt idx="2">
                  <c:v>94.2</c:v>
                </c:pt>
                <c:pt idx="3">
                  <c:v>100.7</c:v>
                </c:pt>
                <c:pt idx="4">
                  <c:v>83</c:v>
                </c:pt>
                <c:pt idx="5">
                  <c:v>85.6</c:v>
                </c:pt>
                <c:pt idx="6">
                  <c:v>83.1</c:v>
                </c:pt>
                <c:pt idx="7">
                  <c:v>71.099999999999994</c:v>
                </c:pt>
                <c:pt idx="8">
                  <c:v>70.099999999999994</c:v>
                </c:pt>
                <c:pt idx="9">
                  <c:v>68.599999999999994</c:v>
                </c:pt>
                <c:pt idx="10">
                  <c:v>72.099999999999994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F76-A4A3-4B459310F599}"/>
            </c:ext>
          </c:extLst>
        </c:ser>
        <c:ser>
          <c:idx val="4"/>
          <c:order val="4"/>
          <c:tx>
            <c:strRef>
              <c:f>'16・駿遠推移'!$A$88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'16・駿遠推移'!$B$88:$M$88</c:f>
              <c:numCache>
                <c:formatCode>0.0_ </c:formatCode>
                <c:ptCount val="12"/>
                <c:pt idx="0">
                  <c:v>62.3</c:v>
                </c:pt>
                <c:pt idx="1">
                  <c:v>69.599999999999994</c:v>
                </c:pt>
                <c:pt idx="2">
                  <c:v>89</c:v>
                </c:pt>
                <c:pt idx="3">
                  <c:v>87.2</c:v>
                </c:pt>
                <c:pt idx="4">
                  <c:v>71.900000000000006</c:v>
                </c:pt>
                <c:pt idx="5">
                  <c:v>82.6</c:v>
                </c:pt>
                <c:pt idx="6">
                  <c:v>83.4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A-4F76-A4A3-4B459310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44512"/>
        <c:axId val="238944904"/>
      </c:lineChart>
      <c:catAx>
        <c:axId val="23894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9449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67.599999999999994</c:v>
                </c:pt>
                <c:pt idx="2" formatCode="0.0_ ">
                  <c:v>77.400000000000006</c:v>
                </c:pt>
                <c:pt idx="3">
                  <c:v>74</c:v>
                </c:pt>
                <c:pt idx="4">
                  <c:v>77</c:v>
                </c:pt>
                <c:pt idx="5">
                  <c:v>78.2</c:v>
                </c:pt>
                <c:pt idx="6" formatCode="0.0_ ">
                  <c:v>75.400000000000006</c:v>
                </c:pt>
                <c:pt idx="7">
                  <c:v>74.8</c:v>
                </c:pt>
                <c:pt idx="8">
                  <c:v>77</c:v>
                </c:pt>
                <c:pt idx="9">
                  <c:v>80.7</c:v>
                </c:pt>
                <c:pt idx="10">
                  <c:v>84.1</c:v>
                </c:pt>
                <c:pt idx="11" formatCode="0.0_ ">
                  <c:v>74.400000000000006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C-4A9F-BDA3-AA440C92F39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  <c:pt idx="3">
                  <c:v>81.599999999999994</c:v>
                </c:pt>
                <c:pt idx="4">
                  <c:v>80.7</c:v>
                </c:pt>
                <c:pt idx="5">
                  <c:v>79.400000000000006</c:v>
                </c:pt>
                <c:pt idx="6" formatCode="0.0_ ">
                  <c:v>87.2</c:v>
                </c:pt>
                <c:pt idx="7">
                  <c:v>72.599999999999994</c:v>
                </c:pt>
                <c:pt idx="8">
                  <c:v>79</c:v>
                </c:pt>
                <c:pt idx="9">
                  <c:v>82.8</c:v>
                </c:pt>
                <c:pt idx="10">
                  <c:v>76.400000000000006</c:v>
                </c:pt>
                <c:pt idx="11" formatCode="0.0_ 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C-4A9F-BDA3-AA440C92F39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69</c:v>
                </c:pt>
                <c:pt idx="1">
                  <c:v>77.5</c:v>
                </c:pt>
                <c:pt idx="2" formatCode="0.0_ ">
                  <c:v>84.3</c:v>
                </c:pt>
                <c:pt idx="3">
                  <c:v>83</c:v>
                </c:pt>
                <c:pt idx="4">
                  <c:v>72.7</c:v>
                </c:pt>
                <c:pt idx="5">
                  <c:v>75.400000000000006</c:v>
                </c:pt>
                <c:pt idx="6" formatCode="0.0_ ">
                  <c:v>78.3</c:v>
                </c:pt>
                <c:pt idx="7">
                  <c:v>69.5</c:v>
                </c:pt>
                <c:pt idx="8">
                  <c:v>75.900000000000006</c:v>
                </c:pt>
                <c:pt idx="9">
                  <c:v>79.900000000000006</c:v>
                </c:pt>
                <c:pt idx="10">
                  <c:v>67.3</c:v>
                </c:pt>
                <c:pt idx="11" formatCode="0.0_ 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C-4A9F-BDA3-AA440C92F39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62</c:v>
                </c:pt>
                <c:pt idx="1">
                  <c:v>71.900000000000006</c:v>
                </c:pt>
                <c:pt idx="2" formatCode="0.0_ ">
                  <c:v>82.3</c:v>
                </c:pt>
                <c:pt idx="3">
                  <c:v>86.9</c:v>
                </c:pt>
                <c:pt idx="4">
                  <c:v>79.5</c:v>
                </c:pt>
                <c:pt idx="5">
                  <c:v>84.7</c:v>
                </c:pt>
                <c:pt idx="6" formatCode="0.0_ ">
                  <c:v>77.8</c:v>
                </c:pt>
                <c:pt idx="7">
                  <c:v>103.2</c:v>
                </c:pt>
                <c:pt idx="8">
                  <c:v>105.2</c:v>
                </c:pt>
                <c:pt idx="9">
                  <c:v>95.4</c:v>
                </c:pt>
                <c:pt idx="10">
                  <c:v>100.3</c:v>
                </c:pt>
                <c:pt idx="11" formatCode="0.0_ ">
                  <c:v>106.6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C-4A9F-BDA3-AA440C92F39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2.6249999999999999E-2"/>
                  <c:y val="-2.7993507390523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43-4CEB-A03B-9C522F545D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93.3</c:v>
                </c:pt>
                <c:pt idx="1">
                  <c:v>91.3</c:v>
                </c:pt>
                <c:pt idx="2" formatCode="0.0_ ">
                  <c:v>106.6</c:v>
                </c:pt>
                <c:pt idx="3">
                  <c:v>106.6</c:v>
                </c:pt>
                <c:pt idx="4">
                  <c:v>101.9</c:v>
                </c:pt>
                <c:pt idx="5">
                  <c:v>113</c:v>
                </c:pt>
                <c:pt idx="6" formatCode="0.0_ ">
                  <c:v>110.5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DC-4A9F-BDA3-AA440C92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78000"/>
        <c:axId val="183478384"/>
      </c:lineChart>
      <c:catAx>
        <c:axId val="183478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478384"/>
        <c:crosses val="autoZero"/>
        <c:auto val="1"/>
        <c:lblAlgn val="ctr"/>
        <c:lblOffset val="100"/>
        <c:tickLblSkip val="1"/>
        <c:noMultiLvlLbl val="0"/>
      </c:catAx>
      <c:valAx>
        <c:axId val="183478384"/>
        <c:scaling>
          <c:orientation val="minMax"/>
          <c:max val="12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347800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14.9</c:v>
                </c:pt>
                <c:pt idx="2">
                  <c:v>16</c:v>
                </c:pt>
                <c:pt idx="3">
                  <c:v>15.6</c:v>
                </c:pt>
                <c:pt idx="4">
                  <c:v>15.5</c:v>
                </c:pt>
                <c:pt idx="5">
                  <c:v>15.8</c:v>
                </c:pt>
                <c:pt idx="6">
                  <c:v>15.8</c:v>
                </c:pt>
                <c:pt idx="7">
                  <c:v>15.3</c:v>
                </c:pt>
                <c:pt idx="8">
                  <c:v>19.3</c:v>
                </c:pt>
                <c:pt idx="9">
                  <c:v>20.3</c:v>
                </c:pt>
                <c:pt idx="10">
                  <c:v>21.1</c:v>
                </c:pt>
                <c:pt idx="11">
                  <c:v>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9-4DA4-A947-46D802DF9988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  <c:pt idx="3">
                  <c:v>22.7</c:v>
                </c:pt>
                <c:pt idx="4">
                  <c:v>21.8</c:v>
                </c:pt>
                <c:pt idx="5">
                  <c:v>21.8</c:v>
                </c:pt>
                <c:pt idx="6">
                  <c:v>23.4</c:v>
                </c:pt>
                <c:pt idx="7">
                  <c:v>20.3</c:v>
                </c:pt>
                <c:pt idx="8">
                  <c:v>23.3</c:v>
                </c:pt>
                <c:pt idx="9">
                  <c:v>22.7</c:v>
                </c:pt>
                <c:pt idx="10">
                  <c:v>21.9</c:v>
                </c:pt>
                <c:pt idx="11">
                  <c:v>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9-4DA4-A947-46D802DF9988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20.3</c:v>
                </c:pt>
                <c:pt idx="1">
                  <c:v>21.9</c:v>
                </c:pt>
                <c:pt idx="2">
                  <c:v>25.5</c:v>
                </c:pt>
                <c:pt idx="3">
                  <c:v>26.2</c:v>
                </c:pt>
                <c:pt idx="4">
                  <c:v>20.399999999999999</c:v>
                </c:pt>
                <c:pt idx="5">
                  <c:v>21.6</c:v>
                </c:pt>
                <c:pt idx="6">
                  <c:v>23.6</c:v>
                </c:pt>
                <c:pt idx="7">
                  <c:v>19.3</c:v>
                </c:pt>
                <c:pt idx="8">
                  <c:v>23.5</c:v>
                </c:pt>
                <c:pt idx="9">
                  <c:v>23.4</c:v>
                </c:pt>
                <c:pt idx="10">
                  <c:v>16.899999999999999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9-4DA4-A947-46D802DF9988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16.5</c:v>
                </c:pt>
                <c:pt idx="1">
                  <c:v>20.6</c:v>
                </c:pt>
                <c:pt idx="2">
                  <c:v>23</c:v>
                </c:pt>
                <c:pt idx="3">
                  <c:v>25.7</c:v>
                </c:pt>
                <c:pt idx="4">
                  <c:v>22.2</c:v>
                </c:pt>
                <c:pt idx="5">
                  <c:v>20.9</c:v>
                </c:pt>
                <c:pt idx="6">
                  <c:v>21.1</c:v>
                </c:pt>
                <c:pt idx="7">
                  <c:v>47.8</c:v>
                </c:pt>
                <c:pt idx="8">
                  <c:v>50.3</c:v>
                </c:pt>
                <c:pt idx="9">
                  <c:v>43.9</c:v>
                </c:pt>
                <c:pt idx="10">
                  <c:v>48.7</c:v>
                </c:pt>
                <c:pt idx="1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9-4DA4-A947-46D802DF9988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43</c:v>
                </c:pt>
                <c:pt idx="1">
                  <c:v>42.4</c:v>
                </c:pt>
                <c:pt idx="2">
                  <c:v>49.1</c:v>
                </c:pt>
                <c:pt idx="3">
                  <c:v>50.7</c:v>
                </c:pt>
                <c:pt idx="4">
                  <c:v>52.2</c:v>
                </c:pt>
                <c:pt idx="5">
                  <c:v>51</c:v>
                </c:pt>
                <c:pt idx="6">
                  <c:v>52.7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29-4DA4-A947-46D802DF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6144"/>
        <c:axId val="239366536"/>
      </c:lineChart>
      <c:catAx>
        <c:axId val="2393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6536"/>
        <c:scaling>
          <c:orientation val="minMax"/>
          <c:max val="6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1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25.3</c:v>
                </c:pt>
                <c:pt idx="2">
                  <c:v>24.4</c:v>
                </c:pt>
                <c:pt idx="3">
                  <c:v>23.9</c:v>
                </c:pt>
                <c:pt idx="4">
                  <c:v>23.3</c:v>
                </c:pt>
                <c:pt idx="5">
                  <c:v>23.4</c:v>
                </c:pt>
                <c:pt idx="6">
                  <c:v>23.5</c:v>
                </c:pt>
                <c:pt idx="7">
                  <c:v>23.2</c:v>
                </c:pt>
                <c:pt idx="8">
                  <c:v>26.7</c:v>
                </c:pt>
                <c:pt idx="9">
                  <c:v>29.6</c:v>
                </c:pt>
                <c:pt idx="10">
                  <c:v>30.7</c:v>
                </c:pt>
                <c:pt idx="11">
                  <c:v>29.8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E-4972-90C6-95C314535D0C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  <c:pt idx="3">
                  <c:v>31.5</c:v>
                </c:pt>
                <c:pt idx="4">
                  <c:v>30.7</c:v>
                </c:pt>
                <c:pt idx="5">
                  <c:v>30.4</c:v>
                </c:pt>
                <c:pt idx="6">
                  <c:v>31.2</c:v>
                </c:pt>
                <c:pt idx="7">
                  <c:v>31.6</c:v>
                </c:pt>
                <c:pt idx="8">
                  <c:v>30.1</c:v>
                </c:pt>
                <c:pt idx="9">
                  <c:v>31.2</c:v>
                </c:pt>
                <c:pt idx="10">
                  <c:v>32.200000000000003</c:v>
                </c:pt>
                <c:pt idx="11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E-4972-90C6-95C314535D0C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32.5</c:v>
                </c:pt>
                <c:pt idx="2">
                  <c:v>33.299999999999997</c:v>
                </c:pt>
                <c:pt idx="3">
                  <c:v>34</c:v>
                </c:pt>
                <c:pt idx="4">
                  <c:v>33.9</c:v>
                </c:pt>
                <c:pt idx="5">
                  <c:v>32.9</c:v>
                </c:pt>
                <c:pt idx="6">
                  <c:v>31</c:v>
                </c:pt>
                <c:pt idx="7">
                  <c:v>30.4</c:v>
                </c:pt>
                <c:pt idx="8">
                  <c:v>31.4</c:v>
                </c:pt>
                <c:pt idx="9">
                  <c:v>28.8</c:v>
                </c:pt>
                <c:pt idx="10">
                  <c:v>30</c:v>
                </c:pt>
                <c:pt idx="11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E-4972-90C6-95C314535D0C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29.4</c:v>
                </c:pt>
                <c:pt idx="1">
                  <c:v>31.6</c:v>
                </c:pt>
                <c:pt idx="2">
                  <c:v>30.7</c:v>
                </c:pt>
                <c:pt idx="3">
                  <c:v>30.6</c:v>
                </c:pt>
                <c:pt idx="4">
                  <c:v>30.2</c:v>
                </c:pt>
                <c:pt idx="5">
                  <c:v>28.7</c:v>
                </c:pt>
                <c:pt idx="6">
                  <c:v>28.73</c:v>
                </c:pt>
                <c:pt idx="7">
                  <c:v>56.4</c:v>
                </c:pt>
                <c:pt idx="8">
                  <c:v>57.8</c:v>
                </c:pt>
                <c:pt idx="9">
                  <c:v>58.5</c:v>
                </c:pt>
                <c:pt idx="10">
                  <c:v>62</c:v>
                </c:pt>
                <c:pt idx="11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E-4972-90C6-95C314535D0C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57.2</c:v>
                </c:pt>
                <c:pt idx="1">
                  <c:v>59.9</c:v>
                </c:pt>
                <c:pt idx="2">
                  <c:v>59.5</c:v>
                </c:pt>
                <c:pt idx="3">
                  <c:v>59.8</c:v>
                </c:pt>
                <c:pt idx="4">
                  <c:v>63.2</c:v>
                </c:pt>
                <c:pt idx="5">
                  <c:v>61.4</c:v>
                </c:pt>
                <c:pt idx="6">
                  <c:v>61.2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E-4972-90C6-95C31453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7320"/>
        <c:axId val="239367712"/>
      </c:lineChart>
      <c:catAx>
        <c:axId val="2393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7712"/>
        <c:scaling>
          <c:orientation val="minMax"/>
          <c:max val="75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3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58.8</c:v>
                </c:pt>
                <c:pt idx="1">
                  <c:v>58.5</c:v>
                </c:pt>
                <c:pt idx="2">
                  <c:v>66.2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67.3</c:v>
                </c:pt>
                <c:pt idx="6">
                  <c:v>67.099999999999994</c:v>
                </c:pt>
                <c:pt idx="7">
                  <c:v>66.2</c:v>
                </c:pt>
                <c:pt idx="8">
                  <c:v>70.3</c:v>
                </c:pt>
                <c:pt idx="9">
                  <c:v>67.099999999999994</c:v>
                </c:pt>
                <c:pt idx="10">
                  <c:v>68.2</c:v>
                </c:pt>
                <c:pt idx="11">
                  <c:v>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C-40BE-B752-338DB3BD587B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  <c:pt idx="3">
                  <c:v>71.8</c:v>
                </c:pt>
                <c:pt idx="4">
                  <c:v>71.3</c:v>
                </c:pt>
                <c:pt idx="5">
                  <c:v>71.900000000000006</c:v>
                </c:pt>
                <c:pt idx="6">
                  <c:v>74.599999999999994</c:v>
                </c:pt>
                <c:pt idx="7">
                  <c:v>64.2</c:v>
                </c:pt>
                <c:pt idx="8">
                  <c:v>77.900000000000006</c:v>
                </c:pt>
                <c:pt idx="9">
                  <c:v>72.5</c:v>
                </c:pt>
                <c:pt idx="10">
                  <c:v>67.5</c:v>
                </c:pt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C-40BE-B752-338DB3BD587B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63.7</c:v>
                </c:pt>
                <c:pt idx="1">
                  <c:v>66.900000000000006</c:v>
                </c:pt>
                <c:pt idx="2">
                  <c:v>76.400000000000006</c:v>
                </c:pt>
                <c:pt idx="3">
                  <c:v>76.900000000000006</c:v>
                </c:pt>
                <c:pt idx="4">
                  <c:v>60.2</c:v>
                </c:pt>
                <c:pt idx="5">
                  <c:v>66.400000000000006</c:v>
                </c:pt>
                <c:pt idx="6">
                  <c:v>77</c:v>
                </c:pt>
                <c:pt idx="7">
                  <c:v>64</c:v>
                </c:pt>
                <c:pt idx="8">
                  <c:v>74.5</c:v>
                </c:pt>
                <c:pt idx="9">
                  <c:v>82</c:v>
                </c:pt>
                <c:pt idx="10">
                  <c:v>55.6</c:v>
                </c:pt>
                <c:pt idx="11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C-40BE-B752-338DB3BD587B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55.6</c:v>
                </c:pt>
                <c:pt idx="1">
                  <c:v>63.7</c:v>
                </c:pt>
                <c:pt idx="2">
                  <c:v>75.3</c:v>
                </c:pt>
                <c:pt idx="3">
                  <c:v>79</c:v>
                </c:pt>
                <c:pt idx="4">
                  <c:v>73.599999999999994</c:v>
                </c:pt>
                <c:pt idx="5">
                  <c:v>73.3</c:v>
                </c:pt>
                <c:pt idx="6">
                  <c:v>73.599999999999994</c:v>
                </c:pt>
                <c:pt idx="7">
                  <c:v>79.8</c:v>
                </c:pt>
                <c:pt idx="8">
                  <c:v>87</c:v>
                </c:pt>
                <c:pt idx="9">
                  <c:v>74.900000000000006</c:v>
                </c:pt>
                <c:pt idx="10">
                  <c:v>77.900000000000006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C-40BE-B752-338DB3BD587B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76.7</c:v>
                </c:pt>
                <c:pt idx="1">
                  <c:v>70.099999999999994</c:v>
                </c:pt>
                <c:pt idx="2">
                  <c:v>82.6</c:v>
                </c:pt>
                <c:pt idx="3">
                  <c:v>84.7</c:v>
                </c:pt>
                <c:pt idx="4">
                  <c:v>82.1</c:v>
                </c:pt>
                <c:pt idx="5">
                  <c:v>83.4</c:v>
                </c:pt>
                <c:pt idx="6">
                  <c:v>86.1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DC-40BE-B752-338DB3B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8496"/>
        <c:axId val="239368888"/>
      </c:lineChart>
      <c:catAx>
        <c:axId val="23936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8888"/>
        <c:scaling>
          <c:orientation val="minMax"/>
          <c:max val="95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109.8</c:v>
                </c:pt>
                <c:pt idx="1">
                  <c:v>111.1</c:v>
                </c:pt>
                <c:pt idx="2">
                  <c:v>112.9</c:v>
                </c:pt>
                <c:pt idx="3">
                  <c:v>112.6</c:v>
                </c:pt>
                <c:pt idx="4">
                  <c:v>115.3</c:v>
                </c:pt>
                <c:pt idx="5">
                  <c:v>116.9</c:v>
                </c:pt>
                <c:pt idx="6">
                  <c:v>111</c:v>
                </c:pt>
                <c:pt idx="7">
                  <c:v>109</c:v>
                </c:pt>
                <c:pt idx="8">
                  <c:v>114.4</c:v>
                </c:pt>
                <c:pt idx="9">
                  <c:v>118.3</c:v>
                </c:pt>
                <c:pt idx="10">
                  <c:v>124.3</c:v>
                </c:pt>
                <c:pt idx="11">
                  <c:v>121.6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7-4FFB-8F28-7ED3B707E4D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  <c:pt idx="3">
                  <c:v>120.4</c:v>
                </c:pt>
                <c:pt idx="4">
                  <c:v>122.8</c:v>
                </c:pt>
                <c:pt idx="5">
                  <c:v>122.8</c:v>
                </c:pt>
                <c:pt idx="6">
                  <c:v>126.5</c:v>
                </c:pt>
                <c:pt idx="7">
                  <c:v>124.6</c:v>
                </c:pt>
                <c:pt idx="8">
                  <c:v>120.4</c:v>
                </c:pt>
                <c:pt idx="9">
                  <c:v>123.9</c:v>
                </c:pt>
                <c:pt idx="10">
                  <c:v>123.3</c:v>
                </c:pt>
                <c:pt idx="11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7-4FFB-8F28-7ED3B707E4D3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121.9</c:v>
                </c:pt>
                <c:pt idx="1">
                  <c:v>124.4</c:v>
                </c:pt>
                <c:pt idx="2">
                  <c:v>124.3</c:v>
                </c:pt>
                <c:pt idx="3">
                  <c:v>124</c:v>
                </c:pt>
                <c:pt idx="4">
                  <c:v>129.1</c:v>
                </c:pt>
                <c:pt idx="5">
                  <c:v>126</c:v>
                </c:pt>
                <c:pt idx="6">
                  <c:v>120.9</c:v>
                </c:pt>
                <c:pt idx="7">
                  <c:v>119.3</c:v>
                </c:pt>
                <c:pt idx="8">
                  <c:v>118.8</c:v>
                </c:pt>
                <c:pt idx="9">
                  <c:v>118</c:v>
                </c:pt>
                <c:pt idx="10">
                  <c:v>111.6</c:v>
                </c:pt>
                <c:pt idx="11">
                  <c:v>107.9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7-4FFB-8F28-7ED3B707E4D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107.9</c:v>
                </c:pt>
                <c:pt idx="1">
                  <c:v>111.7</c:v>
                </c:pt>
                <c:pt idx="2">
                  <c:v>111.9</c:v>
                </c:pt>
                <c:pt idx="3">
                  <c:v>110.2</c:v>
                </c:pt>
                <c:pt idx="4">
                  <c:v>112.5</c:v>
                </c:pt>
                <c:pt idx="5">
                  <c:v>113</c:v>
                </c:pt>
                <c:pt idx="6">
                  <c:v>111.4</c:v>
                </c:pt>
                <c:pt idx="7">
                  <c:v>144</c:v>
                </c:pt>
                <c:pt idx="8">
                  <c:v>145.1</c:v>
                </c:pt>
                <c:pt idx="9">
                  <c:v>144.6</c:v>
                </c:pt>
                <c:pt idx="10">
                  <c:v>147.4</c:v>
                </c:pt>
                <c:pt idx="11">
                  <c:v>148.4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87-4FFB-8F28-7ED3B707E4D3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7-4FFB-8F28-7ED3B707E4D3}"/>
                </c:ext>
              </c:extLst>
            </c:dLbl>
            <c:dLbl>
              <c:idx val="1"/>
              <c:layout>
                <c:manualLayout>
                  <c:x val="-3.3516169486647082E-2"/>
                  <c:y val="-7.1554897919639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7-4FFB-8F28-7ED3B707E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141.30000000000001</c:v>
                </c:pt>
                <c:pt idx="1">
                  <c:v>142.30000000000001</c:v>
                </c:pt>
                <c:pt idx="2">
                  <c:v>141.1</c:v>
                </c:pt>
                <c:pt idx="3">
                  <c:v>140.1</c:v>
                </c:pt>
                <c:pt idx="4">
                  <c:v>145.19999999999999</c:v>
                </c:pt>
                <c:pt idx="5">
                  <c:v>146.30000000000001</c:v>
                </c:pt>
                <c:pt idx="6">
                  <c:v>140.9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87-4FFB-8F28-7ED3B707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34648"/>
        <c:axId val="183635032"/>
      </c:lineChart>
      <c:catAx>
        <c:axId val="183634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3635032"/>
        <c:crosses val="autoZero"/>
        <c:auto val="1"/>
        <c:lblAlgn val="ctr"/>
        <c:lblOffset val="100"/>
        <c:noMultiLvlLbl val="0"/>
      </c:catAx>
      <c:valAx>
        <c:axId val="183635032"/>
        <c:scaling>
          <c:orientation val="minMax"/>
          <c:max val="160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346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59.5</c:v>
                </c:pt>
                <c:pt idx="1">
                  <c:v>60.6</c:v>
                </c:pt>
                <c:pt idx="2">
                  <c:v>68.3</c:v>
                </c:pt>
                <c:pt idx="3">
                  <c:v>65.8</c:v>
                </c:pt>
                <c:pt idx="4">
                  <c:v>66.5</c:v>
                </c:pt>
                <c:pt idx="5">
                  <c:v>66.7</c:v>
                </c:pt>
                <c:pt idx="6">
                  <c:v>68.8</c:v>
                </c:pt>
                <c:pt idx="7">
                  <c:v>68.900000000000006</c:v>
                </c:pt>
                <c:pt idx="8">
                  <c:v>66.5</c:v>
                </c:pt>
                <c:pt idx="9">
                  <c:v>67.7</c:v>
                </c:pt>
                <c:pt idx="10">
                  <c:v>66.8</c:v>
                </c:pt>
                <c:pt idx="11">
                  <c:v>61.7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0-499C-9EF9-CBAE15DE3CF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  <c:pt idx="3">
                  <c:v>68.3</c:v>
                </c:pt>
                <c:pt idx="4">
                  <c:v>65.3</c:v>
                </c:pt>
                <c:pt idx="5">
                  <c:v>64.7</c:v>
                </c:pt>
                <c:pt idx="6">
                  <c:v>68.400000000000006</c:v>
                </c:pt>
                <c:pt idx="7">
                  <c:v>58.6</c:v>
                </c:pt>
                <c:pt idx="8">
                  <c:v>66.2</c:v>
                </c:pt>
                <c:pt idx="9">
                  <c:v>66.3</c:v>
                </c:pt>
                <c:pt idx="10">
                  <c:v>62.1</c:v>
                </c:pt>
                <c:pt idx="11">
                  <c:v>64.599999999999994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0-499C-9EF9-CBAE15DE3CFF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56.2</c:v>
                </c:pt>
                <c:pt idx="1">
                  <c:v>61.9</c:v>
                </c:pt>
                <c:pt idx="2">
                  <c:v>67.900000000000006</c:v>
                </c:pt>
                <c:pt idx="3">
                  <c:v>67</c:v>
                </c:pt>
                <c:pt idx="4">
                  <c:v>55.4</c:v>
                </c:pt>
                <c:pt idx="5">
                  <c:v>60.3</c:v>
                </c:pt>
                <c:pt idx="6">
                  <c:v>65.5</c:v>
                </c:pt>
                <c:pt idx="7">
                  <c:v>58.5</c:v>
                </c:pt>
                <c:pt idx="8">
                  <c:v>63.9</c:v>
                </c:pt>
                <c:pt idx="9">
                  <c:v>67.900000000000006</c:v>
                </c:pt>
                <c:pt idx="10">
                  <c:v>61.4</c:v>
                </c:pt>
                <c:pt idx="11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0-499C-9EF9-CBAE15DE3CF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57.4</c:v>
                </c:pt>
                <c:pt idx="1">
                  <c:v>63.8</c:v>
                </c:pt>
                <c:pt idx="2">
                  <c:v>73.5</c:v>
                </c:pt>
                <c:pt idx="3">
                  <c:v>79</c:v>
                </c:pt>
                <c:pt idx="4">
                  <c:v>70.3</c:v>
                </c:pt>
                <c:pt idx="5">
                  <c:v>74.900000000000006</c:v>
                </c:pt>
                <c:pt idx="6">
                  <c:v>70</c:v>
                </c:pt>
                <c:pt idx="7">
                  <c:v>68</c:v>
                </c:pt>
                <c:pt idx="8">
                  <c:v>72.400000000000006</c:v>
                </c:pt>
                <c:pt idx="9">
                  <c:v>66</c:v>
                </c:pt>
                <c:pt idx="10">
                  <c:v>67.7</c:v>
                </c:pt>
                <c:pt idx="11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0-499C-9EF9-CBAE15DE3CF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66.900000000000006</c:v>
                </c:pt>
                <c:pt idx="1">
                  <c:v>64.099999999999994</c:v>
                </c:pt>
                <c:pt idx="2">
                  <c:v>75.599999999999994</c:v>
                </c:pt>
                <c:pt idx="3">
                  <c:v>76.2</c:v>
                </c:pt>
                <c:pt idx="4">
                  <c:v>69.599999999999994</c:v>
                </c:pt>
                <c:pt idx="5">
                  <c:v>77.2</c:v>
                </c:pt>
                <c:pt idx="6">
                  <c:v>78.8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40-499C-9EF9-CBAE15DE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85240"/>
        <c:axId val="183606344"/>
      </c:lineChart>
      <c:catAx>
        <c:axId val="183685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606344"/>
        <c:crosses val="autoZero"/>
        <c:auto val="1"/>
        <c:lblAlgn val="ctr"/>
        <c:lblOffset val="100"/>
        <c:noMultiLvlLbl val="0"/>
      </c:catAx>
      <c:valAx>
        <c:axId val="18360634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36852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1.7847771537280747E-3"/>
                  <c:y val="-2.27244321745738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B-4E6A-BFCB-C0CBDCD2CEB5}"/>
                </c:ext>
              </c:extLst>
            </c:dLbl>
            <c:dLbl>
              <c:idx val="1"/>
              <c:layout>
                <c:manualLayout>
                  <c:x val="-1.2494423889001169E-2"/>
                  <c:y val="2.8857756416810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B-4E6A-BFCB-C0CBDCD2CEB5}"/>
                </c:ext>
              </c:extLst>
            </c:dLbl>
            <c:dLbl>
              <c:idx val="2"/>
              <c:layout>
                <c:manualLayout>
                  <c:x val="-1.7849176984287383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B-4E6A-BFCB-C0CBDCD2CEB5}"/>
                </c:ext>
              </c:extLst>
            </c:dLbl>
            <c:dLbl>
              <c:idx val="3"/>
              <c:layout>
                <c:manualLayout>
                  <c:x val="-8.924588492143691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B-4E6A-BFCB-C0CBDCD2CEB5}"/>
                </c:ext>
              </c:extLst>
            </c:dLbl>
            <c:dLbl>
              <c:idx val="4"/>
              <c:layout>
                <c:manualLayout>
                  <c:x val="8.924588492143691E-3"/>
                  <c:y val="-1.0581888339133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B-4E6A-BFCB-C0CBDCD2CEB5}"/>
                </c:ext>
              </c:extLst>
            </c:dLbl>
            <c:dLbl>
              <c:idx val="5"/>
              <c:layout>
                <c:manualLayout>
                  <c:x val="-1.0709506190572496E-2"/>
                  <c:y val="2.88577564168115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B-4E6A-BFCB-C0CBDCD2CEB5}"/>
                </c:ext>
              </c:extLst>
            </c:dLbl>
            <c:dLbl>
              <c:idx val="6"/>
              <c:layout>
                <c:manualLayout>
                  <c:x val="-1.6064259285858775E-2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B-4E6A-BFCB-C0CBDCD2CEB5}"/>
                </c:ext>
              </c:extLst>
            </c:dLbl>
            <c:dLbl>
              <c:idx val="7"/>
              <c:layout>
                <c:manualLayout>
                  <c:x val="-7.139670793715084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2B-4E6A-BFCB-C0CBDCD2CEB5}"/>
                </c:ext>
              </c:extLst>
            </c:dLbl>
            <c:dLbl>
              <c:idx val="8"/>
              <c:layout>
                <c:manualLayout>
                  <c:x val="-1.070950619057243E-2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2B-4E6A-BFCB-C0CBDCD2CEB5}"/>
                </c:ext>
              </c:extLst>
            </c:dLbl>
            <c:dLbl>
              <c:idx val="9"/>
              <c:layout>
                <c:manualLayout>
                  <c:x val="-1.2494564433701833E-2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缶詰・びん詰</c:v>
                </c:pt>
                <c:pt idx="8">
                  <c:v>鉄鋼</c:v>
                </c:pt>
                <c:pt idx="9">
                  <c:v>その他の化学工業品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340759</c:v>
                </c:pt>
                <c:pt idx="1">
                  <c:v>123699</c:v>
                </c:pt>
                <c:pt idx="2">
                  <c:v>104507</c:v>
                </c:pt>
                <c:pt idx="3">
                  <c:v>95990</c:v>
                </c:pt>
                <c:pt idx="4">
                  <c:v>87511</c:v>
                </c:pt>
                <c:pt idx="5">
                  <c:v>42098</c:v>
                </c:pt>
                <c:pt idx="6">
                  <c:v>40713</c:v>
                </c:pt>
                <c:pt idx="7">
                  <c:v>36995</c:v>
                </c:pt>
                <c:pt idx="8">
                  <c:v>33570</c:v>
                </c:pt>
                <c:pt idx="9">
                  <c:v>30123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B-4E6A-BFCB-C0CBDCD2CEB5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8.924588492143691E-3"/>
                  <c:y val="2.8855483973594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2B-4E6A-BFCB-C0CBDCD2CEB5}"/>
                </c:ext>
              </c:extLst>
            </c:dLbl>
            <c:dLbl>
              <c:idx val="1"/>
              <c:layout>
                <c:manualLayout>
                  <c:x val="-3.56997594155814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2B-4E6A-BFCB-C0CBDCD2CEB5}"/>
                </c:ext>
              </c:extLst>
            </c:dLbl>
            <c:dLbl>
              <c:idx val="2"/>
              <c:layout>
                <c:manualLayout>
                  <c:x val="1.070950619057243E-2"/>
                  <c:y val="1.1544011544011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2B-4E6A-BFCB-C0CBDCD2CEB5}"/>
                </c:ext>
              </c:extLst>
            </c:dLbl>
            <c:dLbl>
              <c:idx val="3"/>
              <c:layout>
                <c:manualLayout>
                  <c:x val="3.5698353968574115E-3"/>
                  <c:y val="8.65755416936519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2B-4E6A-BFCB-C0CBDCD2CEB5}"/>
                </c:ext>
              </c:extLst>
            </c:dLbl>
            <c:dLbl>
              <c:idx val="4"/>
              <c:layout>
                <c:manualLayout>
                  <c:x val="8.924588492143691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2B-4E6A-BFCB-C0CBDCD2CEB5}"/>
                </c:ext>
              </c:extLst>
            </c:dLbl>
            <c:dLbl>
              <c:idx val="5"/>
              <c:layout>
                <c:manualLayout>
                  <c:x val="5.354753095286215E-3"/>
                  <c:y val="1.1544011544011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2B-4E6A-BFCB-C0CBDCD2CEB5}"/>
                </c:ext>
              </c:extLst>
            </c:dLbl>
            <c:dLbl>
              <c:idx val="6"/>
              <c:layout>
                <c:manualLayout>
                  <c:x val="-1.7849176984288692E-3"/>
                  <c:y val="-2.0202020202020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2B-4E6A-BFCB-C0CBDCD2CEB5}"/>
                </c:ext>
              </c:extLst>
            </c:dLbl>
            <c:dLbl>
              <c:idx val="7"/>
              <c:layout>
                <c:manualLayout>
                  <c:x val="5.354753095286215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2B-4E6A-BFCB-C0CBDCD2CEB5}"/>
                </c:ext>
              </c:extLst>
            </c:dLbl>
            <c:dLbl>
              <c:idx val="8"/>
              <c:layout>
                <c:manualLayout>
                  <c:x val="5.354753095286084E-3"/>
                  <c:y val="-2.3088023088023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2B-4E6A-BFCB-C0CBDCD2CEB5}"/>
                </c:ext>
              </c:extLst>
            </c:dLbl>
            <c:dLbl>
              <c:idx val="9"/>
              <c:layout>
                <c:manualLayout>
                  <c:x val="9.5415797280572483E-4"/>
                  <c:y val="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缶詰・びん詰</c:v>
                </c:pt>
                <c:pt idx="8">
                  <c:v>鉄鋼</c:v>
                </c:pt>
                <c:pt idx="9">
                  <c:v>その他の化学工業品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66432</c:v>
                </c:pt>
                <c:pt idx="1">
                  <c:v>138965</c:v>
                </c:pt>
                <c:pt idx="2">
                  <c:v>65849</c:v>
                </c:pt>
                <c:pt idx="3">
                  <c:v>95142</c:v>
                </c:pt>
                <c:pt idx="4">
                  <c:v>57530</c:v>
                </c:pt>
                <c:pt idx="5">
                  <c:v>40278</c:v>
                </c:pt>
                <c:pt idx="6">
                  <c:v>43816</c:v>
                </c:pt>
                <c:pt idx="7">
                  <c:v>28887</c:v>
                </c:pt>
                <c:pt idx="8">
                  <c:v>34991</c:v>
                </c:pt>
                <c:pt idx="9">
                  <c:v>29630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2B-4E6A-BFCB-C0CBDCD2C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4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7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9-4E36-A09A-5870257480C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9-4E36-A09A-5870257480C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49-4E36-A09A-5870257480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149-4E36-A09A-5870257480C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149-4E36-A09A-5870257480C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149-4E36-A09A-5870257480C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149-4E36-A09A-5870257480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149-4E36-A09A-5870257480CD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149-4E36-A09A-5870257480CD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149-4E36-A09A-5870257480CD}"/>
              </c:ext>
            </c:extLst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49-4E36-A09A-5870257480CD}"/>
                </c:ext>
              </c:extLst>
            </c:dLbl>
            <c:dLbl>
              <c:idx val="1"/>
              <c:layout>
                <c:manualLayout>
                  <c:x val="-0.11688718397379808"/>
                  <c:y val="-8.71401911916973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9-4E36-A09A-5870257480CD}"/>
                </c:ext>
              </c:extLst>
            </c:dLbl>
            <c:dLbl>
              <c:idx val="2"/>
              <c:layout>
                <c:manualLayout>
                  <c:x val="-0.10744374901855216"/>
                  <c:y val="-5.27516915890100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9-4E36-A09A-5870257480CD}"/>
                </c:ext>
              </c:extLst>
            </c:dLbl>
            <c:dLbl>
              <c:idx val="3"/>
              <c:layout>
                <c:manualLayout>
                  <c:x val="0.21823107581637768"/>
                  <c:y val="-0.10342603963495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49-4E36-A09A-5870257480CD}"/>
                </c:ext>
              </c:extLst>
            </c:dLbl>
            <c:dLbl>
              <c:idx val="4"/>
              <c:layout>
                <c:manualLayout>
                  <c:x val="0.11605416844261988"/>
                  <c:y val="-6.71985841219388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49-4E36-A09A-5870257480CD}"/>
                </c:ext>
              </c:extLst>
            </c:dLbl>
            <c:dLbl>
              <c:idx val="5"/>
              <c:layout>
                <c:manualLayout>
                  <c:x val="4.7259049883721797E-5"/>
                  <c:y val="-1.53518023549808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291533002819094"/>
                      <c:h val="9.65291723855618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149-4E36-A09A-5870257480CD}"/>
                </c:ext>
              </c:extLst>
            </c:dLbl>
            <c:dLbl>
              <c:idx val="6"/>
              <c:layout>
                <c:manualLayout>
                  <c:x val="1.980872049113518E-2"/>
                  <c:y val="-1.94803631197476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149-4E36-A09A-5870257480CD}"/>
                </c:ext>
              </c:extLst>
            </c:dLbl>
            <c:dLbl>
              <c:idx val="7"/>
              <c:layout>
                <c:manualLayout>
                  <c:x val="1.3295346628679962E-2"/>
                  <c:y val="5.636061547352396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149-4E36-A09A-5870257480CD}"/>
                </c:ext>
              </c:extLst>
            </c:dLbl>
            <c:dLbl>
              <c:idx val="8"/>
              <c:layout>
                <c:manualLayout>
                  <c:x val="4.5584045584045586E-2"/>
                  <c:y val="6.20183486238532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09222992425091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149-4E36-A09A-5870257480CD}"/>
                </c:ext>
              </c:extLst>
            </c:dLbl>
            <c:dLbl>
              <c:idx val="9"/>
              <c:layout>
                <c:manualLayout>
                  <c:x val="1.1396160949966724E-2"/>
                  <c:y val="3.2357629608225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149-4E36-A09A-5870257480CD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49-4E36-A09A-587025748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缶詰・びん詰</c:v>
                </c:pt>
                <c:pt idx="8">
                  <c:v>鉄鋼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340759</c:v>
                </c:pt>
                <c:pt idx="1">
                  <c:v>123699</c:v>
                </c:pt>
                <c:pt idx="2">
                  <c:v>104507</c:v>
                </c:pt>
                <c:pt idx="3">
                  <c:v>95990</c:v>
                </c:pt>
                <c:pt idx="4">
                  <c:v>87511</c:v>
                </c:pt>
                <c:pt idx="5">
                  <c:v>42098</c:v>
                </c:pt>
                <c:pt idx="6">
                  <c:v>40713</c:v>
                </c:pt>
                <c:pt idx="7">
                  <c:v>36995</c:v>
                </c:pt>
                <c:pt idx="8">
                  <c:v>33570</c:v>
                </c:pt>
                <c:pt idx="9">
                  <c:v>30123</c:v>
                </c:pt>
                <c:pt idx="10">
                  <c:v>168701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49-4E36-A09A-5870257480C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缶詰・びん詰</c:v>
                </c:pt>
                <c:pt idx="8">
                  <c:v>鉄鋼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149-4E36-A09A-5870257480C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缶詰・びん詰</c:v>
                </c:pt>
                <c:pt idx="8">
                  <c:v>鉄鋼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340759</c:v>
                </c:pt>
                <c:pt idx="1">
                  <c:v>123699</c:v>
                </c:pt>
                <c:pt idx="2">
                  <c:v>104507</c:v>
                </c:pt>
                <c:pt idx="3">
                  <c:v>95990</c:v>
                </c:pt>
                <c:pt idx="4">
                  <c:v>87511</c:v>
                </c:pt>
                <c:pt idx="5">
                  <c:v>42098</c:v>
                </c:pt>
                <c:pt idx="6">
                  <c:v>40713</c:v>
                </c:pt>
                <c:pt idx="7">
                  <c:v>36995</c:v>
                </c:pt>
                <c:pt idx="8">
                  <c:v>33570</c:v>
                </c:pt>
                <c:pt idx="9">
                  <c:v>30123</c:v>
                </c:pt>
                <c:pt idx="10">
                  <c:v>168701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49-4E36-A09A-5870257480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3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7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6F-463C-99EF-FD0F4968C230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6F-463C-99EF-FD0F4968C230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6F-463C-99EF-FD0F4968C230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6F-463C-99EF-FD0F4968C230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6F-463C-99EF-FD0F4968C230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A6F-463C-99EF-FD0F4968C230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A6F-463C-99EF-FD0F4968C230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A6F-463C-99EF-FD0F4968C230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A6F-463C-99EF-FD0F4968C230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A6F-463C-99EF-FD0F4968C230}"/>
              </c:ext>
            </c:extLst>
          </c:dPt>
          <c:dLbls>
            <c:dLbl>
              <c:idx val="0"/>
              <c:layout>
                <c:manualLayout>
                  <c:x val="-8.9690582570308541E-2"/>
                  <c:y val="0.143949558029384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F-463C-99EF-FD0F4968C230}"/>
                </c:ext>
              </c:extLst>
            </c:dLbl>
            <c:dLbl>
              <c:idx val="1"/>
              <c:layout>
                <c:manualLayout>
                  <c:x val="-0.11047451129677492"/>
                  <c:y val="8.28178719039430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6F-463C-99EF-FD0F4968C230}"/>
                </c:ext>
              </c:extLst>
            </c:dLbl>
            <c:dLbl>
              <c:idx val="2"/>
              <c:layout>
                <c:manualLayout>
                  <c:x val="-8.4706911636045615E-2"/>
                  <c:y val="-6.58302712160979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6F-463C-99EF-FD0F4968C230}"/>
                </c:ext>
              </c:extLst>
            </c:dLbl>
            <c:dLbl>
              <c:idx val="3"/>
              <c:layout>
                <c:manualLayout>
                  <c:x val="-0.17201097954358757"/>
                  <c:y val="-0.115509337194919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6F-463C-99EF-FD0F4968C230}"/>
                </c:ext>
              </c:extLst>
            </c:dLbl>
            <c:dLbl>
              <c:idx val="4"/>
              <c:layout>
                <c:manualLayout>
                  <c:x val="3.0630255187567141E-2"/>
                  <c:y val="-2.91721121066764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25152771934042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A6F-463C-99EF-FD0F4968C230}"/>
                </c:ext>
              </c:extLst>
            </c:dLbl>
            <c:dLbl>
              <c:idx val="5"/>
              <c:layout>
                <c:manualLayout>
                  <c:x val="0.12763679349241647"/>
                  <c:y val="-4.71002503997344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6F-463C-99EF-FD0F4968C230}"/>
                </c:ext>
              </c:extLst>
            </c:dLbl>
            <c:dLbl>
              <c:idx val="6"/>
              <c:layout>
                <c:manualLayout>
                  <c:x val="0.14789552069350109"/>
                  <c:y val="-9.78195311792922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6F-463C-99EF-FD0F4968C230}"/>
                </c:ext>
              </c:extLst>
            </c:dLbl>
            <c:dLbl>
              <c:idx val="7"/>
              <c:layout>
                <c:manualLayout>
                  <c:x val="0.14616216866021517"/>
                  <c:y val="-8.20996168582375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09011614927444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6A6F-463C-99EF-FD0F4968C230}"/>
                </c:ext>
              </c:extLst>
            </c:dLbl>
            <c:dLbl>
              <c:idx val="8"/>
              <c:layout>
                <c:manualLayout>
                  <c:x val="5.1157727421476909E-4"/>
                  <c:y val="-2.491809213503484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6F-463C-99EF-FD0F4968C230}"/>
                </c:ext>
              </c:extLst>
            </c:dLbl>
            <c:dLbl>
              <c:idx val="9"/>
              <c:layout>
                <c:manualLayout>
                  <c:x val="3.2230971128608926E-2"/>
                  <c:y val="6.719039430416081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A6F-463C-99EF-FD0F4968C230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F-463C-99EF-FD0F4968C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缶詰・びん詰</c:v>
                </c:pt>
                <c:pt idx="8">
                  <c:v>鉄鋼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66432</c:v>
                </c:pt>
                <c:pt idx="1">
                  <c:v>138965</c:v>
                </c:pt>
                <c:pt idx="2">
                  <c:v>65849</c:v>
                </c:pt>
                <c:pt idx="3">
                  <c:v>95142</c:v>
                </c:pt>
                <c:pt idx="4">
                  <c:v>57530</c:v>
                </c:pt>
                <c:pt idx="5">
                  <c:v>40278</c:v>
                </c:pt>
                <c:pt idx="6">
                  <c:v>43816</c:v>
                </c:pt>
                <c:pt idx="7">
                  <c:v>28887</c:v>
                </c:pt>
                <c:pt idx="8">
                  <c:v>34991</c:v>
                </c:pt>
                <c:pt idx="9">
                  <c:v>29630</c:v>
                </c:pt>
                <c:pt idx="10" formatCode="#,##0_);[Red]\(#,##0\)">
                  <c:v>176036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A6F-463C-99EF-FD0F4968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10F51C4E-11F9-4A24-A2D0-C61DA97D3672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2" name="Line 2079">
          <a:extLst>
            <a:ext uri="{FF2B5EF4-FFF2-40B4-BE49-F238E27FC236}">
              <a16:creationId xmlns:a16="http://schemas.microsoft.com/office/drawing/2014/main" id="{90F70A22-FD71-4670-9117-C6B507B26DA1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3" name="Line 2081">
          <a:extLst>
            <a:ext uri="{FF2B5EF4-FFF2-40B4-BE49-F238E27FC236}">
              <a16:creationId xmlns:a16="http://schemas.microsoft.com/office/drawing/2014/main" id="{3B5BD06D-6A1E-4F3C-BEA0-7B998491B161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EE9FAD7-465F-4894-9FB7-43ECA1376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43C7BE6-D150-4F64-8C2A-75F8AFB82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EB4DC92-0D0D-4B7D-913D-5EA60180D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91C1F48-98AF-4F27-87C9-8F4E402F5304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99B6509-D0AF-4F76-9D68-89DA93747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27973B6-700F-4C23-B43F-88DAB1672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7A66C5C7-D7A5-4B39-ACC0-0BDABD6FC2E8}"/>
            </a:ext>
          </a:extLst>
        </xdr:cNvPr>
        <xdr:cNvSpPr>
          <a:spLocks noChangeShapeType="1"/>
        </xdr:cNvSpPr>
      </xdr:nvSpPr>
      <xdr:spPr bwMode="auto">
        <a:xfrm>
          <a:off x="5276850" y="526732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16BA64-2FC6-428D-8D9F-7CB410D48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8340060-5BA3-48FF-960E-7C3617E2D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F52C83-2462-4ED6-8727-EB6CD553B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146BA56-B341-4E51-B68C-4D809FA18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0.92569</cdr:x>
      <cdr:y>0.20345</cdr:y>
    </cdr:from>
    <cdr:to>
      <cdr:x>0.99876</cdr:x>
      <cdr:y>0.8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1952" y="561979"/>
          <a:ext cx="563753" cy="1647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0.91101</cdr:x>
      <cdr:y>0.26894</cdr:y>
    </cdr:from>
    <cdr:to>
      <cdr:x>1</cdr:x>
      <cdr:y>0.58712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9992" y="676282"/>
          <a:ext cx="685733" cy="8000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0.73288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64"/>
          <a:ext cx="585538" cy="106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0.8815</cdr:x>
      <cdr:y>0.36066</cdr:y>
    </cdr:from>
    <cdr:to>
      <cdr:x>0.99089</cdr:x>
      <cdr:y>0.80984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8315" y="1047752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0.90234</cdr:x>
      <cdr:y>0.25001</cdr:y>
    </cdr:from>
    <cdr:to>
      <cdr:x>0.9948</cdr:x>
      <cdr:y>0.8587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782" y="657243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0.88641</cdr:x>
      <cdr:y>0.27387</cdr:y>
    </cdr:from>
    <cdr:to>
      <cdr:x>0.98694</cdr:x>
      <cdr:y>0.78644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7413" y="769533"/>
          <a:ext cx="733482" cy="1440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0.86086</cdr:x>
      <cdr:y>0.11972</cdr:y>
    </cdr:from>
    <cdr:to>
      <cdr:x>0.9922</cdr:x>
      <cdr:y>0.67606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5562" y="323864"/>
          <a:ext cx="962029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0.90431</cdr:x>
      <cdr:y>0.15357</cdr:y>
    </cdr:from>
    <cdr:to>
      <cdr:x>1</cdr:x>
      <cdr:y>0.53214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141" y="409575"/>
          <a:ext cx="695434" cy="1009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0.90196</cdr:x>
      <cdr:y>0.3101</cdr:y>
    </cdr:from>
    <cdr:to>
      <cdr:x>0.98954</cdr:x>
      <cdr:y>0.74913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244" y="847722"/>
          <a:ext cx="638163" cy="12001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0.27676</cdr:x>
      <cdr:y>0.77324</cdr:y>
    </cdr:from>
    <cdr:to>
      <cdr:x>0.5622</cdr:x>
      <cdr:y>0.82055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733675" y="4514801"/>
          <a:ext cx="281940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0.30342</cdr:y>
    </cdr:from>
    <cdr:to>
      <cdr:x>0.74637</cdr:x>
      <cdr:y>0.35563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72" y="1771644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0.89151</cdr:x>
      <cdr:y>0.23929</cdr:y>
    </cdr:from>
    <cdr:to>
      <cdr:x>0.9791</cdr:x>
      <cdr:y>0.86429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6106" y="638175"/>
          <a:ext cx="638235" cy="16668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0.89273</cdr:x>
      <cdr:y>0.27526</cdr:y>
    </cdr:from>
    <cdr:to>
      <cdr:x>0.98829</cdr:x>
      <cdr:y>0.85018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0498" y="752463"/>
          <a:ext cx="699041" cy="15716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0.85473</cdr:x>
      <cdr:y>0.39042</cdr:y>
    </cdr:from>
    <cdr:to>
      <cdr:x>0.99352</cdr:x>
      <cdr:y>0.82456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6967" y="1059852"/>
          <a:ext cx="1019242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令和３年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0.90779</cdr:x>
      <cdr:y>0.2063</cdr:y>
    </cdr:from>
    <cdr:to>
      <cdr:x>0.9987</cdr:x>
      <cdr:y>0.66434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7959" y="561991"/>
          <a:ext cx="666756" cy="1247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0.86223</cdr:x>
      <cdr:y>0.35034</cdr:y>
    </cdr:from>
    <cdr:to>
      <cdr:x>0.97922</cdr:x>
      <cdr:y>0.82653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23813" y="981075"/>
          <a:ext cx="858034" cy="1333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0.90612</cdr:x>
      <cdr:y>0.10204</cdr:y>
    </cdr:from>
    <cdr:to>
      <cdr:x>0.99087</cdr:x>
      <cdr:y>0.81633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9846" y="285750"/>
          <a:ext cx="619156" cy="20002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0.90471</cdr:x>
      <cdr:y>0.13978</cdr:y>
    </cdr:from>
    <cdr:to>
      <cdr:x>0.9987</cdr:x>
      <cdr:y>0.9319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864" y="371475"/>
          <a:ext cx="685766" cy="21050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0.89213</cdr:x>
      <cdr:y>0.07119</cdr:y>
    </cdr:from>
    <cdr:to>
      <cdr:x>0.99478</cdr:x>
      <cdr:y>0.88475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7612" y="200025"/>
          <a:ext cx="749927" cy="2286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0.86198</cdr:x>
      <cdr:y>0.08882</cdr:y>
    </cdr:from>
    <cdr:to>
      <cdr:x>0.98698</cdr:x>
      <cdr:y>0.625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05559" y="257173"/>
          <a:ext cx="914400" cy="1552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0.86748</cdr:x>
      <cdr:y>0.16108</cdr:y>
    </cdr:from>
    <cdr:to>
      <cdr:x>0.99216</cdr:x>
      <cdr:y>0.66443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29271" y="457218"/>
          <a:ext cx="909684" cy="1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0.8976</cdr:x>
      <cdr:y>0.2177</cdr:y>
    </cdr:from>
    <cdr:to>
      <cdr:x>0.99086</cdr:x>
      <cdr:y>0.55102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57602" y="609647"/>
          <a:ext cx="681327" cy="9334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3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2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1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30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topLeftCell="A4" workbookViewId="0">
      <selection activeCell="U15" sqref="U15"/>
    </sheetView>
  </sheetViews>
  <sheetFormatPr defaultRowHeight="17.25" x14ac:dyDescent="0.2"/>
  <cols>
    <col min="1" max="1" width="9.625" style="265" customWidth="1"/>
    <col min="2" max="2" width="7.25" style="316" customWidth="1"/>
    <col min="3" max="3" width="9.625" style="317" customWidth="1"/>
    <col min="4" max="4" width="9" style="265"/>
    <col min="5" max="5" width="20" style="265" bestFit="1" customWidth="1"/>
    <col min="6" max="6" width="18.625" style="265" customWidth="1"/>
    <col min="7" max="7" width="7.75" style="265" customWidth="1"/>
    <col min="8" max="8" width="2.375" style="265" customWidth="1"/>
    <col min="9" max="9" width="7.75" style="265" customWidth="1"/>
    <col min="10" max="256" width="9" style="265"/>
    <col min="257" max="257" width="9.625" style="265" customWidth="1"/>
    <col min="258" max="258" width="7.25" style="265" customWidth="1"/>
    <col min="259" max="259" width="9.625" style="265" customWidth="1"/>
    <col min="260" max="260" width="9" style="265"/>
    <col min="261" max="261" width="20" style="265" bestFit="1" customWidth="1"/>
    <col min="262" max="262" width="18.625" style="265" customWidth="1"/>
    <col min="263" max="263" width="7.75" style="265" customWidth="1"/>
    <col min="264" max="264" width="2.375" style="265" customWidth="1"/>
    <col min="265" max="265" width="7.75" style="265" customWidth="1"/>
    <col min="266" max="512" width="9" style="265"/>
    <col min="513" max="513" width="9.625" style="265" customWidth="1"/>
    <col min="514" max="514" width="7.25" style="265" customWidth="1"/>
    <col min="515" max="515" width="9.625" style="265" customWidth="1"/>
    <col min="516" max="516" width="9" style="265"/>
    <col min="517" max="517" width="20" style="265" bestFit="1" customWidth="1"/>
    <col min="518" max="518" width="18.625" style="265" customWidth="1"/>
    <col min="519" max="519" width="7.75" style="265" customWidth="1"/>
    <col min="520" max="520" width="2.375" style="265" customWidth="1"/>
    <col min="521" max="521" width="7.75" style="265" customWidth="1"/>
    <col min="522" max="768" width="9" style="265"/>
    <col min="769" max="769" width="9.625" style="265" customWidth="1"/>
    <col min="770" max="770" width="7.25" style="265" customWidth="1"/>
    <col min="771" max="771" width="9.625" style="265" customWidth="1"/>
    <col min="772" max="772" width="9" style="265"/>
    <col min="773" max="773" width="20" style="265" bestFit="1" customWidth="1"/>
    <col min="774" max="774" width="18.625" style="265" customWidth="1"/>
    <col min="775" max="775" width="7.75" style="265" customWidth="1"/>
    <col min="776" max="776" width="2.375" style="265" customWidth="1"/>
    <col min="777" max="777" width="7.75" style="265" customWidth="1"/>
    <col min="778" max="1024" width="9" style="265"/>
    <col min="1025" max="1025" width="9.625" style="265" customWidth="1"/>
    <col min="1026" max="1026" width="7.25" style="265" customWidth="1"/>
    <col min="1027" max="1027" width="9.625" style="265" customWidth="1"/>
    <col min="1028" max="1028" width="9" style="265"/>
    <col min="1029" max="1029" width="20" style="265" bestFit="1" customWidth="1"/>
    <col min="1030" max="1030" width="18.625" style="265" customWidth="1"/>
    <col min="1031" max="1031" width="7.75" style="265" customWidth="1"/>
    <col min="1032" max="1032" width="2.375" style="265" customWidth="1"/>
    <col min="1033" max="1033" width="7.75" style="265" customWidth="1"/>
    <col min="1034" max="1280" width="9" style="265"/>
    <col min="1281" max="1281" width="9.625" style="265" customWidth="1"/>
    <col min="1282" max="1282" width="7.25" style="265" customWidth="1"/>
    <col min="1283" max="1283" width="9.625" style="265" customWidth="1"/>
    <col min="1284" max="1284" width="9" style="265"/>
    <col min="1285" max="1285" width="20" style="265" bestFit="1" customWidth="1"/>
    <col min="1286" max="1286" width="18.625" style="265" customWidth="1"/>
    <col min="1287" max="1287" width="7.75" style="265" customWidth="1"/>
    <col min="1288" max="1288" width="2.375" style="265" customWidth="1"/>
    <col min="1289" max="1289" width="7.75" style="265" customWidth="1"/>
    <col min="1290" max="1536" width="9" style="265"/>
    <col min="1537" max="1537" width="9.625" style="265" customWidth="1"/>
    <col min="1538" max="1538" width="7.25" style="265" customWidth="1"/>
    <col min="1539" max="1539" width="9.625" style="265" customWidth="1"/>
    <col min="1540" max="1540" width="9" style="265"/>
    <col min="1541" max="1541" width="20" style="265" bestFit="1" customWidth="1"/>
    <col min="1542" max="1542" width="18.625" style="265" customWidth="1"/>
    <col min="1543" max="1543" width="7.75" style="265" customWidth="1"/>
    <col min="1544" max="1544" width="2.375" style="265" customWidth="1"/>
    <col min="1545" max="1545" width="7.75" style="265" customWidth="1"/>
    <col min="1546" max="1792" width="9" style="265"/>
    <col min="1793" max="1793" width="9.625" style="265" customWidth="1"/>
    <col min="1794" max="1794" width="7.25" style="265" customWidth="1"/>
    <col min="1795" max="1795" width="9.625" style="265" customWidth="1"/>
    <col min="1796" max="1796" width="9" style="265"/>
    <col min="1797" max="1797" width="20" style="265" bestFit="1" customWidth="1"/>
    <col min="1798" max="1798" width="18.625" style="265" customWidth="1"/>
    <col min="1799" max="1799" width="7.75" style="265" customWidth="1"/>
    <col min="1800" max="1800" width="2.375" style="265" customWidth="1"/>
    <col min="1801" max="1801" width="7.75" style="265" customWidth="1"/>
    <col min="1802" max="2048" width="9" style="265"/>
    <col min="2049" max="2049" width="9.625" style="265" customWidth="1"/>
    <col min="2050" max="2050" width="7.25" style="265" customWidth="1"/>
    <col min="2051" max="2051" width="9.625" style="265" customWidth="1"/>
    <col min="2052" max="2052" width="9" style="265"/>
    <col min="2053" max="2053" width="20" style="265" bestFit="1" customWidth="1"/>
    <col min="2054" max="2054" width="18.625" style="265" customWidth="1"/>
    <col min="2055" max="2055" width="7.75" style="265" customWidth="1"/>
    <col min="2056" max="2056" width="2.375" style="265" customWidth="1"/>
    <col min="2057" max="2057" width="7.75" style="265" customWidth="1"/>
    <col min="2058" max="2304" width="9" style="265"/>
    <col min="2305" max="2305" width="9.625" style="265" customWidth="1"/>
    <col min="2306" max="2306" width="7.25" style="265" customWidth="1"/>
    <col min="2307" max="2307" width="9.625" style="265" customWidth="1"/>
    <col min="2308" max="2308" width="9" style="265"/>
    <col min="2309" max="2309" width="20" style="265" bestFit="1" customWidth="1"/>
    <col min="2310" max="2310" width="18.625" style="265" customWidth="1"/>
    <col min="2311" max="2311" width="7.75" style="265" customWidth="1"/>
    <col min="2312" max="2312" width="2.375" style="265" customWidth="1"/>
    <col min="2313" max="2313" width="7.75" style="265" customWidth="1"/>
    <col min="2314" max="2560" width="9" style="265"/>
    <col min="2561" max="2561" width="9.625" style="265" customWidth="1"/>
    <col min="2562" max="2562" width="7.25" style="265" customWidth="1"/>
    <col min="2563" max="2563" width="9.625" style="265" customWidth="1"/>
    <col min="2564" max="2564" width="9" style="265"/>
    <col min="2565" max="2565" width="20" style="265" bestFit="1" customWidth="1"/>
    <col min="2566" max="2566" width="18.625" style="265" customWidth="1"/>
    <col min="2567" max="2567" width="7.75" style="265" customWidth="1"/>
    <col min="2568" max="2568" width="2.375" style="265" customWidth="1"/>
    <col min="2569" max="2569" width="7.75" style="265" customWidth="1"/>
    <col min="2570" max="2816" width="9" style="265"/>
    <col min="2817" max="2817" width="9.625" style="265" customWidth="1"/>
    <col min="2818" max="2818" width="7.25" style="265" customWidth="1"/>
    <col min="2819" max="2819" width="9.625" style="265" customWidth="1"/>
    <col min="2820" max="2820" width="9" style="265"/>
    <col min="2821" max="2821" width="20" style="265" bestFit="1" customWidth="1"/>
    <col min="2822" max="2822" width="18.625" style="265" customWidth="1"/>
    <col min="2823" max="2823" width="7.75" style="265" customWidth="1"/>
    <col min="2824" max="2824" width="2.375" style="265" customWidth="1"/>
    <col min="2825" max="2825" width="7.75" style="265" customWidth="1"/>
    <col min="2826" max="3072" width="9" style="265"/>
    <col min="3073" max="3073" width="9.625" style="265" customWidth="1"/>
    <col min="3074" max="3074" width="7.25" style="265" customWidth="1"/>
    <col min="3075" max="3075" width="9.625" style="265" customWidth="1"/>
    <col min="3076" max="3076" width="9" style="265"/>
    <col min="3077" max="3077" width="20" style="265" bestFit="1" customWidth="1"/>
    <col min="3078" max="3078" width="18.625" style="265" customWidth="1"/>
    <col min="3079" max="3079" width="7.75" style="265" customWidth="1"/>
    <col min="3080" max="3080" width="2.375" style="265" customWidth="1"/>
    <col min="3081" max="3081" width="7.75" style="265" customWidth="1"/>
    <col min="3082" max="3328" width="9" style="265"/>
    <col min="3329" max="3329" width="9.625" style="265" customWidth="1"/>
    <col min="3330" max="3330" width="7.25" style="265" customWidth="1"/>
    <col min="3331" max="3331" width="9.625" style="265" customWidth="1"/>
    <col min="3332" max="3332" width="9" style="265"/>
    <col min="3333" max="3333" width="20" style="265" bestFit="1" customWidth="1"/>
    <col min="3334" max="3334" width="18.625" style="265" customWidth="1"/>
    <col min="3335" max="3335" width="7.75" style="265" customWidth="1"/>
    <col min="3336" max="3336" width="2.375" style="265" customWidth="1"/>
    <col min="3337" max="3337" width="7.75" style="265" customWidth="1"/>
    <col min="3338" max="3584" width="9" style="265"/>
    <col min="3585" max="3585" width="9.625" style="265" customWidth="1"/>
    <col min="3586" max="3586" width="7.25" style="265" customWidth="1"/>
    <col min="3587" max="3587" width="9.625" style="265" customWidth="1"/>
    <col min="3588" max="3588" width="9" style="265"/>
    <col min="3589" max="3589" width="20" style="265" bestFit="1" customWidth="1"/>
    <col min="3590" max="3590" width="18.625" style="265" customWidth="1"/>
    <col min="3591" max="3591" width="7.75" style="265" customWidth="1"/>
    <col min="3592" max="3592" width="2.375" style="265" customWidth="1"/>
    <col min="3593" max="3593" width="7.75" style="265" customWidth="1"/>
    <col min="3594" max="3840" width="9" style="265"/>
    <col min="3841" max="3841" width="9.625" style="265" customWidth="1"/>
    <col min="3842" max="3842" width="7.25" style="265" customWidth="1"/>
    <col min="3843" max="3843" width="9.625" style="265" customWidth="1"/>
    <col min="3844" max="3844" width="9" style="265"/>
    <col min="3845" max="3845" width="20" style="265" bestFit="1" customWidth="1"/>
    <col min="3846" max="3846" width="18.625" style="265" customWidth="1"/>
    <col min="3847" max="3847" width="7.75" style="265" customWidth="1"/>
    <col min="3848" max="3848" width="2.375" style="265" customWidth="1"/>
    <col min="3849" max="3849" width="7.75" style="265" customWidth="1"/>
    <col min="3850" max="4096" width="9" style="265"/>
    <col min="4097" max="4097" width="9.625" style="265" customWidth="1"/>
    <col min="4098" max="4098" width="7.25" style="265" customWidth="1"/>
    <col min="4099" max="4099" width="9.625" style="265" customWidth="1"/>
    <col min="4100" max="4100" width="9" style="265"/>
    <col min="4101" max="4101" width="20" style="265" bestFit="1" customWidth="1"/>
    <col min="4102" max="4102" width="18.625" style="265" customWidth="1"/>
    <col min="4103" max="4103" width="7.75" style="265" customWidth="1"/>
    <col min="4104" max="4104" width="2.375" style="265" customWidth="1"/>
    <col min="4105" max="4105" width="7.75" style="265" customWidth="1"/>
    <col min="4106" max="4352" width="9" style="265"/>
    <col min="4353" max="4353" width="9.625" style="265" customWidth="1"/>
    <col min="4354" max="4354" width="7.25" style="265" customWidth="1"/>
    <col min="4355" max="4355" width="9.625" style="265" customWidth="1"/>
    <col min="4356" max="4356" width="9" style="265"/>
    <col min="4357" max="4357" width="20" style="265" bestFit="1" customWidth="1"/>
    <col min="4358" max="4358" width="18.625" style="265" customWidth="1"/>
    <col min="4359" max="4359" width="7.75" style="265" customWidth="1"/>
    <col min="4360" max="4360" width="2.375" style="265" customWidth="1"/>
    <col min="4361" max="4361" width="7.75" style="265" customWidth="1"/>
    <col min="4362" max="4608" width="9" style="265"/>
    <col min="4609" max="4609" width="9.625" style="265" customWidth="1"/>
    <col min="4610" max="4610" width="7.25" style="265" customWidth="1"/>
    <col min="4611" max="4611" width="9.625" style="265" customWidth="1"/>
    <col min="4612" max="4612" width="9" style="265"/>
    <col min="4613" max="4613" width="20" style="265" bestFit="1" customWidth="1"/>
    <col min="4614" max="4614" width="18.625" style="265" customWidth="1"/>
    <col min="4615" max="4615" width="7.75" style="265" customWidth="1"/>
    <col min="4616" max="4616" width="2.375" style="265" customWidth="1"/>
    <col min="4617" max="4617" width="7.75" style="265" customWidth="1"/>
    <col min="4618" max="4864" width="9" style="265"/>
    <col min="4865" max="4865" width="9.625" style="265" customWidth="1"/>
    <col min="4866" max="4866" width="7.25" style="265" customWidth="1"/>
    <col min="4867" max="4867" width="9.625" style="265" customWidth="1"/>
    <col min="4868" max="4868" width="9" style="265"/>
    <col min="4869" max="4869" width="20" style="265" bestFit="1" customWidth="1"/>
    <col min="4870" max="4870" width="18.625" style="265" customWidth="1"/>
    <col min="4871" max="4871" width="7.75" style="265" customWidth="1"/>
    <col min="4872" max="4872" width="2.375" style="265" customWidth="1"/>
    <col min="4873" max="4873" width="7.75" style="265" customWidth="1"/>
    <col min="4874" max="5120" width="9" style="265"/>
    <col min="5121" max="5121" width="9.625" style="265" customWidth="1"/>
    <col min="5122" max="5122" width="7.25" style="265" customWidth="1"/>
    <col min="5123" max="5123" width="9.625" style="265" customWidth="1"/>
    <col min="5124" max="5124" width="9" style="265"/>
    <col min="5125" max="5125" width="20" style="265" bestFit="1" customWidth="1"/>
    <col min="5126" max="5126" width="18.625" style="265" customWidth="1"/>
    <col min="5127" max="5127" width="7.75" style="265" customWidth="1"/>
    <col min="5128" max="5128" width="2.375" style="265" customWidth="1"/>
    <col min="5129" max="5129" width="7.75" style="265" customWidth="1"/>
    <col min="5130" max="5376" width="9" style="265"/>
    <col min="5377" max="5377" width="9.625" style="265" customWidth="1"/>
    <col min="5378" max="5378" width="7.25" style="265" customWidth="1"/>
    <col min="5379" max="5379" width="9.625" style="265" customWidth="1"/>
    <col min="5380" max="5380" width="9" style="265"/>
    <col min="5381" max="5381" width="20" style="265" bestFit="1" customWidth="1"/>
    <col min="5382" max="5382" width="18.625" style="265" customWidth="1"/>
    <col min="5383" max="5383" width="7.75" style="265" customWidth="1"/>
    <col min="5384" max="5384" width="2.375" style="265" customWidth="1"/>
    <col min="5385" max="5385" width="7.75" style="265" customWidth="1"/>
    <col min="5386" max="5632" width="9" style="265"/>
    <col min="5633" max="5633" width="9.625" style="265" customWidth="1"/>
    <col min="5634" max="5634" width="7.25" style="265" customWidth="1"/>
    <col min="5635" max="5635" width="9.625" style="265" customWidth="1"/>
    <col min="5636" max="5636" width="9" style="265"/>
    <col min="5637" max="5637" width="20" style="265" bestFit="1" customWidth="1"/>
    <col min="5638" max="5638" width="18.625" style="265" customWidth="1"/>
    <col min="5639" max="5639" width="7.75" style="265" customWidth="1"/>
    <col min="5640" max="5640" width="2.375" style="265" customWidth="1"/>
    <col min="5641" max="5641" width="7.75" style="265" customWidth="1"/>
    <col min="5642" max="5888" width="9" style="265"/>
    <col min="5889" max="5889" width="9.625" style="265" customWidth="1"/>
    <col min="5890" max="5890" width="7.25" style="265" customWidth="1"/>
    <col min="5891" max="5891" width="9.625" style="265" customWidth="1"/>
    <col min="5892" max="5892" width="9" style="265"/>
    <col min="5893" max="5893" width="20" style="265" bestFit="1" customWidth="1"/>
    <col min="5894" max="5894" width="18.625" style="265" customWidth="1"/>
    <col min="5895" max="5895" width="7.75" style="265" customWidth="1"/>
    <col min="5896" max="5896" width="2.375" style="265" customWidth="1"/>
    <col min="5897" max="5897" width="7.75" style="265" customWidth="1"/>
    <col min="5898" max="6144" width="9" style="265"/>
    <col min="6145" max="6145" width="9.625" style="265" customWidth="1"/>
    <col min="6146" max="6146" width="7.25" style="265" customWidth="1"/>
    <col min="6147" max="6147" width="9.625" style="265" customWidth="1"/>
    <col min="6148" max="6148" width="9" style="265"/>
    <col min="6149" max="6149" width="20" style="265" bestFit="1" customWidth="1"/>
    <col min="6150" max="6150" width="18.625" style="265" customWidth="1"/>
    <col min="6151" max="6151" width="7.75" style="265" customWidth="1"/>
    <col min="6152" max="6152" width="2.375" style="265" customWidth="1"/>
    <col min="6153" max="6153" width="7.75" style="265" customWidth="1"/>
    <col min="6154" max="6400" width="9" style="265"/>
    <col min="6401" max="6401" width="9.625" style="265" customWidth="1"/>
    <col min="6402" max="6402" width="7.25" style="265" customWidth="1"/>
    <col min="6403" max="6403" width="9.625" style="265" customWidth="1"/>
    <col min="6404" max="6404" width="9" style="265"/>
    <col min="6405" max="6405" width="20" style="265" bestFit="1" customWidth="1"/>
    <col min="6406" max="6406" width="18.625" style="265" customWidth="1"/>
    <col min="6407" max="6407" width="7.75" style="265" customWidth="1"/>
    <col min="6408" max="6408" width="2.375" style="265" customWidth="1"/>
    <col min="6409" max="6409" width="7.75" style="265" customWidth="1"/>
    <col min="6410" max="6656" width="9" style="265"/>
    <col min="6657" max="6657" width="9.625" style="265" customWidth="1"/>
    <col min="6658" max="6658" width="7.25" style="265" customWidth="1"/>
    <col min="6659" max="6659" width="9.625" style="265" customWidth="1"/>
    <col min="6660" max="6660" width="9" style="265"/>
    <col min="6661" max="6661" width="20" style="265" bestFit="1" customWidth="1"/>
    <col min="6662" max="6662" width="18.625" style="265" customWidth="1"/>
    <col min="6663" max="6663" width="7.75" style="265" customWidth="1"/>
    <col min="6664" max="6664" width="2.375" style="265" customWidth="1"/>
    <col min="6665" max="6665" width="7.75" style="265" customWidth="1"/>
    <col min="6666" max="6912" width="9" style="265"/>
    <col min="6913" max="6913" width="9.625" style="265" customWidth="1"/>
    <col min="6914" max="6914" width="7.25" style="265" customWidth="1"/>
    <col min="6915" max="6915" width="9.625" style="265" customWidth="1"/>
    <col min="6916" max="6916" width="9" style="265"/>
    <col min="6917" max="6917" width="20" style="265" bestFit="1" customWidth="1"/>
    <col min="6918" max="6918" width="18.625" style="265" customWidth="1"/>
    <col min="6919" max="6919" width="7.75" style="265" customWidth="1"/>
    <col min="6920" max="6920" width="2.375" style="265" customWidth="1"/>
    <col min="6921" max="6921" width="7.75" style="265" customWidth="1"/>
    <col min="6922" max="7168" width="9" style="265"/>
    <col min="7169" max="7169" width="9.625" style="265" customWidth="1"/>
    <col min="7170" max="7170" width="7.25" style="265" customWidth="1"/>
    <col min="7171" max="7171" width="9.625" style="265" customWidth="1"/>
    <col min="7172" max="7172" width="9" style="265"/>
    <col min="7173" max="7173" width="20" style="265" bestFit="1" customWidth="1"/>
    <col min="7174" max="7174" width="18.625" style="265" customWidth="1"/>
    <col min="7175" max="7175" width="7.75" style="265" customWidth="1"/>
    <col min="7176" max="7176" width="2.375" style="265" customWidth="1"/>
    <col min="7177" max="7177" width="7.75" style="265" customWidth="1"/>
    <col min="7178" max="7424" width="9" style="265"/>
    <col min="7425" max="7425" width="9.625" style="265" customWidth="1"/>
    <col min="7426" max="7426" width="7.25" style="265" customWidth="1"/>
    <col min="7427" max="7427" width="9.625" style="265" customWidth="1"/>
    <col min="7428" max="7428" width="9" style="265"/>
    <col min="7429" max="7429" width="20" style="265" bestFit="1" customWidth="1"/>
    <col min="7430" max="7430" width="18.625" style="265" customWidth="1"/>
    <col min="7431" max="7431" width="7.75" style="265" customWidth="1"/>
    <col min="7432" max="7432" width="2.375" style="265" customWidth="1"/>
    <col min="7433" max="7433" width="7.75" style="265" customWidth="1"/>
    <col min="7434" max="7680" width="9" style="265"/>
    <col min="7681" max="7681" width="9.625" style="265" customWidth="1"/>
    <col min="7682" max="7682" width="7.25" style="265" customWidth="1"/>
    <col min="7683" max="7683" width="9.625" style="265" customWidth="1"/>
    <col min="7684" max="7684" width="9" style="265"/>
    <col min="7685" max="7685" width="20" style="265" bestFit="1" customWidth="1"/>
    <col min="7686" max="7686" width="18.625" style="265" customWidth="1"/>
    <col min="7687" max="7687" width="7.75" style="265" customWidth="1"/>
    <col min="7688" max="7688" width="2.375" style="265" customWidth="1"/>
    <col min="7689" max="7689" width="7.75" style="265" customWidth="1"/>
    <col min="7690" max="7936" width="9" style="265"/>
    <col min="7937" max="7937" width="9.625" style="265" customWidth="1"/>
    <col min="7938" max="7938" width="7.25" style="265" customWidth="1"/>
    <col min="7939" max="7939" width="9.625" style="265" customWidth="1"/>
    <col min="7940" max="7940" width="9" style="265"/>
    <col min="7941" max="7941" width="20" style="265" bestFit="1" customWidth="1"/>
    <col min="7942" max="7942" width="18.625" style="265" customWidth="1"/>
    <col min="7943" max="7943" width="7.75" style="265" customWidth="1"/>
    <col min="7944" max="7944" width="2.375" style="265" customWidth="1"/>
    <col min="7945" max="7945" width="7.75" style="265" customWidth="1"/>
    <col min="7946" max="8192" width="9" style="265"/>
    <col min="8193" max="8193" width="9.625" style="265" customWidth="1"/>
    <col min="8194" max="8194" width="7.25" style="265" customWidth="1"/>
    <col min="8195" max="8195" width="9.625" style="265" customWidth="1"/>
    <col min="8196" max="8196" width="9" style="265"/>
    <col min="8197" max="8197" width="20" style="265" bestFit="1" customWidth="1"/>
    <col min="8198" max="8198" width="18.625" style="265" customWidth="1"/>
    <col min="8199" max="8199" width="7.75" style="265" customWidth="1"/>
    <col min="8200" max="8200" width="2.375" style="265" customWidth="1"/>
    <col min="8201" max="8201" width="7.75" style="265" customWidth="1"/>
    <col min="8202" max="8448" width="9" style="265"/>
    <col min="8449" max="8449" width="9.625" style="265" customWidth="1"/>
    <col min="8450" max="8450" width="7.25" style="265" customWidth="1"/>
    <col min="8451" max="8451" width="9.625" style="265" customWidth="1"/>
    <col min="8452" max="8452" width="9" style="265"/>
    <col min="8453" max="8453" width="20" style="265" bestFit="1" customWidth="1"/>
    <col min="8454" max="8454" width="18.625" style="265" customWidth="1"/>
    <col min="8455" max="8455" width="7.75" style="265" customWidth="1"/>
    <col min="8456" max="8456" width="2.375" style="265" customWidth="1"/>
    <col min="8457" max="8457" width="7.75" style="265" customWidth="1"/>
    <col min="8458" max="8704" width="9" style="265"/>
    <col min="8705" max="8705" width="9.625" style="265" customWidth="1"/>
    <col min="8706" max="8706" width="7.25" style="265" customWidth="1"/>
    <col min="8707" max="8707" width="9.625" style="265" customWidth="1"/>
    <col min="8708" max="8708" width="9" style="265"/>
    <col min="8709" max="8709" width="20" style="265" bestFit="1" customWidth="1"/>
    <col min="8710" max="8710" width="18.625" style="265" customWidth="1"/>
    <col min="8711" max="8711" width="7.75" style="265" customWidth="1"/>
    <col min="8712" max="8712" width="2.375" style="265" customWidth="1"/>
    <col min="8713" max="8713" width="7.75" style="265" customWidth="1"/>
    <col min="8714" max="8960" width="9" style="265"/>
    <col min="8961" max="8961" width="9.625" style="265" customWidth="1"/>
    <col min="8962" max="8962" width="7.25" style="265" customWidth="1"/>
    <col min="8963" max="8963" width="9.625" style="265" customWidth="1"/>
    <col min="8964" max="8964" width="9" style="265"/>
    <col min="8965" max="8965" width="20" style="265" bestFit="1" customWidth="1"/>
    <col min="8966" max="8966" width="18.625" style="265" customWidth="1"/>
    <col min="8967" max="8967" width="7.75" style="265" customWidth="1"/>
    <col min="8968" max="8968" width="2.375" style="265" customWidth="1"/>
    <col min="8969" max="8969" width="7.75" style="265" customWidth="1"/>
    <col min="8970" max="9216" width="9" style="265"/>
    <col min="9217" max="9217" width="9.625" style="265" customWidth="1"/>
    <col min="9218" max="9218" width="7.25" style="265" customWidth="1"/>
    <col min="9219" max="9219" width="9.625" style="265" customWidth="1"/>
    <col min="9220" max="9220" width="9" style="265"/>
    <col min="9221" max="9221" width="20" style="265" bestFit="1" customWidth="1"/>
    <col min="9222" max="9222" width="18.625" style="265" customWidth="1"/>
    <col min="9223" max="9223" width="7.75" style="265" customWidth="1"/>
    <col min="9224" max="9224" width="2.375" style="265" customWidth="1"/>
    <col min="9225" max="9225" width="7.75" style="265" customWidth="1"/>
    <col min="9226" max="9472" width="9" style="265"/>
    <col min="9473" max="9473" width="9.625" style="265" customWidth="1"/>
    <col min="9474" max="9474" width="7.25" style="265" customWidth="1"/>
    <col min="9475" max="9475" width="9.625" style="265" customWidth="1"/>
    <col min="9476" max="9476" width="9" style="265"/>
    <col min="9477" max="9477" width="20" style="265" bestFit="1" customWidth="1"/>
    <col min="9478" max="9478" width="18.625" style="265" customWidth="1"/>
    <col min="9479" max="9479" width="7.75" style="265" customWidth="1"/>
    <col min="9480" max="9480" width="2.375" style="265" customWidth="1"/>
    <col min="9481" max="9481" width="7.75" style="265" customWidth="1"/>
    <col min="9482" max="9728" width="9" style="265"/>
    <col min="9729" max="9729" width="9.625" style="265" customWidth="1"/>
    <col min="9730" max="9730" width="7.25" style="265" customWidth="1"/>
    <col min="9731" max="9731" width="9.625" style="265" customWidth="1"/>
    <col min="9732" max="9732" width="9" style="265"/>
    <col min="9733" max="9733" width="20" style="265" bestFit="1" customWidth="1"/>
    <col min="9734" max="9734" width="18.625" style="265" customWidth="1"/>
    <col min="9735" max="9735" width="7.75" style="265" customWidth="1"/>
    <col min="9736" max="9736" width="2.375" style="265" customWidth="1"/>
    <col min="9737" max="9737" width="7.75" style="265" customWidth="1"/>
    <col min="9738" max="9984" width="9" style="265"/>
    <col min="9985" max="9985" width="9.625" style="265" customWidth="1"/>
    <col min="9986" max="9986" width="7.25" style="265" customWidth="1"/>
    <col min="9987" max="9987" width="9.625" style="265" customWidth="1"/>
    <col min="9988" max="9988" width="9" style="265"/>
    <col min="9989" max="9989" width="20" style="265" bestFit="1" customWidth="1"/>
    <col min="9990" max="9990" width="18.625" style="265" customWidth="1"/>
    <col min="9991" max="9991" width="7.75" style="265" customWidth="1"/>
    <col min="9992" max="9992" width="2.375" style="265" customWidth="1"/>
    <col min="9993" max="9993" width="7.75" style="265" customWidth="1"/>
    <col min="9994" max="10240" width="9" style="265"/>
    <col min="10241" max="10241" width="9.625" style="265" customWidth="1"/>
    <col min="10242" max="10242" width="7.25" style="265" customWidth="1"/>
    <col min="10243" max="10243" width="9.625" style="265" customWidth="1"/>
    <col min="10244" max="10244" width="9" style="265"/>
    <col min="10245" max="10245" width="20" style="265" bestFit="1" customWidth="1"/>
    <col min="10246" max="10246" width="18.625" style="265" customWidth="1"/>
    <col min="10247" max="10247" width="7.75" style="265" customWidth="1"/>
    <col min="10248" max="10248" width="2.375" style="265" customWidth="1"/>
    <col min="10249" max="10249" width="7.75" style="265" customWidth="1"/>
    <col min="10250" max="10496" width="9" style="265"/>
    <col min="10497" max="10497" width="9.625" style="265" customWidth="1"/>
    <col min="10498" max="10498" width="7.25" style="265" customWidth="1"/>
    <col min="10499" max="10499" width="9.625" style="265" customWidth="1"/>
    <col min="10500" max="10500" width="9" style="265"/>
    <col min="10501" max="10501" width="20" style="265" bestFit="1" customWidth="1"/>
    <col min="10502" max="10502" width="18.625" style="265" customWidth="1"/>
    <col min="10503" max="10503" width="7.75" style="265" customWidth="1"/>
    <col min="10504" max="10504" width="2.375" style="265" customWidth="1"/>
    <col min="10505" max="10505" width="7.75" style="265" customWidth="1"/>
    <col min="10506" max="10752" width="9" style="265"/>
    <col min="10753" max="10753" width="9.625" style="265" customWidth="1"/>
    <col min="10754" max="10754" width="7.25" style="265" customWidth="1"/>
    <col min="10755" max="10755" width="9.625" style="265" customWidth="1"/>
    <col min="10756" max="10756" width="9" style="265"/>
    <col min="10757" max="10757" width="20" style="265" bestFit="1" customWidth="1"/>
    <col min="10758" max="10758" width="18.625" style="265" customWidth="1"/>
    <col min="10759" max="10759" width="7.75" style="265" customWidth="1"/>
    <col min="10760" max="10760" width="2.375" style="265" customWidth="1"/>
    <col min="10761" max="10761" width="7.75" style="265" customWidth="1"/>
    <col min="10762" max="11008" width="9" style="265"/>
    <col min="11009" max="11009" width="9.625" style="265" customWidth="1"/>
    <col min="11010" max="11010" width="7.25" style="265" customWidth="1"/>
    <col min="11011" max="11011" width="9.625" style="265" customWidth="1"/>
    <col min="11012" max="11012" width="9" style="265"/>
    <col min="11013" max="11013" width="20" style="265" bestFit="1" customWidth="1"/>
    <col min="11014" max="11014" width="18.625" style="265" customWidth="1"/>
    <col min="11015" max="11015" width="7.75" style="265" customWidth="1"/>
    <col min="11016" max="11016" width="2.375" style="265" customWidth="1"/>
    <col min="11017" max="11017" width="7.75" style="265" customWidth="1"/>
    <col min="11018" max="11264" width="9" style="265"/>
    <col min="11265" max="11265" width="9.625" style="265" customWidth="1"/>
    <col min="11266" max="11266" width="7.25" style="265" customWidth="1"/>
    <col min="11267" max="11267" width="9.625" style="265" customWidth="1"/>
    <col min="11268" max="11268" width="9" style="265"/>
    <col min="11269" max="11269" width="20" style="265" bestFit="1" customWidth="1"/>
    <col min="11270" max="11270" width="18.625" style="265" customWidth="1"/>
    <col min="11271" max="11271" width="7.75" style="265" customWidth="1"/>
    <col min="11272" max="11272" width="2.375" style="265" customWidth="1"/>
    <col min="11273" max="11273" width="7.75" style="265" customWidth="1"/>
    <col min="11274" max="11520" width="9" style="265"/>
    <col min="11521" max="11521" width="9.625" style="265" customWidth="1"/>
    <col min="11522" max="11522" width="7.25" style="265" customWidth="1"/>
    <col min="11523" max="11523" width="9.625" style="265" customWidth="1"/>
    <col min="11524" max="11524" width="9" style="265"/>
    <col min="11525" max="11525" width="20" style="265" bestFit="1" customWidth="1"/>
    <col min="11526" max="11526" width="18.625" style="265" customWidth="1"/>
    <col min="11527" max="11527" width="7.75" style="265" customWidth="1"/>
    <col min="11528" max="11528" width="2.375" style="265" customWidth="1"/>
    <col min="11529" max="11529" width="7.75" style="265" customWidth="1"/>
    <col min="11530" max="11776" width="9" style="265"/>
    <col min="11777" max="11777" width="9.625" style="265" customWidth="1"/>
    <col min="11778" max="11778" width="7.25" style="265" customWidth="1"/>
    <col min="11779" max="11779" width="9.625" style="265" customWidth="1"/>
    <col min="11780" max="11780" width="9" style="265"/>
    <col min="11781" max="11781" width="20" style="265" bestFit="1" customWidth="1"/>
    <col min="11782" max="11782" width="18.625" style="265" customWidth="1"/>
    <col min="11783" max="11783" width="7.75" style="265" customWidth="1"/>
    <col min="11784" max="11784" width="2.375" style="265" customWidth="1"/>
    <col min="11785" max="11785" width="7.75" style="265" customWidth="1"/>
    <col min="11786" max="12032" width="9" style="265"/>
    <col min="12033" max="12033" width="9.625" style="265" customWidth="1"/>
    <col min="12034" max="12034" width="7.25" style="265" customWidth="1"/>
    <col min="12035" max="12035" width="9.625" style="265" customWidth="1"/>
    <col min="12036" max="12036" width="9" style="265"/>
    <col min="12037" max="12037" width="20" style="265" bestFit="1" customWidth="1"/>
    <col min="12038" max="12038" width="18.625" style="265" customWidth="1"/>
    <col min="12039" max="12039" width="7.75" style="265" customWidth="1"/>
    <col min="12040" max="12040" width="2.375" style="265" customWidth="1"/>
    <col min="12041" max="12041" width="7.75" style="265" customWidth="1"/>
    <col min="12042" max="12288" width="9" style="265"/>
    <col min="12289" max="12289" width="9.625" style="265" customWidth="1"/>
    <col min="12290" max="12290" width="7.25" style="265" customWidth="1"/>
    <col min="12291" max="12291" width="9.625" style="265" customWidth="1"/>
    <col min="12292" max="12292" width="9" style="265"/>
    <col min="12293" max="12293" width="20" style="265" bestFit="1" customWidth="1"/>
    <col min="12294" max="12294" width="18.625" style="265" customWidth="1"/>
    <col min="12295" max="12295" width="7.75" style="265" customWidth="1"/>
    <col min="12296" max="12296" width="2.375" style="265" customWidth="1"/>
    <col min="12297" max="12297" width="7.75" style="265" customWidth="1"/>
    <col min="12298" max="12544" width="9" style="265"/>
    <col min="12545" max="12545" width="9.625" style="265" customWidth="1"/>
    <col min="12546" max="12546" width="7.25" style="265" customWidth="1"/>
    <col min="12547" max="12547" width="9.625" style="265" customWidth="1"/>
    <col min="12548" max="12548" width="9" style="265"/>
    <col min="12549" max="12549" width="20" style="265" bestFit="1" customWidth="1"/>
    <col min="12550" max="12550" width="18.625" style="265" customWidth="1"/>
    <col min="12551" max="12551" width="7.75" style="265" customWidth="1"/>
    <col min="12552" max="12552" width="2.375" style="265" customWidth="1"/>
    <col min="12553" max="12553" width="7.75" style="265" customWidth="1"/>
    <col min="12554" max="12800" width="9" style="265"/>
    <col min="12801" max="12801" width="9.625" style="265" customWidth="1"/>
    <col min="12802" max="12802" width="7.25" style="265" customWidth="1"/>
    <col min="12803" max="12803" width="9.625" style="265" customWidth="1"/>
    <col min="12804" max="12804" width="9" style="265"/>
    <col min="12805" max="12805" width="20" style="265" bestFit="1" customWidth="1"/>
    <col min="12806" max="12806" width="18.625" style="265" customWidth="1"/>
    <col min="12807" max="12807" width="7.75" style="265" customWidth="1"/>
    <col min="12808" max="12808" width="2.375" style="265" customWidth="1"/>
    <col min="12809" max="12809" width="7.75" style="265" customWidth="1"/>
    <col min="12810" max="13056" width="9" style="265"/>
    <col min="13057" max="13057" width="9.625" style="265" customWidth="1"/>
    <col min="13058" max="13058" width="7.25" style="265" customWidth="1"/>
    <col min="13059" max="13059" width="9.625" style="265" customWidth="1"/>
    <col min="13060" max="13060" width="9" style="265"/>
    <col min="13061" max="13061" width="20" style="265" bestFit="1" customWidth="1"/>
    <col min="13062" max="13062" width="18.625" style="265" customWidth="1"/>
    <col min="13063" max="13063" width="7.75" style="265" customWidth="1"/>
    <col min="13064" max="13064" width="2.375" style="265" customWidth="1"/>
    <col min="13065" max="13065" width="7.75" style="265" customWidth="1"/>
    <col min="13066" max="13312" width="9" style="265"/>
    <col min="13313" max="13313" width="9.625" style="265" customWidth="1"/>
    <col min="13314" max="13314" width="7.25" style="265" customWidth="1"/>
    <col min="13315" max="13315" width="9.625" style="265" customWidth="1"/>
    <col min="13316" max="13316" width="9" style="265"/>
    <col min="13317" max="13317" width="20" style="265" bestFit="1" customWidth="1"/>
    <col min="13318" max="13318" width="18.625" style="265" customWidth="1"/>
    <col min="13319" max="13319" width="7.75" style="265" customWidth="1"/>
    <col min="13320" max="13320" width="2.375" style="265" customWidth="1"/>
    <col min="13321" max="13321" width="7.75" style="265" customWidth="1"/>
    <col min="13322" max="13568" width="9" style="265"/>
    <col min="13569" max="13569" width="9.625" style="265" customWidth="1"/>
    <col min="13570" max="13570" width="7.25" style="265" customWidth="1"/>
    <col min="13571" max="13571" width="9.625" style="265" customWidth="1"/>
    <col min="13572" max="13572" width="9" style="265"/>
    <col min="13573" max="13573" width="20" style="265" bestFit="1" customWidth="1"/>
    <col min="13574" max="13574" width="18.625" style="265" customWidth="1"/>
    <col min="13575" max="13575" width="7.75" style="265" customWidth="1"/>
    <col min="13576" max="13576" width="2.375" style="265" customWidth="1"/>
    <col min="13577" max="13577" width="7.75" style="265" customWidth="1"/>
    <col min="13578" max="13824" width="9" style="265"/>
    <col min="13825" max="13825" width="9.625" style="265" customWidth="1"/>
    <col min="13826" max="13826" width="7.25" style="265" customWidth="1"/>
    <col min="13827" max="13827" width="9.625" style="265" customWidth="1"/>
    <col min="13828" max="13828" width="9" style="265"/>
    <col min="13829" max="13829" width="20" style="265" bestFit="1" customWidth="1"/>
    <col min="13830" max="13830" width="18.625" style="265" customWidth="1"/>
    <col min="13831" max="13831" width="7.75" style="265" customWidth="1"/>
    <col min="13832" max="13832" width="2.375" style="265" customWidth="1"/>
    <col min="13833" max="13833" width="7.75" style="265" customWidth="1"/>
    <col min="13834" max="14080" width="9" style="265"/>
    <col min="14081" max="14081" width="9.625" style="265" customWidth="1"/>
    <col min="14082" max="14082" width="7.25" style="265" customWidth="1"/>
    <col min="14083" max="14083" width="9.625" style="265" customWidth="1"/>
    <col min="14084" max="14084" width="9" style="265"/>
    <col min="14085" max="14085" width="20" style="265" bestFit="1" customWidth="1"/>
    <col min="14086" max="14086" width="18.625" style="265" customWidth="1"/>
    <col min="14087" max="14087" width="7.75" style="265" customWidth="1"/>
    <col min="14088" max="14088" width="2.375" style="265" customWidth="1"/>
    <col min="14089" max="14089" width="7.75" style="265" customWidth="1"/>
    <col min="14090" max="14336" width="9" style="265"/>
    <col min="14337" max="14337" width="9.625" style="265" customWidth="1"/>
    <col min="14338" max="14338" width="7.25" style="265" customWidth="1"/>
    <col min="14339" max="14339" width="9.625" style="265" customWidth="1"/>
    <col min="14340" max="14340" width="9" style="265"/>
    <col min="14341" max="14341" width="20" style="265" bestFit="1" customWidth="1"/>
    <col min="14342" max="14342" width="18.625" style="265" customWidth="1"/>
    <col min="14343" max="14343" width="7.75" style="265" customWidth="1"/>
    <col min="14344" max="14344" width="2.375" style="265" customWidth="1"/>
    <col min="14345" max="14345" width="7.75" style="265" customWidth="1"/>
    <col min="14346" max="14592" width="9" style="265"/>
    <col min="14593" max="14593" width="9.625" style="265" customWidth="1"/>
    <col min="14594" max="14594" width="7.25" style="265" customWidth="1"/>
    <col min="14595" max="14595" width="9.625" style="265" customWidth="1"/>
    <col min="14596" max="14596" width="9" style="265"/>
    <col min="14597" max="14597" width="20" style="265" bestFit="1" customWidth="1"/>
    <col min="14598" max="14598" width="18.625" style="265" customWidth="1"/>
    <col min="14599" max="14599" width="7.75" style="265" customWidth="1"/>
    <col min="14600" max="14600" width="2.375" style="265" customWidth="1"/>
    <col min="14601" max="14601" width="7.75" style="265" customWidth="1"/>
    <col min="14602" max="14848" width="9" style="265"/>
    <col min="14849" max="14849" width="9.625" style="265" customWidth="1"/>
    <col min="14850" max="14850" width="7.25" style="265" customWidth="1"/>
    <col min="14851" max="14851" width="9.625" style="265" customWidth="1"/>
    <col min="14852" max="14852" width="9" style="265"/>
    <col min="14853" max="14853" width="20" style="265" bestFit="1" customWidth="1"/>
    <col min="14854" max="14854" width="18.625" style="265" customWidth="1"/>
    <col min="14855" max="14855" width="7.75" style="265" customWidth="1"/>
    <col min="14856" max="14856" width="2.375" style="265" customWidth="1"/>
    <col min="14857" max="14857" width="7.75" style="265" customWidth="1"/>
    <col min="14858" max="15104" width="9" style="265"/>
    <col min="15105" max="15105" width="9.625" style="265" customWidth="1"/>
    <col min="15106" max="15106" width="7.25" style="265" customWidth="1"/>
    <col min="15107" max="15107" width="9.625" style="265" customWidth="1"/>
    <col min="15108" max="15108" width="9" style="265"/>
    <col min="15109" max="15109" width="20" style="265" bestFit="1" customWidth="1"/>
    <col min="15110" max="15110" width="18.625" style="265" customWidth="1"/>
    <col min="15111" max="15111" width="7.75" style="265" customWidth="1"/>
    <col min="15112" max="15112" width="2.375" style="265" customWidth="1"/>
    <col min="15113" max="15113" width="7.75" style="265" customWidth="1"/>
    <col min="15114" max="15360" width="9" style="265"/>
    <col min="15361" max="15361" width="9.625" style="265" customWidth="1"/>
    <col min="15362" max="15362" width="7.25" style="265" customWidth="1"/>
    <col min="15363" max="15363" width="9.625" style="265" customWidth="1"/>
    <col min="15364" max="15364" width="9" style="265"/>
    <col min="15365" max="15365" width="20" style="265" bestFit="1" customWidth="1"/>
    <col min="15366" max="15366" width="18.625" style="265" customWidth="1"/>
    <col min="15367" max="15367" width="7.75" style="265" customWidth="1"/>
    <col min="15368" max="15368" width="2.375" style="265" customWidth="1"/>
    <col min="15369" max="15369" width="7.75" style="265" customWidth="1"/>
    <col min="15370" max="15616" width="9" style="265"/>
    <col min="15617" max="15617" width="9.625" style="265" customWidth="1"/>
    <col min="15618" max="15618" width="7.25" style="265" customWidth="1"/>
    <col min="15619" max="15619" width="9.625" style="265" customWidth="1"/>
    <col min="15620" max="15620" width="9" style="265"/>
    <col min="15621" max="15621" width="20" style="265" bestFit="1" customWidth="1"/>
    <col min="15622" max="15622" width="18.625" style="265" customWidth="1"/>
    <col min="15623" max="15623" width="7.75" style="265" customWidth="1"/>
    <col min="15624" max="15624" width="2.375" style="265" customWidth="1"/>
    <col min="15625" max="15625" width="7.75" style="265" customWidth="1"/>
    <col min="15626" max="15872" width="9" style="265"/>
    <col min="15873" max="15873" width="9.625" style="265" customWidth="1"/>
    <col min="15874" max="15874" width="7.25" style="265" customWidth="1"/>
    <col min="15875" max="15875" width="9.625" style="265" customWidth="1"/>
    <col min="15876" max="15876" width="9" style="265"/>
    <col min="15877" max="15877" width="20" style="265" bestFit="1" customWidth="1"/>
    <col min="15878" max="15878" width="18.625" style="265" customWidth="1"/>
    <col min="15879" max="15879" width="7.75" style="265" customWidth="1"/>
    <col min="15880" max="15880" width="2.375" style="265" customWidth="1"/>
    <col min="15881" max="15881" width="7.75" style="265" customWidth="1"/>
    <col min="15882" max="16128" width="9" style="265"/>
    <col min="16129" max="16129" width="9.625" style="265" customWidth="1"/>
    <col min="16130" max="16130" width="7.25" style="265" customWidth="1"/>
    <col min="16131" max="16131" width="9.625" style="265" customWidth="1"/>
    <col min="16132" max="16132" width="9" style="265"/>
    <col min="16133" max="16133" width="20" style="265" bestFit="1" customWidth="1"/>
    <col min="16134" max="16134" width="18.625" style="265" customWidth="1"/>
    <col min="16135" max="16135" width="7.75" style="265" customWidth="1"/>
    <col min="16136" max="16136" width="2.375" style="265" customWidth="1"/>
    <col min="16137" max="16137" width="7.75" style="265" customWidth="1"/>
    <col min="16138" max="16384" width="9" style="265"/>
  </cols>
  <sheetData>
    <row r="1" spans="1:8" ht="21" customHeight="1" x14ac:dyDescent="0.2">
      <c r="A1" s="260"/>
      <c r="B1" s="261"/>
      <c r="C1" s="262"/>
      <c r="D1" s="263"/>
      <c r="E1" s="263"/>
      <c r="F1" s="263"/>
      <c r="G1" s="263"/>
      <c r="H1" s="264"/>
    </row>
    <row r="2" spans="1:8" ht="24" x14ac:dyDescent="0.25">
      <c r="A2" s="532" t="s">
        <v>134</v>
      </c>
      <c r="B2" s="533"/>
      <c r="C2" s="533"/>
      <c r="D2" s="533"/>
      <c r="E2" s="533"/>
      <c r="F2" s="533"/>
      <c r="G2" s="533"/>
      <c r="H2" s="534"/>
    </row>
    <row r="3" spans="1:8" ht="30" customHeight="1" x14ac:dyDescent="0.2">
      <c r="A3" s="535"/>
      <c r="B3" s="533"/>
      <c r="C3" s="533"/>
      <c r="D3" s="533"/>
      <c r="E3" s="533"/>
      <c r="F3" s="533"/>
      <c r="G3" s="533"/>
      <c r="H3" s="534"/>
    </row>
    <row r="4" spans="1:8" x14ac:dyDescent="0.2">
      <c r="A4" s="112"/>
      <c r="B4" s="266"/>
      <c r="C4" s="267"/>
      <c r="D4" s="34"/>
      <c r="E4" s="34"/>
      <c r="F4" s="34"/>
      <c r="G4" s="34"/>
      <c r="H4" s="268"/>
    </row>
    <row r="5" spans="1:8" x14ac:dyDescent="0.2">
      <c r="A5" s="269"/>
      <c r="B5" s="270"/>
      <c r="C5" s="270"/>
      <c r="D5" s="270"/>
      <c r="E5" s="270"/>
      <c r="F5" s="270"/>
      <c r="G5" s="270"/>
      <c r="H5" s="271"/>
    </row>
    <row r="6" spans="1:8" ht="23.25" customHeight="1" x14ac:dyDescent="0.15">
      <c r="A6" s="272"/>
      <c r="B6" s="273" t="s">
        <v>135</v>
      </c>
      <c r="C6" s="274"/>
      <c r="D6" s="275" t="s">
        <v>136</v>
      </c>
      <c r="E6" s="275"/>
      <c r="F6" s="276"/>
      <c r="G6" s="276"/>
      <c r="H6" s="268"/>
    </row>
    <row r="7" spans="1:8" s="282" customFormat="1" ht="17.100000000000001" customHeight="1" x14ac:dyDescent="0.15">
      <c r="A7" s="277"/>
      <c r="B7" s="278">
        <v>1</v>
      </c>
      <c r="C7" s="279"/>
      <c r="D7" s="276" t="s">
        <v>137</v>
      </c>
      <c r="E7" s="276"/>
      <c r="F7" s="276"/>
      <c r="G7" s="280"/>
      <c r="H7" s="281"/>
    </row>
    <row r="8" spans="1:8" s="282" customFormat="1" ht="17.100000000000001" customHeight="1" x14ac:dyDescent="0.15">
      <c r="A8" s="277"/>
      <c r="B8" s="283"/>
      <c r="C8" s="279"/>
      <c r="D8" s="276"/>
      <c r="E8" s="276"/>
      <c r="F8" s="276"/>
      <c r="G8" s="276"/>
      <c r="H8" s="281"/>
    </row>
    <row r="9" spans="1:8" s="282" customFormat="1" ht="17.100000000000001" customHeight="1" x14ac:dyDescent="0.15">
      <c r="A9" s="277"/>
      <c r="B9" s="284">
        <v>2</v>
      </c>
      <c r="C9" s="279"/>
      <c r="D9" s="276" t="s">
        <v>138</v>
      </c>
      <c r="E9" s="276"/>
      <c r="F9" s="276"/>
      <c r="G9" s="280"/>
      <c r="H9" s="281"/>
    </row>
    <row r="10" spans="1:8" s="282" customFormat="1" ht="17.100000000000001" customHeight="1" x14ac:dyDescent="0.15">
      <c r="A10" s="277"/>
      <c r="B10" s="283"/>
      <c r="C10" s="279"/>
      <c r="D10" s="276"/>
      <c r="E10" s="276"/>
      <c r="F10" s="276"/>
      <c r="G10" s="276"/>
      <c r="H10" s="281"/>
    </row>
    <row r="11" spans="1:8" s="282" customFormat="1" ht="17.100000000000001" customHeight="1" x14ac:dyDescent="0.15">
      <c r="A11" s="277"/>
      <c r="B11" s="285">
        <v>3</v>
      </c>
      <c r="C11" s="279"/>
      <c r="D11" s="276" t="s">
        <v>139</v>
      </c>
      <c r="E11" s="276"/>
      <c r="F11" s="276"/>
      <c r="G11" s="280"/>
      <c r="H11" s="281"/>
    </row>
    <row r="12" spans="1:8" s="282" customFormat="1" ht="17.100000000000001" customHeight="1" x14ac:dyDescent="0.15">
      <c r="A12" s="277"/>
      <c r="B12" s="283"/>
      <c r="C12" s="279"/>
      <c r="D12" s="276"/>
      <c r="E12" s="276"/>
      <c r="F12" s="276"/>
      <c r="G12" s="276"/>
      <c r="H12" s="281"/>
    </row>
    <row r="13" spans="1:8" s="282" customFormat="1" ht="17.100000000000001" customHeight="1" x14ac:dyDescent="0.15">
      <c r="A13" s="277"/>
      <c r="B13" s="401">
        <v>4</v>
      </c>
      <c r="C13" s="279"/>
      <c r="D13" s="276" t="s">
        <v>140</v>
      </c>
      <c r="E13" s="276"/>
      <c r="F13" s="276"/>
      <c r="G13" s="280"/>
      <c r="H13" s="281"/>
    </row>
    <row r="14" spans="1:8" s="282" customFormat="1" ht="17.100000000000001" customHeight="1" x14ac:dyDescent="0.15">
      <c r="A14" s="277"/>
      <c r="B14" s="283" t="s">
        <v>141</v>
      </c>
      <c r="C14" s="279"/>
      <c r="D14" s="276"/>
      <c r="E14" s="276"/>
      <c r="F14" s="276"/>
      <c r="G14" s="276"/>
      <c r="H14" s="281"/>
    </row>
    <row r="15" spans="1:8" s="282" customFormat="1" ht="17.100000000000001" customHeight="1" x14ac:dyDescent="0.15">
      <c r="A15" s="277"/>
      <c r="B15" s="286">
        <v>5</v>
      </c>
      <c r="C15" s="287"/>
      <c r="D15" s="276" t="s">
        <v>142</v>
      </c>
      <c r="E15" s="276"/>
      <c r="F15" s="276"/>
      <c r="G15" s="280"/>
      <c r="H15" s="281"/>
    </row>
    <row r="16" spans="1:8" s="282" customFormat="1" ht="17.100000000000001" customHeight="1" x14ac:dyDescent="0.15">
      <c r="A16" s="277"/>
      <c r="B16" s="283"/>
      <c r="C16" s="279"/>
      <c r="D16" s="276"/>
      <c r="E16" s="276"/>
      <c r="F16" s="276"/>
      <c r="G16" s="276"/>
      <c r="H16" s="281"/>
    </row>
    <row r="17" spans="1:8" s="282" customFormat="1" ht="17.100000000000001" customHeight="1" x14ac:dyDescent="0.15">
      <c r="A17" s="277"/>
      <c r="B17" s="288">
        <v>6</v>
      </c>
      <c r="C17" s="279"/>
      <c r="D17" s="276" t="s">
        <v>143</v>
      </c>
      <c r="E17" s="276"/>
      <c r="F17" s="276"/>
      <c r="G17" s="276"/>
      <c r="H17" s="281"/>
    </row>
    <row r="18" spans="1:8" s="282" customFormat="1" ht="17.100000000000001" customHeight="1" x14ac:dyDescent="0.15">
      <c r="A18" s="277"/>
      <c r="B18" s="283"/>
      <c r="C18" s="279"/>
      <c r="D18" s="276"/>
      <c r="E18" s="276"/>
      <c r="F18" s="276"/>
      <c r="G18" s="276"/>
      <c r="H18" s="281"/>
    </row>
    <row r="19" spans="1:8" s="282" customFormat="1" ht="17.100000000000001" customHeight="1" x14ac:dyDescent="0.15">
      <c r="A19" s="277"/>
      <c r="B19" s="289">
        <v>7</v>
      </c>
      <c r="C19" s="279"/>
      <c r="D19" s="276" t="s">
        <v>144</v>
      </c>
      <c r="E19" s="276"/>
      <c r="F19" s="276"/>
      <c r="G19" s="276"/>
      <c r="H19" s="281"/>
    </row>
    <row r="20" spans="1:8" s="282" customFormat="1" ht="17.100000000000001" customHeight="1" x14ac:dyDescent="0.15">
      <c r="A20" s="277"/>
      <c r="B20" s="283"/>
      <c r="C20" s="279"/>
      <c r="D20" s="276"/>
      <c r="E20" s="276"/>
      <c r="F20" s="276"/>
      <c r="G20" s="276"/>
      <c r="H20" s="281"/>
    </row>
    <row r="21" spans="1:8" s="282" customFormat="1" ht="17.100000000000001" customHeight="1" x14ac:dyDescent="0.15">
      <c r="A21" s="277"/>
      <c r="B21" s="290">
        <v>8</v>
      </c>
      <c r="C21" s="279"/>
      <c r="D21" s="276" t="s">
        <v>145</v>
      </c>
      <c r="E21" s="276"/>
      <c r="F21" s="276"/>
      <c r="G21" s="276"/>
      <c r="H21" s="281"/>
    </row>
    <row r="22" spans="1:8" s="282" customFormat="1" ht="17.100000000000001" customHeight="1" x14ac:dyDescent="0.15">
      <c r="A22" s="277"/>
      <c r="B22" s="283"/>
      <c r="C22" s="279"/>
      <c r="D22" s="276"/>
      <c r="E22" s="276"/>
      <c r="F22" s="276"/>
      <c r="G22" s="276"/>
      <c r="H22" s="281"/>
    </row>
    <row r="23" spans="1:8" s="282" customFormat="1" ht="17.100000000000001" customHeight="1" x14ac:dyDescent="0.15">
      <c r="A23" s="277"/>
      <c r="B23" s="291">
        <v>9</v>
      </c>
      <c r="C23" s="279"/>
      <c r="D23" s="276" t="s">
        <v>146</v>
      </c>
      <c r="E23" s="276"/>
      <c r="F23" s="276"/>
      <c r="G23" s="276"/>
      <c r="H23" s="281"/>
    </row>
    <row r="24" spans="1:8" s="282" customFormat="1" ht="17.100000000000001" customHeight="1" x14ac:dyDescent="0.15">
      <c r="A24" s="277"/>
      <c r="B24" s="283"/>
      <c r="C24" s="279"/>
      <c r="D24" s="276"/>
      <c r="E24" s="276"/>
      <c r="F24" s="276"/>
      <c r="G24" s="276"/>
      <c r="H24" s="281"/>
    </row>
    <row r="25" spans="1:8" s="282" customFormat="1" ht="17.100000000000001" customHeight="1" x14ac:dyDescent="0.15">
      <c r="A25" s="277"/>
      <c r="B25" s="292">
        <v>10</v>
      </c>
      <c r="C25" s="279"/>
      <c r="D25" s="276" t="s">
        <v>147</v>
      </c>
      <c r="E25" s="276"/>
      <c r="F25" s="276"/>
      <c r="G25" s="276"/>
      <c r="H25" s="281"/>
    </row>
    <row r="26" spans="1:8" s="282" customFormat="1" ht="17.100000000000001" customHeight="1" x14ac:dyDescent="0.15">
      <c r="A26" s="277"/>
      <c r="B26" s="283"/>
      <c r="C26" s="279"/>
      <c r="D26" s="276"/>
      <c r="E26" s="276"/>
      <c r="F26" s="276"/>
      <c r="G26" s="276"/>
      <c r="H26" s="281"/>
    </row>
    <row r="27" spans="1:8" s="282" customFormat="1" ht="17.100000000000001" customHeight="1" x14ac:dyDescent="0.15">
      <c r="A27" s="277"/>
      <c r="B27" s="293">
        <v>11</v>
      </c>
      <c r="C27" s="279"/>
      <c r="D27" s="276" t="s">
        <v>148</v>
      </c>
      <c r="E27" s="276"/>
      <c r="F27" s="276"/>
      <c r="G27" s="276"/>
      <c r="H27" s="281"/>
    </row>
    <row r="28" spans="1:8" s="282" customFormat="1" ht="17.100000000000001" customHeight="1" x14ac:dyDescent="0.15">
      <c r="A28" s="277"/>
      <c r="B28" s="283"/>
      <c r="C28" s="279"/>
      <c r="D28" s="276"/>
      <c r="E28" s="276"/>
      <c r="F28" s="276"/>
      <c r="G28" s="276"/>
      <c r="H28" s="281"/>
    </row>
    <row r="29" spans="1:8" s="282" customFormat="1" ht="17.100000000000001" customHeight="1" x14ac:dyDescent="0.15">
      <c r="A29" s="277"/>
      <c r="B29" s="318">
        <v>12</v>
      </c>
      <c r="C29" s="279"/>
      <c r="D29" s="276" t="s">
        <v>149</v>
      </c>
      <c r="E29" s="276"/>
      <c r="F29" s="276"/>
      <c r="G29" s="276"/>
      <c r="H29" s="281"/>
    </row>
    <row r="30" spans="1:8" s="282" customFormat="1" ht="17.100000000000001" customHeight="1" x14ac:dyDescent="0.15">
      <c r="A30" s="294"/>
      <c r="B30" s="295"/>
      <c r="C30" s="296"/>
      <c r="D30" s="297"/>
      <c r="E30" s="297"/>
      <c r="F30" s="297"/>
      <c r="G30" s="297"/>
      <c r="H30" s="298"/>
    </row>
    <row r="31" spans="1:8" s="282" customFormat="1" ht="17.100000000000001" customHeight="1" x14ac:dyDescent="0.15">
      <c r="A31" s="277"/>
      <c r="B31" s="318">
        <v>13</v>
      </c>
      <c r="C31" s="299"/>
      <c r="D31" s="276" t="s">
        <v>150</v>
      </c>
      <c r="E31" s="276"/>
      <c r="F31" s="276"/>
      <c r="G31" s="276"/>
      <c r="H31" s="281"/>
    </row>
    <row r="32" spans="1:8" s="282" customFormat="1" ht="17.100000000000001" customHeight="1" x14ac:dyDescent="0.15">
      <c r="A32" s="277"/>
      <c r="B32" s="283"/>
      <c r="C32" s="279"/>
      <c r="D32" s="276"/>
      <c r="E32" s="276"/>
      <c r="F32" s="276"/>
      <c r="G32" s="276"/>
      <c r="H32" s="281"/>
    </row>
    <row r="33" spans="1:8" s="282" customFormat="1" ht="17.100000000000001" customHeight="1" x14ac:dyDescent="0.15">
      <c r="A33" s="277"/>
      <c r="B33" s="318">
        <v>14</v>
      </c>
      <c r="C33" s="279"/>
      <c r="D33" s="276" t="s">
        <v>151</v>
      </c>
      <c r="E33" s="276"/>
      <c r="F33" s="276"/>
      <c r="G33" s="276"/>
      <c r="H33" s="281"/>
    </row>
    <row r="34" spans="1:8" s="282" customFormat="1" ht="17.100000000000001" customHeight="1" x14ac:dyDescent="0.15">
      <c r="A34" s="300"/>
      <c r="B34" s="283"/>
      <c r="C34" s="279"/>
      <c r="D34" s="301"/>
      <c r="E34" s="301"/>
      <c r="F34" s="301"/>
      <c r="G34" s="301"/>
      <c r="H34" s="302"/>
    </row>
    <row r="35" spans="1:8" s="282" customFormat="1" ht="17.100000000000001" customHeight="1" x14ac:dyDescent="0.15">
      <c r="A35" s="303"/>
      <c r="B35" s="318">
        <v>15</v>
      </c>
      <c r="C35" s="279"/>
      <c r="D35" s="304" t="s">
        <v>92</v>
      </c>
      <c r="E35" s="304" t="s">
        <v>152</v>
      </c>
      <c r="F35" s="304"/>
      <c r="G35" s="304"/>
      <c r="H35" s="305"/>
    </row>
    <row r="36" spans="1:8" s="282" customFormat="1" ht="17.100000000000001" customHeight="1" x14ac:dyDescent="0.15">
      <c r="A36" s="300"/>
      <c r="B36" s="306"/>
      <c r="C36" s="307"/>
      <c r="D36" s="301"/>
      <c r="E36" s="301"/>
      <c r="F36" s="301"/>
      <c r="G36" s="301"/>
      <c r="H36" s="302"/>
    </row>
    <row r="37" spans="1:8" s="282" customFormat="1" ht="17.100000000000001" customHeight="1" x14ac:dyDescent="0.15">
      <c r="A37" s="277"/>
      <c r="B37" s="318">
        <v>16</v>
      </c>
      <c r="C37" s="299"/>
      <c r="D37" s="276" t="s">
        <v>153</v>
      </c>
      <c r="E37" s="276"/>
      <c r="F37" s="276"/>
      <c r="G37" s="276"/>
      <c r="H37" s="281"/>
    </row>
    <row r="38" spans="1:8" s="282" customFormat="1" ht="17.100000000000001" customHeight="1" x14ac:dyDescent="0.15">
      <c r="A38" s="277"/>
      <c r="B38" s="283"/>
      <c r="C38" s="279"/>
      <c r="D38" s="276"/>
      <c r="E38" s="276"/>
      <c r="F38" s="276"/>
      <c r="G38" s="276"/>
      <c r="H38" s="281"/>
    </row>
    <row r="39" spans="1:8" s="282" customFormat="1" ht="17.100000000000001" customHeight="1" x14ac:dyDescent="0.15">
      <c r="A39" s="277"/>
      <c r="B39" s="318">
        <v>17</v>
      </c>
      <c r="C39" s="299"/>
      <c r="D39" s="276" t="s">
        <v>154</v>
      </c>
      <c r="E39" s="276"/>
      <c r="F39" s="276"/>
      <c r="G39" s="276"/>
      <c r="H39" s="281"/>
    </row>
    <row r="40" spans="1:8" s="282" customFormat="1" ht="17.100000000000001" customHeight="1" x14ac:dyDescent="0.15">
      <c r="A40" s="277"/>
      <c r="B40" s="319"/>
      <c r="C40" s="299"/>
      <c r="D40" s="276"/>
      <c r="E40" s="276"/>
      <c r="F40" s="276"/>
      <c r="G40" s="276"/>
      <c r="H40" s="281"/>
    </row>
    <row r="41" spans="1:8" s="282" customFormat="1" ht="17.100000000000001" customHeight="1" x14ac:dyDescent="0.15">
      <c r="A41" s="277"/>
      <c r="B41" s="283"/>
      <c r="C41" s="308"/>
      <c r="D41" s="276"/>
      <c r="E41" s="276"/>
      <c r="F41" s="276"/>
      <c r="G41" s="276"/>
      <c r="H41" s="281"/>
    </row>
    <row r="42" spans="1:8" s="282" customFormat="1" ht="29.25" customHeight="1" x14ac:dyDescent="0.2">
      <c r="A42" s="536" t="s">
        <v>155</v>
      </c>
      <c r="B42" s="537"/>
      <c r="C42" s="537"/>
      <c r="D42" s="537"/>
      <c r="E42" s="537"/>
      <c r="F42" s="537"/>
      <c r="G42" s="537"/>
      <c r="H42" s="538"/>
    </row>
    <row r="43" spans="1:8" s="282" customFormat="1" ht="14.25" x14ac:dyDescent="0.15">
      <c r="A43" s="309"/>
      <c r="B43" s="310"/>
      <c r="C43" s="311"/>
      <c r="D43" s="312"/>
      <c r="E43" s="312"/>
      <c r="F43" s="312"/>
      <c r="G43" s="312"/>
      <c r="H43" s="313"/>
    </row>
    <row r="44" spans="1:8" s="315" customFormat="1" x14ac:dyDescent="0.2">
      <c r="A44" s="314"/>
      <c r="B44" s="266"/>
      <c r="C44" s="267"/>
      <c r="D44" s="314"/>
      <c r="E44" s="314"/>
      <c r="F44" s="314"/>
      <c r="G44" s="314"/>
      <c r="H44" s="314"/>
    </row>
    <row r="45" spans="1:8" s="315" customFormat="1" x14ac:dyDescent="0.2">
      <c r="A45" s="314"/>
      <c r="B45" s="266"/>
      <c r="C45" s="267"/>
      <c r="D45" s="314"/>
      <c r="E45" s="314"/>
      <c r="F45" s="314"/>
      <c r="G45" s="314"/>
      <c r="H45" s="314"/>
    </row>
    <row r="46" spans="1:8" s="315" customFormat="1" x14ac:dyDescent="0.2">
      <c r="A46" s="314"/>
      <c r="B46" s="266"/>
      <c r="C46" s="267"/>
      <c r="D46" s="314"/>
      <c r="E46" s="314"/>
      <c r="F46" s="314"/>
      <c r="G46" s="314"/>
      <c r="H46" s="314"/>
    </row>
    <row r="47" spans="1:8" s="315" customFormat="1" x14ac:dyDescent="0.2">
      <c r="A47" s="314"/>
      <c r="B47" s="266"/>
      <c r="C47" s="267"/>
      <c r="D47" s="314"/>
      <c r="E47" s="314"/>
      <c r="F47" s="314"/>
      <c r="G47" s="314"/>
      <c r="H47" s="314"/>
    </row>
    <row r="48" spans="1:8" s="315" customFormat="1" x14ac:dyDescent="0.2">
      <c r="A48" s="314"/>
      <c r="B48" s="266"/>
      <c r="C48" s="267"/>
      <c r="D48" s="314"/>
      <c r="E48" s="314"/>
      <c r="F48" s="314"/>
      <c r="G48" s="314"/>
      <c r="H48" s="314"/>
    </row>
    <row r="49" spans="1:8" s="315" customFormat="1" x14ac:dyDescent="0.2">
      <c r="A49" s="314"/>
      <c r="B49" s="266"/>
      <c r="C49" s="267"/>
      <c r="D49" s="314"/>
      <c r="E49" s="314"/>
      <c r="F49" s="314"/>
      <c r="G49" s="314"/>
      <c r="H49" s="314"/>
    </row>
    <row r="50" spans="1:8" s="315" customFormat="1" x14ac:dyDescent="0.2">
      <c r="A50" s="314"/>
      <c r="B50" s="266"/>
      <c r="C50" s="267"/>
      <c r="D50" s="314"/>
      <c r="E50" s="314"/>
      <c r="F50" s="314"/>
      <c r="G50" s="314"/>
      <c r="H50" s="314"/>
    </row>
    <row r="51" spans="1:8" s="315" customFormat="1" x14ac:dyDescent="0.2">
      <c r="A51" s="314"/>
      <c r="B51" s="266"/>
      <c r="C51" s="267"/>
      <c r="D51" s="314"/>
      <c r="E51" s="314"/>
      <c r="F51" s="314"/>
      <c r="G51" s="314"/>
      <c r="H51" s="314"/>
    </row>
    <row r="52" spans="1:8" s="315" customFormat="1" x14ac:dyDescent="0.2">
      <c r="A52" s="314"/>
      <c r="B52" s="266"/>
      <c r="C52" s="267"/>
      <c r="D52" s="314"/>
      <c r="E52" s="314"/>
      <c r="F52" s="314"/>
      <c r="G52" s="314"/>
      <c r="H52" s="314"/>
    </row>
    <row r="53" spans="1:8" s="315" customFormat="1" x14ac:dyDescent="0.2">
      <c r="A53" s="314"/>
      <c r="B53" s="266"/>
      <c r="C53" s="267"/>
      <c r="D53" s="314"/>
      <c r="E53" s="314"/>
      <c r="F53" s="314"/>
      <c r="G53" s="314"/>
      <c r="H53" s="314"/>
    </row>
    <row r="54" spans="1:8" s="315" customFormat="1" x14ac:dyDescent="0.2">
      <c r="A54" s="314"/>
      <c r="B54" s="266"/>
      <c r="C54" s="267"/>
      <c r="D54" s="314"/>
      <c r="E54" s="314"/>
      <c r="F54" s="314"/>
      <c r="G54" s="314"/>
      <c r="H54" s="314"/>
    </row>
    <row r="55" spans="1:8" s="315" customFormat="1" x14ac:dyDescent="0.2">
      <c r="B55" s="316"/>
      <c r="C55" s="317"/>
    </row>
    <row r="56" spans="1:8" s="315" customFormat="1" x14ac:dyDescent="0.2">
      <c r="B56" s="316"/>
      <c r="C56" s="317"/>
    </row>
    <row r="57" spans="1:8" s="315" customFormat="1" x14ac:dyDescent="0.2">
      <c r="B57" s="316"/>
      <c r="C57" s="317"/>
    </row>
    <row r="58" spans="1:8" s="315" customFormat="1" x14ac:dyDescent="0.2">
      <c r="B58" s="316"/>
      <c r="C58" s="317"/>
    </row>
    <row r="59" spans="1:8" s="315" customFormat="1" x14ac:dyDescent="0.2">
      <c r="B59" s="316"/>
      <c r="C59" s="317"/>
    </row>
    <row r="60" spans="1:8" s="315" customFormat="1" x14ac:dyDescent="0.2">
      <c r="B60" s="316"/>
      <c r="C60" s="317"/>
    </row>
    <row r="61" spans="1:8" s="315" customFormat="1" x14ac:dyDescent="0.2">
      <c r="B61" s="316"/>
      <c r="C61" s="317"/>
    </row>
    <row r="62" spans="1:8" s="315" customFormat="1" x14ac:dyDescent="0.2">
      <c r="B62" s="316"/>
      <c r="C62" s="317"/>
    </row>
    <row r="63" spans="1:8" s="315" customFormat="1" x14ac:dyDescent="0.2">
      <c r="B63" s="316"/>
      <c r="C63" s="317"/>
    </row>
    <row r="64" spans="1:8" s="315" customFormat="1" x14ac:dyDescent="0.2">
      <c r="B64" s="316"/>
      <c r="C64" s="317"/>
    </row>
    <row r="65" spans="2:3" s="315" customFormat="1" x14ac:dyDescent="0.2">
      <c r="B65" s="316"/>
      <c r="C65" s="317"/>
    </row>
    <row r="66" spans="2:3" s="315" customFormat="1" x14ac:dyDescent="0.2">
      <c r="B66" s="316"/>
      <c r="C66" s="317"/>
    </row>
    <row r="67" spans="2:3" s="315" customFormat="1" x14ac:dyDescent="0.2">
      <c r="B67" s="316"/>
      <c r="C67" s="317"/>
    </row>
    <row r="68" spans="2:3" s="315" customFormat="1" x14ac:dyDescent="0.2">
      <c r="B68" s="316"/>
      <c r="C68" s="317"/>
    </row>
    <row r="69" spans="2:3" s="315" customFormat="1" x14ac:dyDescent="0.2">
      <c r="B69" s="316"/>
      <c r="C69" s="317"/>
    </row>
    <row r="70" spans="2:3" s="315" customFormat="1" x14ac:dyDescent="0.2">
      <c r="B70" s="316"/>
      <c r="C70" s="317"/>
    </row>
    <row r="71" spans="2:3" s="315" customFormat="1" x14ac:dyDescent="0.2">
      <c r="B71" s="316"/>
      <c r="C71" s="317"/>
    </row>
    <row r="72" spans="2:3" s="315" customFormat="1" x14ac:dyDescent="0.2">
      <c r="B72" s="316"/>
      <c r="C72" s="317"/>
    </row>
    <row r="73" spans="2:3" s="315" customFormat="1" x14ac:dyDescent="0.2">
      <c r="B73" s="316"/>
      <c r="C73" s="317"/>
    </row>
    <row r="74" spans="2:3" s="315" customFormat="1" x14ac:dyDescent="0.2">
      <c r="B74" s="316"/>
      <c r="C74" s="317"/>
    </row>
    <row r="75" spans="2:3" s="315" customFormat="1" x14ac:dyDescent="0.2">
      <c r="B75" s="316"/>
      <c r="C75" s="317"/>
    </row>
    <row r="76" spans="2:3" s="315" customFormat="1" x14ac:dyDescent="0.2">
      <c r="B76" s="316"/>
      <c r="C76" s="317"/>
    </row>
    <row r="77" spans="2:3" s="315" customFormat="1" x14ac:dyDescent="0.2">
      <c r="B77" s="316"/>
      <c r="C77" s="317"/>
    </row>
    <row r="78" spans="2:3" s="315" customFormat="1" x14ac:dyDescent="0.2">
      <c r="B78" s="316"/>
      <c r="C78" s="317"/>
    </row>
    <row r="79" spans="2:3" s="315" customFormat="1" x14ac:dyDescent="0.2">
      <c r="B79" s="316"/>
      <c r="C79" s="317"/>
    </row>
    <row r="80" spans="2:3" s="315" customFormat="1" x14ac:dyDescent="0.2">
      <c r="B80" s="316"/>
      <c r="C80" s="317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341B-01DB-43E9-993F-30030C324A16}">
  <sheetPr>
    <tabColor rgb="FFFFFF00"/>
  </sheetPr>
  <dimension ref="A1:AF159"/>
  <sheetViews>
    <sheetView zoomScaleNormal="100" workbookViewId="0">
      <selection activeCell="M63" sqref="M63"/>
    </sheetView>
  </sheetViews>
  <sheetFormatPr defaultRowHeight="13.5" x14ac:dyDescent="0.15"/>
  <cols>
    <col min="1" max="1" width="6.125" style="467" customWidth="1"/>
    <col min="2" max="2" width="19.125" style="467" customWidth="1"/>
    <col min="3" max="4" width="13.25" style="467" customWidth="1"/>
    <col min="5" max="6" width="11.875" style="467" customWidth="1"/>
    <col min="7" max="7" width="20.5" style="467" customWidth="1"/>
    <col min="8" max="8" width="14.375" style="467" customWidth="1"/>
    <col min="9" max="9" width="4.875" style="53" customWidth="1"/>
    <col min="10" max="10" width="18.375" style="467" customWidth="1"/>
    <col min="11" max="11" width="5.125" style="467" customWidth="1"/>
    <col min="12" max="12" width="18.375" style="467" customWidth="1"/>
    <col min="13" max="13" width="15" style="467" customWidth="1"/>
    <col min="14" max="14" width="13.125" style="467" customWidth="1"/>
    <col min="15" max="15" width="10.125" style="467" customWidth="1"/>
    <col min="16" max="16" width="11.5" style="467" customWidth="1"/>
    <col min="17" max="17" width="4.125" style="1" customWidth="1"/>
    <col min="18" max="18" width="13.75" style="52" customWidth="1"/>
    <col min="19" max="30" width="7.625" style="1" customWidth="1"/>
    <col min="31" max="32" width="9" style="1"/>
    <col min="33" max="16384" width="9" style="467"/>
  </cols>
  <sheetData>
    <row r="1" spans="8:30" ht="12.75" customHeight="1" x14ac:dyDescent="0.15">
      <c r="H1" s="115"/>
      <c r="R1" s="117"/>
    </row>
    <row r="2" spans="8:30" x14ac:dyDescent="0.15">
      <c r="H2" s="209" t="s">
        <v>192</v>
      </c>
      <c r="I2" s="91"/>
      <c r="J2" s="211" t="s">
        <v>103</v>
      </c>
      <c r="K2" s="4"/>
      <c r="L2" s="350" t="s">
        <v>183</v>
      </c>
      <c r="R2" s="51"/>
      <c r="S2" s="118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8:30" x14ac:dyDescent="0.15">
      <c r="H3" s="201" t="s">
        <v>100</v>
      </c>
      <c r="I3" s="91"/>
      <c r="J3" s="160" t="s">
        <v>47</v>
      </c>
      <c r="K3" s="4"/>
      <c r="L3" s="350" t="s">
        <v>100</v>
      </c>
      <c r="M3" s="1"/>
      <c r="N3" s="100"/>
      <c r="O3" s="100"/>
      <c r="S3" s="28"/>
      <c r="T3" s="28"/>
      <c r="U3" s="28"/>
    </row>
    <row r="4" spans="8:30" x14ac:dyDescent="0.15">
      <c r="H4" s="99">
        <v>20247</v>
      </c>
      <c r="I4" s="91">
        <v>26</v>
      </c>
      <c r="J4" s="182" t="s">
        <v>30</v>
      </c>
      <c r="K4" s="131">
        <f>SUM(I4)</f>
        <v>26</v>
      </c>
      <c r="L4" s="367">
        <v>17435</v>
      </c>
      <c r="M4" s="487"/>
      <c r="N4" s="101"/>
      <c r="O4" s="101"/>
      <c r="S4" s="28"/>
      <c r="T4" s="28"/>
      <c r="U4" s="28"/>
    </row>
    <row r="5" spans="8:30" x14ac:dyDescent="0.15">
      <c r="H5" s="48">
        <v>13567</v>
      </c>
      <c r="I5" s="91">
        <v>33</v>
      </c>
      <c r="J5" s="182" t="s">
        <v>0</v>
      </c>
      <c r="K5" s="131">
        <f t="shared" ref="K5:K13" si="0">SUM(I5)</f>
        <v>33</v>
      </c>
      <c r="L5" s="368">
        <v>17658</v>
      </c>
      <c r="M5" s="49"/>
      <c r="N5" s="101"/>
      <c r="O5" s="101"/>
      <c r="S5" s="28"/>
      <c r="T5" s="28"/>
      <c r="U5" s="28"/>
    </row>
    <row r="6" spans="8:30" x14ac:dyDescent="0.15">
      <c r="H6" s="197">
        <v>11182</v>
      </c>
      <c r="I6" s="91">
        <v>37</v>
      </c>
      <c r="J6" s="182" t="s">
        <v>37</v>
      </c>
      <c r="K6" s="131">
        <f t="shared" si="0"/>
        <v>37</v>
      </c>
      <c r="L6" s="368">
        <v>13107</v>
      </c>
      <c r="M6" s="49"/>
      <c r="N6" s="210"/>
      <c r="O6" s="101"/>
      <c r="S6" s="28"/>
      <c r="T6" s="28"/>
      <c r="U6" s="28"/>
    </row>
    <row r="7" spans="8:30" x14ac:dyDescent="0.15">
      <c r="H7" s="221">
        <v>9163</v>
      </c>
      <c r="I7" s="91">
        <v>34</v>
      </c>
      <c r="J7" s="182" t="s">
        <v>1</v>
      </c>
      <c r="K7" s="131">
        <f t="shared" si="0"/>
        <v>34</v>
      </c>
      <c r="L7" s="368">
        <v>12809</v>
      </c>
      <c r="M7" s="49"/>
      <c r="N7" s="101"/>
      <c r="O7" s="101"/>
      <c r="S7" s="28"/>
      <c r="T7" s="28"/>
      <c r="U7" s="28"/>
    </row>
    <row r="8" spans="8:30" x14ac:dyDescent="0.15">
      <c r="H8" s="98">
        <v>8752</v>
      </c>
      <c r="I8" s="91">
        <v>14</v>
      </c>
      <c r="J8" s="182" t="s">
        <v>19</v>
      </c>
      <c r="K8" s="131">
        <f t="shared" si="0"/>
        <v>14</v>
      </c>
      <c r="L8" s="368">
        <v>6237</v>
      </c>
      <c r="M8" s="49"/>
      <c r="N8" s="101"/>
      <c r="O8" s="101"/>
      <c r="S8" s="28"/>
      <c r="T8" s="28"/>
      <c r="U8" s="28"/>
    </row>
    <row r="9" spans="8:30" x14ac:dyDescent="0.15">
      <c r="H9" s="48">
        <v>7967</v>
      </c>
      <c r="I9" s="91">
        <v>36</v>
      </c>
      <c r="J9" s="182" t="s">
        <v>5</v>
      </c>
      <c r="K9" s="131">
        <f t="shared" si="0"/>
        <v>36</v>
      </c>
      <c r="L9" s="368">
        <v>3694</v>
      </c>
      <c r="M9" s="49"/>
      <c r="N9" s="101"/>
      <c r="O9" s="101"/>
      <c r="S9" s="28"/>
      <c r="T9" s="28"/>
      <c r="U9" s="28"/>
    </row>
    <row r="10" spans="8:30" x14ac:dyDescent="0.15">
      <c r="H10" s="48">
        <v>6309</v>
      </c>
      <c r="I10" s="509">
        <v>40</v>
      </c>
      <c r="J10" s="253" t="s">
        <v>2</v>
      </c>
      <c r="K10" s="131">
        <f t="shared" si="0"/>
        <v>40</v>
      </c>
      <c r="L10" s="368">
        <v>7768</v>
      </c>
      <c r="S10" s="28"/>
      <c r="T10" s="28"/>
      <c r="U10" s="28"/>
    </row>
    <row r="11" spans="8:30" x14ac:dyDescent="0.15">
      <c r="H11" s="6">
        <v>4976</v>
      </c>
      <c r="I11" s="91">
        <v>25</v>
      </c>
      <c r="J11" s="182" t="s">
        <v>29</v>
      </c>
      <c r="K11" s="131">
        <f t="shared" si="0"/>
        <v>25</v>
      </c>
      <c r="L11" s="368">
        <v>5267</v>
      </c>
      <c r="M11" s="49"/>
      <c r="N11" s="101"/>
      <c r="O11" s="101"/>
      <c r="S11" s="28"/>
      <c r="T11" s="28"/>
      <c r="U11" s="28"/>
    </row>
    <row r="12" spans="8:30" x14ac:dyDescent="0.15">
      <c r="H12" s="153">
        <v>3237</v>
      </c>
      <c r="I12" s="152">
        <v>24</v>
      </c>
      <c r="J12" s="185" t="s">
        <v>28</v>
      </c>
      <c r="K12" s="131">
        <f t="shared" si="0"/>
        <v>24</v>
      </c>
      <c r="L12" s="368">
        <v>2889</v>
      </c>
      <c r="M12" s="49"/>
      <c r="N12" s="101"/>
      <c r="O12" s="101"/>
      <c r="S12" s="28"/>
      <c r="T12" s="28"/>
      <c r="U12" s="28"/>
    </row>
    <row r="13" spans="8:30" ht="14.25" thickBot="1" x14ac:dyDescent="0.2">
      <c r="H13" s="520">
        <v>2926</v>
      </c>
      <c r="I13" s="469">
        <v>16</v>
      </c>
      <c r="J13" s="470" t="s">
        <v>3</v>
      </c>
      <c r="K13" s="131">
        <f t="shared" si="0"/>
        <v>16</v>
      </c>
      <c r="L13" s="368">
        <v>2956</v>
      </c>
      <c r="M13" s="49"/>
      <c r="N13" s="101"/>
      <c r="O13" s="101"/>
      <c r="S13" s="28"/>
      <c r="T13" s="28"/>
      <c r="U13" s="28"/>
    </row>
    <row r="14" spans="8:30" ht="14.25" thickTop="1" x14ac:dyDescent="0.15">
      <c r="H14" s="221">
        <v>2789</v>
      </c>
      <c r="I14" s="136">
        <v>38</v>
      </c>
      <c r="J14" s="199" t="s">
        <v>38</v>
      </c>
      <c r="K14" s="120" t="s">
        <v>8</v>
      </c>
      <c r="L14" s="369">
        <v>101256</v>
      </c>
      <c r="S14" s="28"/>
      <c r="T14" s="28"/>
      <c r="U14" s="28"/>
    </row>
    <row r="15" spans="8:30" x14ac:dyDescent="0.15">
      <c r="H15" s="48">
        <v>2303</v>
      </c>
      <c r="I15" s="91">
        <v>15</v>
      </c>
      <c r="J15" s="182" t="s">
        <v>20</v>
      </c>
      <c r="K15" s="55"/>
      <c r="L15" s="1" t="s">
        <v>60</v>
      </c>
      <c r="M15" s="498" t="s">
        <v>207</v>
      </c>
      <c r="N15" s="46" t="s">
        <v>75</v>
      </c>
      <c r="S15" s="28"/>
      <c r="T15" s="28"/>
      <c r="U15" s="28"/>
    </row>
    <row r="16" spans="8:30" x14ac:dyDescent="0.15">
      <c r="H16" s="98">
        <v>2267</v>
      </c>
      <c r="I16" s="91">
        <v>17</v>
      </c>
      <c r="J16" s="182" t="s">
        <v>21</v>
      </c>
      <c r="K16" s="131">
        <f>SUM(I4)</f>
        <v>26</v>
      </c>
      <c r="L16" s="182" t="s">
        <v>30</v>
      </c>
      <c r="M16" s="370">
        <v>18773</v>
      </c>
      <c r="N16" s="99">
        <f>SUM(H4)</f>
        <v>20247</v>
      </c>
      <c r="O16" s="49"/>
      <c r="P16" s="18"/>
      <c r="S16" s="28"/>
      <c r="T16" s="28"/>
      <c r="U16" s="28"/>
    </row>
    <row r="17" spans="1:21" x14ac:dyDescent="0.15">
      <c r="H17" s="48">
        <v>1990</v>
      </c>
      <c r="I17" s="91">
        <v>27</v>
      </c>
      <c r="J17" s="182" t="s">
        <v>31</v>
      </c>
      <c r="K17" s="131">
        <f t="shared" ref="K17:K25" si="1">SUM(I5)</f>
        <v>33</v>
      </c>
      <c r="L17" s="182" t="s">
        <v>0</v>
      </c>
      <c r="M17" s="371">
        <v>11538</v>
      </c>
      <c r="N17" s="99">
        <f t="shared" ref="N17:N25" si="2">SUM(H5)</f>
        <v>13567</v>
      </c>
      <c r="O17" s="49"/>
      <c r="P17" s="18"/>
      <c r="S17" s="28"/>
      <c r="T17" s="28"/>
      <c r="U17" s="28"/>
    </row>
    <row r="18" spans="1:21" x14ac:dyDescent="0.15">
      <c r="H18" s="407">
        <v>1464</v>
      </c>
      <c r="I18" s="91">
        <v>1</v>
      </c>
      <c r="J18" s="182" t="s">
        <v>4</v>
      </c>
      <c r="K18" s="131">
        <f t="shared" si="1"/>
        <v>37</v>
      </c>
      <c r="L18" s="182" t="s">
        <v>37</v>
      </c>
      <c r="M18" s="371">
        <v>10586</v>
      </c>
      <c r="N18" s="99">
        <f t="shared" si="2"/>
        <v>11182</v>
      </c>
      <c r="O18" s="49"/>
      <c r="P18" s="18"/>
      <c r="S18" s="28"/>
      <c r="T18" s="28"/>
      <c r="U18" s="28"/>
    </row>
    <row r="19" spans="1:21" x14ac:dyDescent="0.15">
      <c r="H19" s="110">
        <v>555</v>
      </c>
      <c r="I19" s="91">
        <v>2</v>
      </c>
      <c r="J19" s="182" t="s">
        <v>6</v>
      </c>
      <c r="K19" s="131">
        <f t="shared" si="1"/>
        <v>34</v>
      </c>
      <c r="L19" s="182" t="s">
        <v>1</v>
      </c>
      <c r="M19" s="371">
        <v>9264</v>
      </c>
      <c r="N19" s="99">
        <f t="shared" si="2"/>
        <v>9163</v>
      </c>
      <c r="O19" s="49"/>
      <c r="P19" s="18"/>
      <c r="S19" s="28"/>
      <c r="T19" s="28"/>
      <c r="U19" s="28"/>
    </row>
    <row r="20" spans="1:21" ht="14.25" thickBot="1" x14ac:dyDescent="0.2">
      <c r="H20" s="98">
        <v>540</v>
      </c>
      <c r="I20" s="91">
        <v>19</v>
      </c>
      <c r="J20" s="182" t="s">
        <v>23</v>
      </c>
      <c r="K20" s="131">
        <f t="shared" si="1"/>
        <v>14</v>
      </c>
      <c r="L20" s="182" t="s">
        <v>19</v>
      </c>
      <c r="M20" s="371">
        <v>9195</v>
      </c>
      <c r="N20" s="99">
        <f t="shared" si="2"/>
        <v>8752</v>
      </c>
      <c r="O20" s="49"/>
      <c r="P20" s="18"/>
      <c r="S20" s="28"/>
      <c r="T20" s="28"/>
      <c r="U20" s="28"/>
    </row>
    <row r="21" spans="1:21" x14ac:dyDescent="0.15">
      <c r="A21" s="65" t="s">
        <v>46</v>
      </c>
      <c r="B21" s="66" t="s">
        <v>47</v>
      </c>
      <c r="C21" s="66" t="s">
        <v>192</v>
      </c>
      <c r="D21" s="66" t="s">
        <v>183</v>
      </c>
      <c r="E21" s="66" t="s">
        <v>41</v>
      </c>
      <c r="F21" s="66" t="s">
        <v>50</v>
      </c>
      <c r="G21" s="328" t="s">
        <v>187</v>
      </c>
      <c r="H21" s="98">
        <v>435</v>
      </c>
      <c r="I21" s="91">
        <v>12</v>
      </c>
      <c r="J21" s="182" t="s">
        <v>18</v>
      </c>
      <c r="K21" s="131">
        <f t="shared" si="1"/>
        <v>36</v>
      </c>
      <c r="L21" s="182" t="s">
        <v>5</v>
      </c>
      <c r="M21" s="371">
        <v>6885</v>
      </c>
      <c r="N21" s="99">
        <f t="shared" si="2"/>
        <v>7967</v>
      </c>
      <c r="O21" s="49"/>
      <c r="P21" s="18"/>
      <c r="S21" s="28"/>
      <c r="T21" s="28"/>
      <c r="U21" s="28"/>
    </row>
    <row r="22" spans="1:21" x14ac:dyDescent="0.15">
      <c r="A22" s="68">
        <v>1</v>
      </c>
      <c r="B22" s="182" t="s">
        <v>30</v>
      </c>
      <c r="C22" s="47">
        <f t="shared" ref="C22:C31" si="3">SUM(H4)</f>
        <v>20247</v>
      </c>
      <c r="D22" s="99">
        <f>SUM(L4)</f>
        <v>17435</v>
      </c>
      <c r="E22" s="58">
        <f t="shared" ref="E22:E32" si="4">SUM(N16/M16*100)</f>
        <v>107.85170191232089</v>
      </c>
      <c r="F22" s="62">
        <f>SUM(C22/D22*100)</f>
        <v>116.12847720103241</v>
      </c>
      <c r="G22" s="4"/>
      <c r="H22" s="102">
        <v>318</v>
      </c>
      <c r="I22" s="91">
        <v>31</v>
      </c>
      <c r="J22" s="182" t="s">
        <v>64</v>
      </c>
      <c r="K22" s="131">
        <f t="shared" si="1"/>
        <v>40</v>
      </c>
      <c r="L22" s="253" t="s">
        <v>2</v>
      </c>
      <c r="M22" s="371">
        <v>6215</v>
      </c>
      <c r="N22" s="99">
        <f t="shared" si="2"/>
        <v>6309</v>
      </c>
      <c r="O22" s="49"/>
      <c r="P22" s="18"/>
      <c r="S22" s="28"/>
      <c r="T22" s="28"/>
      <c r="U22" s="28"/>
    </row>
    <row r="23" spans="1:21" x14ac:dyDescent="0.15">
      <c r="A23" s="68">
        <v>2</v>
      </c>
      <c r="B23" s="182" t="s">
        <v>0</v>
      </c>
      <c r="C23" s="47">
        <f t="shared" si="3"/>
        <v>13567</v>
      </c>
      <c r="D23" s="99">
        <f>SUM(L5)</f>
        <v>17658</v>
      </c>
      <c r="E23" s="58">
        <f t="shared" si="4"/>
        <v>117.58537008146992</v>
      </c>
      <c r="F23" s="62">
        <f t="shared" ref="F23:F32" si="5">SUM(C23/D23*100)</f>
        <v>76.832030807565971</v>
      </c>
      <c r="G23" s="4"/>
      <c r="H23" s="102">
        <v>261</v>
      </c>
      <c r="I23" s="91">
        <v>23</v>
      </c>
      <c r="J23" s="182" t="s">
        <v>27</v>
      </c>
      <c r="K23" s="131">
        <f t="shared" si="1"/>
        <v>25</v>
      </c>
      <c r="L23" s="182" t="s">
        <v>29</v>
      </c>
      <c r="M23" s="371">
        <v>5251</v>
      </c>
      <c r="N23" s="99">
        <f t="shared" si="2"/>
        <v>4976</v>
      </c>
      <c r="O23" s="49"/>
      <c r="P23" s="18"/>
      <c r="S23" s="28"/>
      <c r="T23" s="28"/>
      <c r="U23" s="28"/>
    </row>
    <row r="24" spans="1:21" x14ac:dyDescent="0.15">
      <c r="A24" s="68">
        <v>3</v>
      </c>
      <c r="B24" s="182" t="s">
        <v>37</v>
      </c>
      <c r="C24" s="47">
        <f t="shared" si="3"/>
        <v>11182</v>
      </c>
      <c r="D24" s="99">
        <f t="shared" ref="D24:D31" si="6">SUM(L6)</f>
        <v>13107</v>
      </c>
      <c r="E24" s="58">
        <f t="shared" si="4"/>
        <v>105.6300774607973</v>
      </c>
      <c r="F24" s="62">
        <f t="shared" si="5"/>
        <v>85.313191424429689</v>
      </c>
      <c r="G24" s="4"/>
      <c r="H24" s="455">
        <v>161</v>
      </c>
      <c r="I24" s="91">
        <v>21</v>
      </c>
      <c r="J24" s="182" t="s">
        <v>25</v>
      </c>
      <c r="K24" s="131">
        <f t="shared" si="1"/>
        <v>24</v>
      </c>
      <c r="L24" s="185" t="s">
        <v>28</v>
      </c>
      <c r="M24" s="371">
        <v>3115</v>
      </c>
      <c r="N24" s="99">
        <f t="shared" si="2"/>
        <v>3237</v>
      </c>
      <c r="O24" s="49"/>
      <c r="P24" s="18"/>
      <c r="S24" s="28"/>
      <c r="T24" s="28"/>
      <c r="U24" s="28"/>
    </row>
    <row r="25" spans="1:21" ht="14.25" thickBot="1" x14ac:dyDescent="0.2">
      <c r="A25" s="68">
        <v>4</v>
      </c>
      <c r="B25" s="182" t="s">
        <v>1</v>
      </c>
      <c r="C25" s="47">
        <f t="shared" si="3"/>
        <v>9163</v>
      </c>
      <c r="D25" s="99">
        <f t="shared" si="6"/>
        <v>12809</v>
      </c>
      <c r="E25" s="58">
        <f t="shared" si="4"/>
        <v>98.909758203799655</v>
      </c>
      <c r="F25" s="62">
        <f t="shared" si="5"/>
        <v>71.535639003825437</v>
      </c>
      <c r="G25" s="4"/>
      <c r="H25" s="140">
        <v>134</v>
      </c>
      <c r="I25" s="91">
        <v>22</v>
      </c>
      <c r="J25" s="182" t="s">
        <v>26</v>
      </c>
      <c r="K25" s="206">
        <f t="shared" si="1"/>
        <v>16</v>
      </c>
      <c r="L25" s="470" t="s">
        <v>3</v>
      </c>
      <c r="M25" s="372">
        <v>2974</v>
      </c>
      <c r="N25" s="190">
        <f t="shared" si="2"/>
        <v>2926</v>
      </c>
      <c r="O25" s="49"/>
      <c r="P25" s="18"/>
      <c r="S25" s="28"/>
      <c r="T25" s="28"/>
      <c r="U25" s="28"/>
    </row>
    <row r="26" spans="1:21" ht="14.25" thickTop="1" x14ac:dyDescent="0.15">
      <c r="A26" s="68">
        <v>5</v>
      </c>
      <c r="B26" s="182" t="s">
        <v>19</v>
      </c>
      <c r="C26" s="99">
        <f t="shared" si="3"/>
        <v>8752</v>
      </c>
      <c r="D26" s="99">
        <f t="shared" si="6"/>
        <v>6237</v>
      </c>
      <c r="E26" s="459">
        <f t="shared" si="4"/>
        <v>95.182164219684608</v>
      </c>
      <c r="F26" s="461">
        <f t="shared" si="5"/>
        <v>140.323873657207</v>
      </c>
      <c r="G26" s="13"/>
      <c r="H26" s="102">
        <v>74</v>
      </c>
      <c r="I26" s="91">
        <v>9</v>
      </c>
      <c r="J26" s="393" t="s">
        <v>170</v>
      </c>
      <c r="K26" s="4"/>
      <c r="L26" s="438" t="s">
        <v>8</v>
      </c>
      <c r="M26" s="373">
        <v>97789</v>
      </c>
      <c r="N26" s="219">
        <f>SUM(H44)</f>
        <v>101782</v>
      </c>
      <c r="S26" s="28"/>
      <c r="T26" s="28"/>
      <c r="U26" s="28"/>
    </row>
    <row r="27" spans="1:21" x14ac:dyDescent="0.15">
      <c r="A27" s="68">
        <v>6</v>
      </c>
      <c r="B27" s="182" t="s">
        <v>5</v>
      </c>
      <c r="C27" s="47">
        <f t="shared" si="3"/>
        <v>7967</v>
      </c>
      <c r="D27" s="99">
        <f t="shared" si="6"/>
        <v>3694</v>
      </c>
      <c r="E27" s="58">
        <f t="shared" si="4"/>
        <v>115.71532316630355</v>
      </c>
      <c r="F27" s="62">
        <f t="shared" si="5"/>
        <v>215.67406605305902</v>
      </c>
      <c r="G27" s="4"/>
      <c r="H27" s="140">
        <v>72</v>
      </c>
      <c r="I27" s="91">
        <v>4</v>
      </c>
      <c r="J27" s="182" t="s">
        <v>11</v>
      </c>
      <c r="L27" s="32"/>
      <c r="M27" s="28"/>
      <c r="S27" s="28"/>
      <c r="T27" s="28"/>
      <c r="U27" s="28"/>
    </row>
    <row r="28" spans="1:21" x14ac:dyDescent="0.15">
      <c r="A28" s="68">
        <v>7</v>
      </c>
      <c r="B28" s="253" t="s">
        <v>2</v>
      </c>
      <c r="C28" s="47">
        <f t="shared" si="3"/>
        <v>6309</v>
      </c>
      <c r="D28" s="99">
        <f t="shared" si="6"/>
        <v>7768</v>
      </c>
      <c r="E28" s="58">
        <f t="shared" si="4"/>
        <v>101.51246983105391</v>
      </c>
      <c r="F28" s="62">
        <f t="shared" si="5"/>
        <v>81.217816683831103</v>
      </c>
      <c r="G28" s="4"/>
      <c r="H28" s="102">
        <v>64</v>
      </c>
      <c r="I28" s="91">
        <v>32</v>
      </c>
      <c r="J28" s="182" t="s">
        <v>35</v>
      </c>
      <c r="L28" s="32"/>
      <c r="S28" s="28"/>
      <c r="T28" s="28"/>
      <c r="U28" s="28"/>
    </row>
    <row r="29" spans="1:21" x14ac:dyDescent="0.15">
      <c r="A29" s="68">
        <v>8</v>
      </c>
      <c r="B29" s="182" t="s">
        <v>29</v>
      </c>
      <c r="C29" s="47">
        <f t="shared" si="3"/>
        <v>4976</v>
      </c>
      <c r="D29" s="99">
        <f t="shared" si="6"/>
        <v>5267</v>
      </c>
      <c r="E29" s="58">
        <f t="shared" si="4"/>
        <v>94.762902304322978</v>
      </c>
      <c r="F29" s="62">
        <f t="shared" si="5"/>
        <v>94.475033225745207</v>
      </c>
      <c r="G29" s="12"/>
      <c r="H29" s="455">
        <v>13</v>
      </c>
      <c r="I29" s="91">
        <v>7</v>
      </c>
      <c r="J29" s="182" t="s">
        <v>14</v>
      </c>
      <c r="L29" s="32"/>
      <c r="M29" s="28"/>
      <c r="S29" s="28"/>
      <c r="T29" s="28"/>
      <c r="U29" s="28"/>
    </row>
    <row r="30" spans="1:21" x14ac:dyDescent="0.15">
      <c r="A30" s="68">
        <v>9</v>
      </c>
      <c r="B30" s="185" t="s">
        <v>28</v>
      </c>
      <c r="C30" s="47">
        <f t="shared" si="3"/>
        <v>3237</v>
      </c>
      <c r="D30" s="99">
        <f t="shared" si="6"/>
        <v>2889</v>
      </c>
      <c r="E30" s="58">
        <f t="shared" si="4"/>
        <v>103.91653290529695</v>
      </c>
      <c r="F30" s="62">
        <f t="shared" si="5"/>
        <v>112.04569055036345</v>
      </c>
      <c r="G30" s="13"/>
      <c r="H30" s="140">
        <v>13</v>
      </c>
      <c r="I30" s="91">
        <v>20</v>
      </c>
      <c r="J30" s="182" t="s">
        <v>24</v>
      </c>
      <c r="L30" s="412"/>
      <c r="M30" s="28"/>
      <c r="S30" s="28"/>
      <c r="T30" s="28"/>
      <c r="U30" s="28"/>
    </row>
    <row r="31" spans="1:21" ht="14.25" thickBot="1" x14ac:dyDescent="0.2">
      <c r="A31" s="71">
        <v>10</v>
      </c>
      <c r="B31" s="470" t="s">
        <v>3</v>
      </c>
      <c r="C31" s="47">
        <f t="shared" si="3"/>
        <v>2926</v>
      </c>
      <c r="D31" s="99">
        <f t="shared" si="6"/>
        <v>2956</v>
      </c>
      <c r="E31" s="58">
        <f t="shared" si="4"/>
        <v>98.386012104909213</v>
      </c>
      <c r="F31" s="62">
        <f t="shared" si="5"/>
        <v>98.985115020297698</v>
      </c>
      <c r="G31" s="103"/>
      <c r="H31" s="102">
        <v>3</v>
      </c>
      <c r="I31" s="91">
        <v>6</v>
      </c>
      <c r="J31" s="182" t="s">
        <v>13</v>
      </c>
      <c r="L31" s="412"/>
      <c r="M31" s="28"/>
      <c r="S31" s="28"/>
      <c r="T31" s="28"/>
      <c r="U31" s="28"/>
    </row>
    <row r="32" spans="1:21" ht="14.25" thickBot="1" x14ac:dyDescent="0.2">
      <c r="A32" s="72"/>
      <c r="B32" s="73" t="s">
        <v>56</v>
      </c>
      <c r="C32" s="74">
        <f>SUM(H44)</f>
        <v>101782</v>
      </c>
      <c r="D32" s="74">
        <f>SUM(L14)</f>
        <v>101256</v>
      </c>
      <c r="E32" s="77">
        <f t="shared" si="4"/>
        <v>104.08328135066316</v>
      </c>
      <c r="F32" s="75">
        <f t="shared" si="5"/>
        <v>100.51947538911274</v>
      </c>
      <c r="G32" s="481">
        <v>76</v>
      </c>
      <c r="H32" s="525">
        <v>0</v>
      </c>
      <c r="I32" s="91">
        <v>3</v>
      </c>
      <c r="J32" s="182" t="s">
        <v>10</v>
      </c>
      <c r="L32" s="412"/>
      <c r="M32" s="28"/>
      <c r="S32" s="28"/>
      <c r="T32" s="28"/>
      <c r="U32" s="28"/>
    </row>
    <row r="33" spans="1:30" x14ac:dyDescent="0.15">
      <c r="H33" s="47">
        <v>0</v>
      </c>
      <c r="I33" s="91">
        <v>5</v>
      </c>
      <c r="J33" s="182" t="s">
        <v>12</v>
      </c>
      <c r="L33" s="479"/>
      <c r="M33" s="28"/>
      <c r="S33" s="28"/>
      <c r="T33" s="28"/>
      <c r="U33" s="28"/>
    </row>
    <row r="34" spans="1:30" x14ac:dyDescent="0.15">
      <c r="A34" s="1"/>
      <c r="B34" s="1"/>
      <c r="C34" s="1"/>
      <c r="D34" s="1"/>
      <c r="E34" s="1"/>
      <c r="F34" s="1"/>
      <c r="G34" s="1"/>
      <c r="H34" s="110">
        <v>0</v>
      </c>
      <c r="I34" s="91">
        <v>8</v>
      </c>
      <c r="J34" s="182" t="s">
        <v>15</v>
      </c>
      <c r="S34" s="28"/>
      <c r="T34" s="28"/>
      <c r="U34" s="28"/>
    </row>
    <row r="35" spans="1:30" x14ac:dyDescent="0.15">
      <c r="H35" s="137">
        <v>0</v>
      </c>
      <c r="I35" s="91">
        <v>10</v>
      </c>
      <c r="J35" s="182" t="s">
        <v>16</v>
      </c>
      <c r="L35" s="51"/>
      <c r="M35" s="480"/>
      <c r="N35" s="1"/>
      <c r="S35" s="28"/>
      <c r="T35" s="28"/>
      <c r="U35" s="28"/>
    </row>
    <row r="36" spans="1:30" x14ac:dyDescent="0.15">
      <c r="A36" s="1"/>
      <c r="B36" s="52"/>
      <c r="C36" s="28"/>
      <c r="E36" s="18"/>
      <c r="F36" s="1"/>
      <c r="G36" s="1"/>
      <c r="H36" s="99">
        <v>0</v>
      </c>
      <c r="I36" s="91">
        <v>11</v>
      </c>
      <c r="J36" s="182" t="s">
        <v>17</v>
      </c>
      <c r="S36" s="28"/>
      <c r="T36" s="28"/>
      <c r="U36" s="28"/>
    </row>
    <row r="37" spans="1:30" x14ac:dyDescent="0.15">
      <c r="A37" s="1"/>
      <c r="B37" s="20"/>
      <c r="C37" s="28"/>
      <c r="F37" s="28"/>
      <c r="G37" s="52"/>
      <c r="H37" s="98">
        <v>0</v>
      </c>
      <c r="I37" s="91">
        <v>13</v>
      </c>
      <c r="J37" s="182" t="s">
        <v>7</v>
      </c>
      <c r="L37" s="52"/>
      <c r="M37" s="28"/>
      <c r="S37" s="28"/>
      <c r="T37" s="28"/>
      <c r="U37" s="28"/>
    </row>
    <row r="38" spans="1:30" x14ac:dyDescent="0.15">
      <c r="A38" s="1"/>
      <c r="B38" s="1"/>
      <c r="C38" s="28"/>
      <c r="F38" s="28"/>
      <c r="G38" s="1"/>
      <c r="H38" s="48">
        <v>0</v>
      </c>
      <c r="I38" s="91">
        <v>18</v>
      </c>
      <c r="J38" s="182" t="s">
        <v>22</v>
      </c>
      <c r="L38" s="52"/>
      <c r="M38" s="28"/>
      <c r="S38" s="28"/>
      <c r="T38" s="28"/>
      <c r="U38" s="28"/>
    </row>
    <row r="39" spans="1:30" x14ac:dyDescent="0.15">
      <c r="A39" s="1"/>
      <c r="B39" s="52"/>
      <c r="C39" s="28"/>
      <c r="F39" s="28"/>
      <c r="G39" s="20"/>
      <c r="H39" s="98">
        <v>0</v>
      </c>
      <c r="I39" s="91">
        <v>28</v>
      </c>
      <c r="J39" s="182" t="s">
        <v>32</v>
      </c>
      <c r="L39" s="52"/>
      <c r="M39" s="28"/>
      <c r="S39" s="28"/>
      <c r="T39" s="28"/>
      <c r="U39" s="28"/>
    </row>
    <row r="40" spans="1:30" x14ac:dyDescent="0.15">
      <c r="A40" s="1"/>
      <c r="B40" s="1"/>
      <c r="C40" s="28"/>
      <c r="F40" s="1"/>
      <c r="G40" s="1"/>
      <c r="H40" s="48">
        <v>0</v>
      </c>
      <c r="I40" s="91">
        <v>29</v>
      </c>
      <c r="J40" s="182" t="s">
        <v>54</v>
      </c>
      <c r="L40" s="52"/>
      <c r="M40" s="28"/>
      <c r="S40" s="28"/>
      <c r="T40" s="28"/>
      <c r="U40" s="28"/>
    </row>
    <row r="41" spans="1:30" x14ac:dyDescent="0.15">
      <c r="H41" s="48">
        <v>0</v>
      </c>
      <c r="I41" s="91">
        <v>30</v>
      </c>
      <c r="J41" s="182" t="s">
        <v>33</v>
      </c>
      <c r="L41" s="52"/>
      <c r="M41" s="28"/>
      <c r="S41" s="28"/>
      <c r="T41" s="28"/>
      <c r="U41" s="28"/>
    </row>
    <row r="42" spans="1:30" x14ac:dyDescent="0.15">
      <c r="H42" s="221">
        <v>0</v>
      </c>
      <c r="I42" s="91">
        <v>35</v>
      </c>
      <c r="J42" s="182" t="s">
        <v>36</v>
      </c>
      <c r="L42" s="52"/>
      <c r="M42" s="28"/>
      <c r="S42" s="28"/>
      <c r="T42" s="28"/>
      <c r="U42" s="28"/>
    </row>
    <row r="43" spans="1:30" x14ac:dyDescent="0.15">
      <c r="H43" s="391">
        <v>0</v>
      </c>
      <c r="I43" s="91">
        <v>39</v>
      </c>
      <c r="J43" s="182" t="s">
        <v>39</v>
      </c>
      <c r="L43" s="52"/>
      <c r="M43" s="28"/>
      <c r="S43" s="33"/>
      <c r="T43" s="33"/>
      <c r="U43" s="33"/>
    </row>
    <row r="44" spans="1:30" x14ac:dyDescent="0.15">
      <c r="H44" s="132">
        <f>SUM(H4:H43)</f>
        <v>101782</v>
      </c>
      <c r="I44" s="91"/>
      <c r="J44" s="189" t="s">
        <v>98</v>
      </c>
      <c r="L44" s="52"/>
      <c r="M44" s="28"/>
    </row>
    <row r="45" spans="1:30" x14ac:dyDescent="0.15">
      <c r="R45" s="117"/>
    </row>
    <row r="46" spans="1:30" ht="13.5" customHeight="1" x14ac:dyDescent="0.15">
      <c r="H46" s="483"/>
      <c r="L46" s="499"/>
      <c r="R46" s="51"/>
      <c r="S46" s="118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1:30" ht="13.5" customHeight="1" x14ac:dyDescent="0.15">
      <c r="H47" s="215" t="s">
        <v>192</v>
      </c>
      <c r="I47" s="91"/>
      <c r="J47" s="204" t="s">
        <v>71</v>
      </c>
      <c r="K47" s="4"/>
      <c r="L47" s="355" t="s">
        <v>183</v>
      </c>
      <c r="S47" s="28"/>
      <c r="T47" s="28"/>
      <c r="U47" s="28"/>
      <c r="V47" s="28"/>
    </row>
    <row r="48" spans="1:30" x14ac:dyDescent="0.15">
      <c r="H48" s="212" t="s">
        <v>100</v>
      </c>
      <c r="I48" s="136"/>
      <c r="J48" s="203" t="s">
        <v>47</v>
      </c>
      <c r="K48" s="197"/>
      <c r="L48" s="360" t="s">
        <v>100</v>
      </c>
      <c r="S48" s="28"/>
      <c r="T48" s="28"/>
      <c r="U48" s="28"/>
      <c r="V48" s="28"/>
    </row>
    <row r="49" spans="1:22" x14ac:dyDescent="0.15">
      <c r="H49" s="47">
        <v>80443</v>
      </c>
      <c r="I49" s="91">
        <v>26</v>
      </c>
      <c r="J49" s="182" t="s">
        <v>30</v>
      </c>
      <c r="K49" s="4">
        <f>SUM(I49)</f>
        <v>26</v>
      </c>
      <c r="L49" s="361">
        <v>83432</v>
      </c>
      <c r="M49" s="1"/>
      <c r="N49" s="100"/>
      <c r="O49" s="100"/>
      <c r="S49" s="28"/>
      <c r="T49" s="28"/>
      <c r="U49" s="28"/>
      <c r="V49" s="28"/>
    </row>
    <row r="50" spans="1:22" x14ac:dyDescent="0.15">
      <c r="H50" s="47">
        <v>21341</v>
      </c>
      <c r="I50" s="91">
        <v>13</v>
      </c>
      <c r="J50" s="182" t="s">
        <v>7</v>
      </c>
      <c r="K50" s="4">
        <f t="shared" ref="K50:K58" si="7">SUM(I50)</f>
        <v>13</v>
      </c>
      <c r="L50" s="361">
        <v>22465</v>
      </c>
      <c r="M50" s="28"/>
      <c r="N50" s="101"/>
      <c r="O50" s="101"/>
      <c r="S50" s="28"/>
      <c r="T50" s="28"/>
      <c r="U50" s="28"/>
      <c r="V50" s="28"/>
    </row>
    <row r="51" spans="1:22" x14ac:dyDescent="0.15">
      <c r="H51" s="98">
        <v>12326</v>
      </c>
      <c r="I51" s="91">
        <v>33</v>
      </c>
      <c r="J51" s="182" t="s">
        <v>0</v>
      </c>
      <c r="K51" s="4">
        <f t="shared" si="7"/>
        <v>33</v>
      </c>
      <c r="L51" s="361">
        <v>15053</v>
      </c>
      <c r="M51" s="28"/>
      <c r="N51" s="101"/>
      <c r="O51" s="101"/>
      <c r="S51" s="28"/>
      <c r="T51" s="28"/>
      <c r="U51" s="28"/>
      <c r="V51" s="28"/>
    </row>
    <row r="52" spans="1:22" ht="14.25" thickBot="1" x14ac:dyDescent="0.2">
      <c r="H52" s="391">
        <v>9478</v>
      </c>
      <c r="I52" s="91">
        <v>40</v>
      </c>
      <c r="J52" s="182" t="s">
        <v>2</v>
      </c>
      <c r="K52" s="4">
        <f t="shared" si="7"/>
        <v>40</v>
      </c>
      <c r="L52" s="361">
        <v>4743</v>
      </c>
      <c r="M52" s="28"/>
      <c r="N52" s="101"/>
      <c r="O52" s="101"/>
      <c r="S52" s="28"/>
      <c r="T52" s="28"/>
      <c r="U52" s="28"/>
      <c r="V52" s="28"/>
    </row>
    <row r="53" spans="1:22" x14ac:dyDescent="0.15">
      <c r="A53" s="65" t="s">
        <v>46</v>
      </c>
      <c r="B53" s="66" t="s">
        <v>47</v>
      </c>
      <c r="C53" s="66" t="s">
        <v>192</v>
      </c>
      <c r="D53" s="66" t="s">
        <v>183</v>
      </c>
      <c r="E53" s="66" t="s">
        <v>41</v>
      </c>
      <c r="F53" s="66" t="s">
        <v>50</v>
      </c>
      <c r="G53" s="328" t="s">
        <v>187</v>
      </c>
      <c r="H53" s="48">
        <v>9301</v>
      </c>
      <c r="I53" s="91">
        <v>34</v>
      </c>
      <c r="J53" s="182" t="s">
        <v>1</v>
      </c>
      <c r="K53" s="4">
        <f t="shared" si="7"/>
        <v>34</v>
      </c>
      <c r="L53" s="361">
        <v>10203</v>
      </c>
      <c r="M53" s="28"/>
      <c r="N53" s="101"/>
      <c r="O53" s="101"/>
      <c r="S53" s="28"/>
      <c r="T53" s="28"/>
      <c r="U53" s="28"/>
      <c r="V53" s="28"/>
    </row>
    <row r="54" spans="1:22" x14ac:dyDescent="0.15">
      <c r="A54" s="68">
        <v>1</v>
      </c>
      <c r="B54" s="182" t="s">
        <v>30</v>
      </c>
      <c r="C54" s="47">
        <f t="shared" ref="C54:C63" si="8">SUM(H49)</f>
        <v>80443</v>
      </c>
      <c r="D54" s="110">
        <f>SUM(L49)</f>
        <v>83432</v>
      </c>
      <c r="E54" s="58">
        <f t="shared" ref="E54:E64" si="9">SUM(N63/M63*100)</f>
        <v>95.264205016461005</v>
      </c>
      <c r="F54" s="58">
        <f>SUM(C54/D54*100)</f>
        <v>96.417441748969225</v>
      </c>
      <c r="G54" s="4"/>
      <c r="H54" s="48">
        <v>8832</v>
      </c>
      <c r="I54" s="91">
        <v>16</v>
      </c>
      <c r="J54" s="182" t="s">
        <v>3</v>
      </c>
      <c r="K54" s="4">
        <f t="shared" si="7"/>
        <v>16</v>
      </c>
      <c r="L54" s="361">
        <v>11272</v>
      </c>
      <c r="M54" s="28"/>
      <c r="N54" s="433"/>
      <c r="O54" s="101"/>
      <c r="S54" s="28"/>
      <c r="T54" s="28"/>
      <c r="U54" s="28"/>
      <c r="V54" s="28"/>
    </row>
    <row r="55" spans="1:22" x14ac:dyDescent="0.15">
      <c r="A55" s="68">
        <v>2</v>
      </c>
      <c r="B55" s="182" t="s">
        <v>7</v>
      </c>
      <c r="C55" s="47">
        <f t="shared" si="8"/>
        <v>21341</v>
      </c>
      <c r="D55" s="110">
        <f t="shared" ref="D55:D64" si="10">SUM(L50)</f>
        <v>22465</v>
      </c>
      <c r="E55" s="58">
        <f t="shared" si="9"/>
        <v>93.171796550971408</v>
      </c>
      <c r="F55" s="58">
        <f t="shared" ref="F55:F64" si="11">SUM(C55/D55*100)</f>
        <v>94.99666147340308</v>
      </c>
      <c r="G55" s="4"/>
      <c r="H55" s="48">
        <v>8601</v>
      </c>
      <c r="I55" s="91">
        <v>25</v>
      </c>
      <c r="J55" s="182" t="s">
        <v>29</v>
      </c>
      <c r="K55" s="4">
        <f t="shared" si="7"/>
        <v>25</v>
      </c>
      <c r="L55" s="361">
        <v>11092</v>
      </c>
      <c r="M55" s="28"/>
      <c r="N55" s="101"/>
      <c r="O55" s="101"/>
      <c r="S55" s="28"/>
      <c r="T55" s="28"/>
      <c r="U55" s="28"/>
      <c r="V55" s="28"/>
    </row>
    <row r="56" spans="1:22" x14ac:dyDescent="0.15">
      <c r="A56" s="68">
        <v>3</v>
      </c>
      <c r="B56" s="182" t="s">
        <v>0</v>
      </c>
      <c r="C56" s="47">
        <f t="shared" si="8"/>
        <v>12326</v>
      </c>
      <c r="D56" s="110">
        <f t="shared" si="10"/>
        <v>15053</v>
      </c>
      <c r="E56" s="58">
        <f t="shared" si="9"/>
        <v>100.13811032577789</v>
      </c>
      <c r="F56" s="58">
        <f t="shared" si="11"/>
        <v>81.884009831927202</v>
      </c>
      <c r="G56" s="4"/>
      <c r="H56" s="98">
        <v>7155</v>
      </c>
      <c r="I56" s="91">
        <v>22</v>
      </c>
      <c r="J56" s="182" t="s">
        <v>26</v>
      </c>
      <c r="K56" s="4">
        <f t="shared" si="7"/>
        <v>22</v>
      </c>
      <c r="L56" s="361">
        <v>6977</v>
      </c>
      <c r="M56" s="28"/>
      <c r="N56" s="101"/>
      <c r="O56" s="101"/>
      <c r="S56" s="28"/>
      <c r="T56" s="28"/>
      <c r="U56" s="28"/>
      <c r="V56" s="28"/>
    </row>
    <row r="57" spans="1:22" x14ac:dyDescent="0.15">
      <c r="A57" s="68">
        <v>4</v>
      </c>
      <c r="B57" s="182" t="s">
        <v>2</v>
      </c>
      <c r="C57" s="47">
        <f t="shared" si="8"/>
        <v>9478</v>
      </c>
      <c r="D57" s="110">
        <f t="shared" si="10"/>
        <v>4743</v>
      </c>
      <c r="E57" s="58">
        <f t="shared" si="9"/>
        <v>163.89417257478817</v>
      </c>
      <c r="F57" s="58">
        <f t="shared" si="11"/>
        <v>199.831330381615</v>
      </c>
      <c r="G57" s="4"/>
      <c r="H57" s="102">
        <v>5939</v>
      </c>
      <c r="I57" s="91">
        <v>24</v>
      </c>
      <c r="J57" s="182" t="s">
        <v>28</v>
      </c>
      <c r="K57" s="4">
        <f t="shared" si="7"/>
        <v>24</v>
      </c>
      <c r="L57" s="361">
        <v>5283</v>
      </c>
      <c r="M57" s="28"/>
      <c r="N57" s="101"/>
      <c r="O57" s="101"/>
      <c r="S57" s="28"/>
      <c r="T57" s="28"/>
      <c r="U57" s="28"/>
      <c r="V57" s="28"/>
    </row>
    <row r="58" spans="1:22" ht="14.25" thickBot="1" x14ac:dyDescent="0.2">
      <c r="A58" s="68">
        <v>5</v>
      </c>
      <c r="B58" s="182" t="s">
        <v>1</v>
      </c>
      <c r="C58" s="47">
        <f t="shared" si="8"/>
        <v>9301</v>
      </c>
      <c r="D58" s="110">
        <f t="shared" si="10"/>
        <v>10203</v>
      </c>
      <c r="E58" s="58">
        <f t="shared" si="9"/>
        <v>70.069308422480034</v>
      </c>
      <c r="F58" s="58">
        <f t="shared" si="11"/>
        <v>91.15946290306772</v>
      </c>
      <c r="G58" s="13"/>
      <c r="H58" s="388">
        <v>4486</v>
      </c>
      <c r="I58" s="152">
        <v>17</v>
      </c>
      <c r="J58" s="185" t="s">
        <v>21</v>
      </c>
      <c r="K58" s="15">
        <f t="shared" si="7"/>
        <v>17</v>
      </c>
      <c r="L58" s="362">
        <v>2532</v>
      </c>
      <c r="M58" s="28"/>
      <c r="N58" s="101"/>
      <c r="O58" s="101"/>
      <c r="S58" s="28"/>
      <c r="T58" s="28"/>
      <c r="U58" s="28"/>
      <c r="V58" s="28"/>
    </row>
    <row r="59" spans="1:22" ht="14.25" thickTop="1" x14ac:dyDescent="0.15">
      <c r="A59" s="68">
        <v>6</v>
      </c>
      <c r="B59" s="182" t="s">
        <v>3</v>
      </c>
      <c r="C59" s="47">
        <f t="shared" si="8"/>
        <v>8832</v>
      </c>
      <c r="D59" s="110">
        <f t="shared" si="10"/>
        <v>11272</v>
      </c>
      <c r="E59" s="58">
        <f t="shared" si="9"/>
        <v>90.780141843971634</v>
      </c>
      <c r="F59" s="58">
        <f t="shared" si="11"/>
        <v>78.353442157558547</v>
      </c>
      <c r="G59" s="4"/>
      <c r="H59" s="508">
        <v>4242</v>
      </c>
      <c r="I59" s="395">
        <v>36</v>
      </c>
      <c r="J59" s="255" t="s">
        <v>5</v>
      </c>
      <c r="K59" s="9" t="s">
        <v>67</v>
      </c>
      <c r="L59" s="363">
        <v>182462</v>
      </c>
      <c r="M59" s="28"/>
      <c r="N59" s="101"/>
      <c r="O59" s="101"/>
      <c r="S59" s="28"/>
      <c r="T59" s="28"/>
      <c r="U59" s="28"/>
      <c r="V59" s="28"/>
    </row>
    <row r="60" spans="1:22" x14ac:dyDescent="0.15">
      <c r="A60" s="68">
        <v>7</v>
      </c>
      <c r="B60" s="182" t="s">
        <v>29</v>
      </c>
      <c r="C60" s="47">
        <f t="shared" si="8"/>
        <v>8601</v>
      </c>
      <c r="D60" s="110">
        <f t="shared" si="10"/>
        <v>11092</v>
      </c>
      <c r="E60" s="58">
        <f t="shared" si="9"/>
        <v>102.42943908538764</v>
      </c>
      <c r="F60" s="58">
        <f t="shared" si="11"/>
        <v>77.542372881355931</v>
      </c>
      <c r="G60" s="4"/>
      <c r="H60" s="140">
        <v>2956</v>
      </c>
      <c r="I60" s="155">
        <v>38</v>
      </c>
      <c r="J60" s="182" t="s">
        <v>38</v>
      </c>
      <c r="K60" s="1"/>
      <c r="L60" s="119"/>
      <c r="M60" s="28"/>
      <c r="N60" s="1"/>
      <c r="O60" s="1"/>
      <c r="S60" s="28"/>
      <c r="T60" s="28"/>
      <c r="U60" s="28"/>
      <c r="V60" s="28"/>
    </row>
    <row r="61" spans="1:22" x14ac:dyDescent="0.15">
      <c r="A61" s="68">
        <v>8</v>
      </c>
      <c r="B61" s="182" t="s">
        <v>26</v>
      </c>
      <c r="C61" s="47">
        <f t="shared" si="8"/>
        <v>7155</v>
      </c>
      <c r="D61" s="110">
        <f t="shared" si="10"/>
        <v>6977</v>
      </c>
      <c r="E61" s="58">
        <f t="shared" si="9"/>
        <v>92.346411977284461</v>
      </c>
      <c r="F61" s="58">
        <f t="shared" si="11"/>
        <v>102.55123978787444</v>
      </c>
      <c r="G61" s="12"/>
      <c r="H61" s="140">
        <v>1335</v>
      </c>
      <c r="I61" s="155">
        <v>21</v>
      </c>
      <c r="J61" s="4" t="s">
        <v>162</v>
      </c>
      <c r="K61" s="55"/>
      <c r="S61" s="28"/>
      <c r="T61" s="28"/>
      <c r="U61" s="28"/>
      <c r="V61" s="28"/>
    </row>
    <row r="62" spans="1:22" x14ac:dyDescent="0.15">
      <c r="A62" s="68">
        <v>9</v>
      </c>
      <c r="B62" s="182" t="s">
        <v>28</v>
      </c>
      <c r="C62" s="47">
        <f t="shared" si="8"/>
        <v>5939</v>
      </c>
      <c r="D62" s="110">
        <f t="shared" si="10"/>
        <v>5283</v>
      </c>
      <c r="E62" s="58">
        <f t="shared" si="9"/>
        <v>103.21515467500868</v>
      </c>
      <c r="F62" s="58">
        <f t="shared" si="11"/>
        <v>112.41718720424001</v>
      </c>
      <c r="G62" s="13"/>
      <c r="H62" s="140">
        <v>761</v>
      </c>
      <c r="I62" s="198">
        <v>9</v>
      </c>
      <c r="J62" s="393" t="s">
        <v>170</v>
      </c>
      <c r="K62" s="55"/>
      <c r="L62" s="1" t="s">
        <v>61</v>
      </c>
      <c r="M62" s="498" t="s">
        <v>207</v>
      </c>
      <c r="N62" s="46" t="s">
        <v>75</v>
      </c>
      <c r="O62" s="1"/>
      <c r="S62" s="28"/>
      <c r="T62" s="28"/>
      <c r="U62" s="28"/>
      <c r="V62" s="28"/>
    </row>
    <row r="63" spans="1:22" ht="14.25" thickBot="1" x14ac:dyDescent="0.2">
      <c r="A63" s="71">
        <v>10</v>
      </c>
      <c r="B63" s="185" t="s">
        <v>21</v>
      </c>
      <c r="C63" s="388">
        <f t="shared" si="8"/>
        <v>4486</v>
      </c>
      <c r="D63" s="153">
        <f t="shared" si="10"/>
        <v>2532</v>
      </c>
      <c r="E63" s="64">
        <f t="shared" si="9"/>
        <v>83.787822189017561</v>
      </c>
      <c r="F63" s="64">
        <f t="shared" si="11"/>
        <v>177.17219589257505</v>
      </c>
      <c r="G63" s="103"/>
      <c r="H63" s="102">
        <v>412</v>
      </c>
      <c r="I63" s="91">
        <v>23</v>
      </c>
      <c r="J63" s="182" t="s">
        <v>27</v>
      </c>
      <c r="K63" s="4">
        <f>SUM(K49)</f>
        <v>26</v>
      </c>
      <c r="L63" s="182" t="s">
        <v>30</v>
      </c>
      <c r="M63" s="193">
        <v>84442</v>
      </c>
      <c r="N63" s="99">
        <f>SUM(H49)</f>
        <v>80443</v>
      </c>
      <c r="O63" s="49"/>
      <c r="S63" s="28"/>
      <c r="T63" s="28"/>
      <c r="U63" s="28"/>
      <c r="V63" s="28"/>
    </row>
    <row r="64" spans="1:22" ht="14.25" thickBot="1" x14ac:dyDescent="0.2">
      <c r="A64" s="72"/>
      <c r="B64" s="73" t="s">
        <v>56</v>
      </c>
      <c r="C64" s="113">
        <f>SUM(H89)</f>
        <v>178707</v>
      </c>
      <c r="D64" s="154">
        <f t="shared" si="10"/>
        <v>182462</v>
      </c>
      <c r="E64" s="77">
        <f t="shared" si="9"/>
        <v>95.871311084049069</v>
      </c>
      <c r="F64" s="77">
        <f t="shared" si="11"/>
        <v>97.942037246111525</v>
      </c>
      <c r="G64" s="481">
        <v>61.9</v>
      </c>
      <c r="H64" s="140">
        <v>296</v>
      </c>
      <c r="I64" s="91">
        <v>4</v>
      </c>
      <c r="J64" s="182" t="s">
        <v>11</v>
      </c>
      <c r="K64" s="4">
        <f t="shared" ref="K64:K72" si="12">SUM(K50)</f>
        <v>13</v>
      </c>
      <c r="L64" s="182" t="s">
        <v>7</v>
      </c>
      <c r="M64" s="193">
        <v>22905</v>
      </c>
      <c r="N64" s="99">
        <f t="shared" ref="N64:N72" si="13">SUM(H50)</f>
        <v>21341</v>
      </c>
      <c r="O64" s="49"/>
      <c r="S64" s="28"/>
      <c r="T64" s="28"/>
      <c r="U64" s="28"/>
      <c r="V64" s="28"/>
    </row>
    <row r="65" spans="2:22" x14ac:dyDescent="0.15">
      <c r="H65" s="47">
        <v>268</v>
      </c>
      <c r="I65" s="91">
        <v>1</v>
      </c>
      <c r="J65" s="182" t="s">
        <v>4</v>
      </c>
      <c r="K65" s="4">
        <f t="shared" si="12"/>
        <v>33</v>
      </c>
      <c r="L65" s="182" t="s">
        <v>0</v>
      </c>
      <c r="M65" s="193">
        <v>12309</v>
      </c>
      <c r="N65" s="99">
        <f t="shared" si="13"/>
        <v>12326</v>
      </c>
      <c r="O65" s="49"/>
      <c r="S65" s="28"/>
      <c r="T65" s="28"/>
      <c r="U65" s="28"/>
      <c r="V65" s="28"/>
    </row>
    <row r="66" spans="2:22" x14ac:dyDescent="0.15">
      <c r="H66" s="99">
        <v>208</v>
      </c>
      <c r="I66" s="91">
        <v>12</v>
      </c>
      <c r="J66" s="182" t="s">
        <v>18</v>
      </c>
      <c r="K66" s="4">
        <f t="shared" si="12"/>
        <v>40</v>
      </c>
      <c r="L66" s="182" t="s">
        <v>2</v>
      </c>
      <c r="M66" s="193">
        <v>5783</v>
      </c>
      <c r="N66" s="99">
        <f t="shared" si="13"/>
        <v>9478</v>
      </c>
      <c r="O66" s="49"/>
      <c r="S66" s="28"/>
      <c r="T66" s="28"/>
      <c r="U66" s="28"/>
      <c r="V66" s="28"/>
    </row>
    <row r="67" spans="2:22" x14ac:dyDescent="0.15">
      <c r="B67" s="1"/>
      <c r="C67" s="1"/>
      <c r="D67" s="1"/>
      <c r="E67" s="1"/>
      <c r="H67" s="47">
        <v>180</v>
      </c>
      <c r="I67" s="91">
        <v>11</v>
      </c>
      <c r="J67" s="182" t="s">
        <v>17</v>
      </c>
      <c r="K67" s="4">
        <f t="shared" si="12"/>
        <v>34</v>
      </c>
      <c r="L67" s="182" t="s">
        <v>1</v>
      </c>
      <c r="M67" s="193">
        <v>13274</v>
      </c>
      <c r="N67" s="99">
        <f t="shared" si="13"/>
        <v>9301</v>
      </c>
      <c r="O67" s="49"/>
      <c r="S67" s="28"/>
      <c r="T67" s="28"/>
      <c r="U67" s="28"/>
      <c r="V67" s="28"/>
    </row>
    <row r="68" spans="2:22" x14ac:dyDescent="0.15">
      <c r="B68" s="56"/>
      <c r="C68" s="28"/>
      <c r="D68" s="1"/>
      <c r="F68" s="1"/>
      <c r="H68" s="98">
        <v>53</v>
      </c>
      <c r="I68" s="91">
        <v>35</v>
      </c>
      <c r="J68" s="182" t="s">
        <v>36</v>
      </c>
      <c r="K68" s="4">
        <f t="shared" si="12"/>
        <v>16</v>
      </c>
      <c r="L68" s="182" t="s">
        <v>3</v>
      </c>
      <c r="M68" s="193">
        <v>9729</v>
      </c>
      <c r="N68" s="99">
        <f t="shared" si="13"/>
        <v>8832</v>
      </c>
      <c r="O68" s="49"/>
      <c r="S68" s="28"/>
      <c r="T68" s="28"/>
      <c r="U68" s="28"/>
      <c r="V68" s="28"/>
    </row>
    <row r="69" spans="2:22" x14ac:dyDescent="0.15">
      <c r="B69" s="56"/>
      <c r="C69" s="28"/>
      <c r="D69" s="1"/>
      <c r="F69" s="1"/>
      <c r="H69" s="98">
        <v>41</v>
      </c>
      <c r="I69" s="91">
        <v>15</v>
      </c>
      <c r="J69" s="182" t="s">
        <v>20</v>
      </c>
      <c r="K69" s="4">
        <f t="shared" si="12"/>
        <v>25</v>
      </c>
      <c r="L69" s="182" t="s">
        <v>29</v>
      </c>
      <c r="M69" s="193">
        <v>8397</v>
      </c>
      <c r="N69" s="99">
        <f t="shared" si="13"/>
        <v>8601</v>
      </c>
      <c r="O69" s="49"/>
      <c r="S69" s="28"/>
      <c r="T69" s="28"/>
      <c r="U69" s="28"/>
      <c r="V69" s="28"/>
    </row>
    <row r="70" spans="2:22" x14ac:dyDescent="0.15">
      <c r="B70" s="59"/>
      <c r="C70" s="1"/>
      <c r="D70" s="1"/>
      <c r="F70" s="1"/>
      <c r="H70" s="98">
        <v>25</v>
      </c>
      <c r="I70" s="91">
        <v>27</v>
      </c>
      <c r="J70" s="182" t="s">
        <v>31</v>
      </c>
      <c r="K70" s="4">
        <f t="shared" si="12"/>
        <v>22</v>
      </c>
      <c r="L70" s="182" t="s">
        <v>26</v>
      </c>
      <c r="M70" s="193">
        <v>7748</v>
      </c>
      <c r="N70" s="99">
        <f t="shared" si="13"/>
        <v>7155</v>
      </c>
      <c r="O70" s="49"/>
      <c r="S70" s="28"/>
      <c r="T70" s="28"/>
      <c r="U70" s="28"/>
      <c r="V70" s="28"/>
    </row>
    <row r="71" spans="2:22" x14ac:dyDescent="0.15">
      <c r="B71" s="55"/>
      <c r="C71" s="1"/>
      <c r="D71" s="1"/>
      <c r="H71" s="98">
        <v>15</v>
      </c>
      <c r="I71" s="91">
        <v>29</v>
      </c>
      <c r="J71" s="182" t="s">
        <v>54</v>
      </c>
      <c r="K71" s="4">
        <f t="shared" si="12"/>
        <v>24</v>
      </c>
      <c r="L71" s="182" t="s">
        <v>28</v>
      </c>
      <c r="M71" s="193">
        <v>5754</v>
      </c>
      <c r="N71" s="99">
        <f t="shared" si="13"/>
        <v>5939</v>
      </c>
      <c r="O71" s="49"/>
      <c r="S71" s="28"/>
      <c r="T71" s="28"/>
      <c r="U71" s="28"/>
      <c r="V71" s="28"/>
    </row>
    <row r="72" spans="2:22" ht="14.25" thickBot="1" x14ac:dyDescent="0.2">
      <c r="B72" s="55"/>
      <c r="C72" s="1"/>
      <c r="D72" s="1"/>
      <c r="H72" s="48">
        <v>13</v>
      </c>
      <c r="I72" s="91">
        <v>30</v>
      </c>
      <c r="J72" s="182" t="s">
        <v>33</v>
      </c>
      <c r="K72" s="4">
        <f t="shared" si="12"/>
        <v>17</v>
      </c>
      <c r="L72" s="185" t="s">
        <v>21</v>
      </c>
      <c r="M72" s="194">
        <v>5354</v>
      </c>
      <c r="N72" s="99">
        <f t="shared" si="13"/>
        <v>4486</v>
      </c>
      <c r="O72" s="49"/>
      <c r="S72" s="28"/>
      <c r="T72" s="28"/>
      <c r="U72" s="28"/>
      <c r="V72" s="28"/>
    </row>
    <row r="73" spans="2:22" ht="14.25" thickTop="1" x14ac:dyDescent="0.15">
      <c r="B73" s="55"/>
      <c r="C73" s="1"/>
      <c r="D73" s="1"/>
      <c r="H73" s="48">
        <v>0</v>
      </c>
      <c r="I73" s="91">
        <v>2</v>
      </c>
      <c r="J73" s="182" t="s">
        <v>6</v>
      </c>
      <c r="K73" s="47"/>
      <c r="L73" s="331" t="s">
        <v>93</v>
      </c>
      <c r="M73" s="192">
        <v>186403</v>
      </c>
      <c r="N73" s="191">
        <f>SUM(H89)</f>
        <v>178707</v>
      </c>
      <c r="O73" s="49"/>
      <c r="S73" s="28"/>
      <c r="T73" s="28"/>
      <c r="U73" s="28"/>
      <c r="V73" s="28"/>
    </row>
    <row r="74" spans="2:22" x14ac:dyDescent="0.15">
      <c r="B74" s="55"/>
      <c r="C74" s="1"/>
      <c r="D74" s="1"/>
      <c r="H74" s="48">
        <v>0</v>
      </c>
      <c r="I74" s="91">
        <v>3</v>
      </c>
      <c r="J74" s="182" t="s">
        <v>10</v>
      </c>
      <c r="K74" s="28"/>
      <c r="L74" s="28"/>
      <c r="M74" s="1"/>
      <c r="N74" s="28"/>
      <c r="O74" s="28"/>
      <c r="S74" s="28"/>
      <c r="T74" s="28"/>
      <c r="U74" s="28"/>
      <c r="V74" s="28"/>
    </row>
    <row r="75" spans="2:22" x14ac:dyDescent="0.15">
      <c r="B75" s="55"/>
      <c r="C75" s="1"/>
      <c r="D75" s="1"/>
      <c r="H75" s="48">
        <v>0</v>
      </c>
      <c r="I75" s="91">
        <v>5</v>
      </c>
      <c r="J75" s="182" t="s">
        <v>12</v>
      </c>
      <c r="L75" s="52"/>
      <c r="M75" s="28"/>
      <c r="N75" s="28"/>
      <c r="O75" s="28"/>
      <c r="S75" s="28"/>
      <c r="T75" s="28"/>
      <c r="U75" s="28"/>
      <c r="V75" s="28"/>
    </row>
    <row r="76" spans="2:22" x14ac:dyDescent="0.15">
      <c r="B76" s="55"/>
      <c r="C76" s="1"/>
      <c r="D76" s="1"/>
      <c r="H76" s="98">
        <v>0</v>
      </c>
      <c r="I76" s="91">
        <v>6</v>
      </c>
      <c r="J76" s="182" t="s">
        <v>13</v>
      </c>
      <c r="L76" s="412"/>
      <c r="M76" s="28"/>
      <c r="N76" s="1"/>
      <c r="O76" s="1"/>
      <c r="S76" s="28"/>
      <c r="T76" s="28"/>
      <c r="U76" s="28"/>
      <c r="V76" s="28"/>
    </row>
    <row r="77" spans="2:22" x14ac:dyDescent="0.15">
      <c r="B77" s="55"/>
      <c r="C77" s="1"/>
      <c r="D77" s="1"/>
      <c r="H77" s="391">
        <v>0</v>
      </c>
      <c r="I77" s="91">
        <v>7</v>
      </c>
      <c r="J77" s="182" t="s">
        <v>14</v>
      </c>
      <c r="L77" s="412"/>
      <c r="M77" s="28"/>
      <c r="N77" s="28"/>
      <c r="O77" s="28"/>
      <c r="S77" s="28"/>
      <c r="T77" s="28"/>
      <c r="U77" s="28"/>
      <c r="V77" s="28"/>
    </row>
    <row r="78" spans="2:22" x14ac:dyDescent="0.15">
      <c r="H78" s="48">
        <v>0</v>
      </c>
      <c r="I78" s="91">
        <v>8</v>
      </c>
      <c r="J78" s="182" t="s">
        <v>15</v>
      </c>
      <c r="L78" s="412"/>
      <c r="M78" s="28"/>
      <c r="N78" s="28"/>
      <c r="O78" s="28"/>
      <c r="S78" s="28"/>
      <c r="T78" s="28"/>
      <c r="U78" s="28"/>
      <c r="V78" s="28"/>
    </row>
    <row r="79" spans="2:22" x14ac:dyDescent="0.15">
      <c r="H79" s="99">
        <v>0</v>
      </c>
      <c r="I79" s="91">
        <v>10</v>
      </c>
      <c r="J79" s="182" t="s">
        <v>16</v>
      </c>
      <c r="L79" s="479"/>
      <c r="M79" s="28"/>
      <c r="N79" s="28"/>
      <c r="O79" s="28"/>
      <c r="S79" s="28"/>
      <c r="T79" s="28"/>
      <c r="U79" s="28"/>
      <c r="V79" s="28"/>
    </row>
    <row r="80" spans="2:22" x14ac:dyDescent="0.15">
      <c r="H80" s="48">
        <v>0</v>
      </c>
      <c r="I80" s="91">
        <v>14</v>
      </c>
      <c r="J80" s="182" t="s">
        <v>19</v>
      </c>
      <c r="N80" s="28"/>
      <c r="O80" s="28"/>
      <c r="S80" s="28"/>
      <c r="T80" s="28"/>
      <c r="U80" s="28"/>
      <c r="V80" s="28"/>
    </row>
    <row r="81" spans="8:22" x14ac:dyDescent="0.15">
      <c r="H81" s="526">
        <v>0</v>
      </c>
      <c r="I81" s="91">
        <v>18</v>
      </c>
      <c r="J81" s="182" t="s">
        <v>22</v>
      </c>
      <c r="L81" s="32"/>
      <c r="M81" s="28"/>
      <c r="N81" s="28"/>
      <c r="O81" s="28"/>
      <c r="S81" s="28"/>
      <c r="T81" s="28"/>
      <c r="U81" s="28"/>
      <c r="V81" s="28"/>
    </row>
    <row r="82" spans="8:22" x14ac:dyDescent="0.15">
      <c r="H82" s="47">
        <v>0</v>
      </c>
      <c r="I82" s="91">
        <v>19</v>
      </c>
      <c r="J82" s="182" t="s">
        <v>23</v>
      </c>
      <c r="L82" s="51"/>
      <c r="M82" s="480"/>
      <c r="N82" s="28"/>
      <c r="O82" s="28"/>
      <c r="S82" s="28"/>
      <c r="T82" s="28"/>
      <c r="U82" s="28"/>
      <c r="V82" s="28"/>
    </row>
    <row r="83" spans="8:22" x14ac:dyDescent="0.15">
      <c r="H83" s="345">
        <v>0</v>
      </c>
      <c r="I83" s="91">
        <v>20</v>
      </c>
      <c r="J83" s="182" t="s">
        <v>24</v>
      </c>
      <c r="L83" s="52"/>
      <c r="M83" s="28"/>
      <c r="N83" s="28"/>
      <c r="O83" s="28"/>
      <c r="S83" s="28"/>
      <c r="T83" s="28"/>
      <c r="U83" s="28"/>
      <c r="V83" s="28"/>
    </row>
    <row r="84" spans="8:22" x14ac:dyDescent="0.15">
      <c r="H84" s="98">
        <v>0</v>
      </c>
      <c r="I84" s="91">
        <v>28</v>
      </c>
      <c r="J84" s="182" t="s">
        <v>32</v>
      </c>
      <c r="L84" s="52"/>
      <c r="M84" s="28"/>
      <c r="N84" s="28"/>
      <c r="O84" s="28"/>
      <c r="S84" s="28"/>
      <c r="T84" s="28"/>
      <c r="U84" s="28"/>
      <c r="V84" s="28"/>
    </row>
    <row r="85" spans="8:22" x14ac:dyDescent="0.15">
      <c r="H85" s="98">
        <v>0</v>
      </c>
      <c r="I85" s="91">
        <v>31</v>
      </c>
      <c r="J85" s="182" t="s">
        <v>64</v>
      </c>
      <c r="L85" s="29"/>
      <c r="M85" s="28"/>
      <c r="N85" s="28"/>
      <c r="O85" s="28"/>
      <c r="S85" s="28"/>
      <c r="T85" s="28"/>
      <c r="U85" s="28"/>
      <c r="V85" s="28"/>
    </row>
    <row r="86" spans="8:22" x14ac:dyDescent="0.15">
      <c r="H86" s="345">
        <v>0</v>
      </c>
      <c r="I86" s="91">
        <v>32</v>
      </c>
      <c r="J86" s="182" t="s">
        <v>35</v>
      </c>
      <c r="L86" s="52"/>
      <c r="M86" s="28"/>
      <c r="N86" s="28"/>
      <c r="O86" s="28"/>
      <c r="S86" s="28"/>
      <c r="T86" s="28"/>
      <c r="U86" s="28"/>
      <c r="V86" s="28"/>
    </row>
    <row r="87" spans="8:22" x14ac:dyDescent="0.15">
      <c r="H87" s="391">
        <v>0</v>
      </c>
      <c r="I87" s="91">
        <v>37</v>
      </c>
      <c r="J87" s="182" t="s">
        <v>37</v>
      </c>
      <c r="L87" s="52"/>
      <c r="M87" s="28"/>
      <c r="N87" s="28"/>
      <c r="O87" s="28"/>
      <c r="S87" s="33"/>
      <c r="T87" s="33"/>
    </row>
    <row r="88" spans="8:22" x14ac:dyDescent="0.15">
      <c r="H88" s="48">
        <v>0</v>
      </c>
      <c r="I88" s="91">
        <v>39</v>
      </c>
      <c r="J88" s="182" t="s">
        <v>39</v>
      </c>
      <c r="L88" s="52"/>
      <c r="M88" s="28"/>
      <c r="N88" s="28"/>
      <c r="O88" s="28"/>
      <c r="Q88" s="28"/>
    </row>
    <row r="89" spans="8:22" x14ac:dyDescent="0.15">
      <c r="H89" s="133">
        <f>SUM(H49:H88)</f>
        <v>178707</v>
      </c>
      <c r="I89" s="91"/>
      <c r="J89" s="4" t="s">
        <v>8</v>
      </c>
      <c r="L89" s="52"/>
      <c r="M89" s="28"/>
      <c r="N89" s="28"/>
      <c r="O89" s="28"/>
    </row>
    <row r="90" spans="8:22" x14ac:dyDescent="0.15">
      <c r="I90" s="188"/>
      <c r="J90" s="85"/>
      <c r="L90" s="52"/>
      <c r="M90" s="28"/>
      <c r="N90" s="28"/>
      <c r="O90" s="28"/>
      <c r="P90" s="1"/>
    </row>
    <row r="91" spans="8:22" ht="18.75" x14ac:dyDescent="0.2">
      <c r="I91" s="100"/>
      <c r="J91" s="33"/>
      <c r="L91" s="52"/>
      <c r="M91" s="28"/>
      <c r="N91" s="28"/>
      <c r="O91" s="28"/>
      <c r="P91" s="50"/>
    </row>
    <row r="92" spans="8:22" x14ac:dyDescent="0.15">
      <c r="I92" s="100"/>
      <c r="J92" s="1"/>
      <c r="L92" s="52"/>
      <c r="M92" s="28"/>
      <c r="N92" s="28"/>
      <c r="O92" s="28"/>
      <c r="P92" s="1"/>
    </row>
    <row r="93" spans="8:22" x14ac:dyDescent="0.15">
      <c r="J93" s="1"/>
      <c r="L93" s="52"/>
      <c r="M93" s="28"/>
      <c r="N93" s="1"/>
      <c r="O93" s="1"/>
      <c r="P93" s="51"/>
    </row>
    <row r="94" spans="8:22" x14ac:dyDescent="0.15">
      <c r="J94" s="1"/>
      <c r="L94" s="52"/>
      <c r="M94" s="28"/>
      <c r="N94" s="28"/>
      <c r="O94" s="28"/>
      <c r="P94" s="28"/>
    </row>
    <row r="95" spans="8:22" x14ac:dyDescent="0.15">
      <c r="J95" s="1"/>
      <c r="L95" s="52"/>
      <c r="M95" s="28"/>
      <c r="N95" s="28"/>
      <c r="O95" s="28"/>
      <c r="P95" s="28"/>
    </row>
    <row r="96" spans="8:22" x14ac:dyDescent="0.15">
      <c r="J96" s="1"/>
      <c r="L96" s="52"/>
      <c r="M96" s="28"/>
      <c r="N96" s="28"/>
      <c r="O96" s="28"/>
      <c r="P96" s="28"/>
    </row>
    <row r="97" spans="10:17" x14ac:dyDescent="0.15">
      <c r="J97" s="1"/>
      <c r="L97" s="52"/>
      <c r="M97" s="28"/>
      <c r="N97" s="28"/>
      <c r="O97" s="28"/>
      <c r="P97" s="28"/>
    </row>
    <row r="98" spans="10:17" x14ac:dyDescent="0.15">
      <c r="J98" s="1"/>
      <c r="L98" s="52"/>
      <c r="M98" s="28"/>
      <c r="N98" s="28"/>
      <c r="O98" s="28"/>
      <c r="P98" s="28"/>
    </row>
    <row r="99" spans="10:17" x14ac:dyDescent="0.15">
      <c r="J99" s="1"/>
      <c r="L99" s="52"/>
      <c r="M99" s="28"/>
      <c r="N99" s="28"/>
      <c r="O99" s="28"/>
      <c r="P99" s="28"/>
    </row>
    <row r="100" spans="10:17" x14ac:dyDescent="0.15">
      <c r="J100" s="1"/>
      <c r="L100" s="52"/>
      <c r="M100" s="28"/>
      <c r="N100" s="28"/>
      <c r="O100" s="28"/>
      <c r="P100" s="28"/>
    </row>
    <row r="101" spans="10:17" x14ac:dyDescent="0.15">
      <c r="J101" s="1"/>
      <c r="L101" s="52"/>
      <c r="M101" s="28"/>
      <c r="N101" s="28"/>
      <c r="O101" s="28"/>
      <c r="P101" s="28"/>
    </row>
    <row r="102" spans="10:17" x14ac:dyDescent="0.15">
      <c r="J102" s="1"/>
      <c r="L102" s="52"/>
      <c r="M102" s="28"/>
      <c r="N102" s="28"/>
      <c r="O102" s="28"/>
      <c r="P102" s="28"/>
    </row>
    <row r="103" spans="10:17" x14ac:dyDescent="0.15">
      <c r="J103" s="1"/>
      <c r="L103" s="52"/>
      <c r="M103" s="28"/>
      <c r="N103" s="28"/>
      <c r="O103" s="28"/>
      <c r="P103" s="28"/>
    </row>
    <row r="104" spans="10:17" x14ac:dyDescent="0.15">
      <c r="J104" s="1"/>
      <c r="L104" s="52"/>
      <c r="M104" s="28"/>
      <c r="N104" s="28"/>
      <c r="O104" s="28"/>
      <c r="P104" s="28"/>
    </row>
    <row r="105" spans="10:17" x14ac:dyDescent="0.15">
      <c r="J105" s="1"/>
      <c r="L105" s="52"/>
      <c r="M105" s="28"/>
      <c r="N105" s="28"/>
      <c r="O105" s="28"/>
      <c r="P105" s="28"/>
    </row>
    <row r="106" spans="10:17" x14ac:dyDescent="0.15">
      <c r="J106" s="1"/>
      <c r="L106" s="52"/>
      <c r="M106" s="28"/>
      <c r="N106" s="28"/>
      <c r="O106" s="28"/>
      <c r="P106" s="28"/>
      <c r="Q106" s="28"/>
    </row>
    <row r="107" spans="10:17" x14ac:dyDescent="0.15">
      <c r="J107" s="1"/>
      <c r="L107" s="52"/>
      <c r="M107" s="28"/>
      <c r="N107" s="28"/>
      <c r="O107" s="28"/>
      <c r="P107" s="28"/>
      <c r="Q107" s="28"/>
    </row>
    <row r="108" spans="10:17" x14ac:dyDescent="0.15">
      <c r="J108" s="1"/>
      <c r="L108" s="52"/>
      <c r="M108" s="28"/>
      <c r="N108" s="28"/>
      <c r="O108" s="28"/>
      <c r="P108" s="28"/>
      <c r="Q108" s="28"/>
    </row>
    <row r="109" spans="10:17" x14ac:dyDescent="0.15">
      <c r="J109" s="1"/>
      <c r="L109" s="52"/>
      <c r="M109" s="28"/>
      <c r="N109" s="28"/>
      <c r="O109" s="28"/>
      <c r="P109" s="28"/>
      <c r="Q109" s="28"/>
    </row>
    <row r="110" spans="10:17" x14ac:dyDescent="0.15">
      <c r="J110" s="1"/>
      <c r="L110" s="52"/>
      <c r="M110" s="28"/>
      <c r="N110" s="28"/>
      <c r="O110" s="28"/>
      <c r="P110" s="28"/>
      <c r="Q110" s="28"/>
    </row>
    <row r="111" spans="10:17" x14ac:dyDescent="0.15">
      <c r="J111" s="1"/>
      <c r="K111" s="28"/>
      <c r="L111" s="28"/>
      <c r="M111" s="1"/>
      <c r="N111" s="28"/>
      <c r="O111" s="28"/>
      <c r="P111" s="28"/>
      <c r="Q111" s="28"/>
    </row>
    <row r="112" spans="10:17" x14ac:dyDescent="0.15">
      <c r="J112" s="1"/>
      <c r="K112" s="28"/>
      <c r="L112" s="28"/>
      <c r="M112" s="1"/>
      <c r="N112" s="28"/>
      <c r="O112" s="28"/>
      <c r="P112" s="28"/>
      <c r="Q112" s="28"/>
    </row>
    <row r="113" spans="10:17" x14ac:dyDescent="0.15">
      <c r="J113" s="1"/>
      <c r="K113" s="28"/>
      <c r="L113" s="28"/>
      <c r="M113" s="1"/>
      <c r="N113" s="28"/>
      <c r="O113" s="28"/>
      <c r="P113" s="28"/>
      <c r="Q113" s="28"/>
    </row>
    <row r="114" spans="10:17" x14ac:dyDescent="0.15">
      <c r="J114" s="1"/>
      <c r="K114" s="28"/>
      <c r="L114" s="28"/>
      <c r="M114" s="1"/>
      <c r="N114" s="28"/>
      <c r="O114" s="28"/>
      <c r="P114" s="28"/>
      <c r="Q114" s="28"/>
    </row>
    <row r="115" spans="10:17" x14ac:dyDescent="0.15">
      <c r="J115" s="1"/>
      <c r="K115" s="28"/>
      <c r="L115" s="28"/>
      <c r="M115" s="1"/>
      <c r="N115" s="28"/>
      <c r="O115" s="28"/>
      <c r="P115" s="28"/>
      <c r="Q115" s="28"/>
    </row>
    <row r="116" spans="10:17" x14ac:dyDescent="0.15">
      <c r="J116" s="1"/>
      <c r="K116" s="28"/>
      <c r="L116" s="28"/>
      <c r="M116" s="1"/>
      <c r="N116" s="28"/>
      <c r="O116" s="28"/>
      <c r="P116" s="28"/>
      <c r="Q116" s="28"/>
    </row>
    <row r="117" spans="10:17" x14ac:dyDescent="0.15">
      <c r="J117" s="1"/>
      <c r="K117" s="28"/>
      <c r="L117" s="28"/>
      <c r="M117" s="1"/>
      <c r="N117" s="28"/>
      <c r="O117" s="28"/>
      <c r="P117" s="28"/>
      <c r="Q117" s="28"/>
    </row>
    <row r="118" spans="10:17" x14ac:dyDescent="0.15">
      <c r="J118" s="1"/>
      <c r="K118" s="28"/>
      <c r="L118" s="28"/>
      <c r="M118" s="1"/>
      <c r="N118" s="28"/>
      <c r="O118" s="28"/>
      <c r="P118" s="28"/>
      <c r="Q118" s="28"/>
    </row>
    <row r="119" spans="10:17" x14ac:dyDescent="0.15">
      <c r="J119" s="1"/>
      <c r="K119" s="28"/>
      <c r="L119" s="28"/>
      <c r="M119" s="1"/>
      <c r="N119" s="28"/>
      <c r="O119" s="28"/>
      <c r="P119" s="28"/>
      <c r="Q119" s="28"/>
    </row>
    <row r="120" spans="10:17" x14ac:dyDescent="0.15">
      <c r="J120" s="1"/>
      <c r="K120" s="28"/>
      <c r="L120" s="28"/>
      <c r="M120" s="1"/>
      <c r="N120" s="28"/>
      <c r="O120" s="28"/>
      <c r="P120" s="28"/>
      <c r="Q120" s="28"/>
    </row>
    <row r="121" spans="10:17" x14ac:dyDescent="0.15">
      <c r="J121" s="1"/>
      <c r="K121" s="28"/>
      <c r="L121" s="28"/>
      <c r="M121" s="1"/>
      <c r="N121" s="28"/>
      <c r="O121" s="28"/>
      <c r="P121" s="28"/>
      <c r="Q121" s="28"/>
    </row>
    <row r="122" spans="10:17" x14ac:dyDescent="0.15">
      <c r="J122" s="1"/>
      <c r="K122" s="28"/>
      <c r="L122" s="28"/>
      <c r="M122" s="1"/>
      <c r="N122" s="28"/>
      <c r="O122" s="28"/>
      <c r="P122" s="28"/>
    </row>
    <row r="123" spans="10:17" x14ac:dyDescent="0.15">
      <c r="J123" s="1"/>
      <c r="K123" s="28"/>
      <c r="L123" s="28"/>
      <c r="M123" s="1"/>
      <c r="N123" s="28"/>
      <c r="O123" s="28"/>
      <c r="P123" s="28"/>
    </row>
    <row r="124" spans="10:17" x14ac:dyDescent="0.15">
      <c r="J124" s="1"/>
      <c r="K124" s="28"/>
      <c r="L124" s="28"/>
      <c r="M124" s="1"/>
      <c r="N124" s="28"/>
      <c r="O124" s="28"/>
      <c r="P124" s="28"/>
    </row>
    <row r="125" spans="10:17" x14ac:dyDescent="0.15">
      <c r="J125" s="1"/>
      <c r="K125" s="28"/>
      <c r="L125" s="28"/>
      <c r="M125" s="1"/>
      <c r="N125" s="28"/>
      <c r="O125" s="28"/>
      <c r="P125" s="28"/>
    </row>
    <row r="126" spans="10:17" x14ac:dyDescent="0.15">
      <c r="J126" s="1"/>
      <c r="K126" s="28"/>
      <c r="L126" s="28"/>
      <c r="M126" s="1"/>
      <c r="N126" s="28"/>
      <c r="O126" s="28"/>
      <c r="P126" s="28"/>
    </row>
    <row r="127" spans="10:17" x14ac:dyDescent="0.15">
      <c r="J127" s="1"/>
      <c r="K127" s="28"/>
      <c r="L127" s="28"/>
      <c r="M127" s="1"/>
      <c r="N127" s="28"/>
      <c r="O127" s="28"/>
      <c r="P127" s="28"/>
    </row>
    <row r="128" spans="10:17" x14ac:dyDescent="0.15">
      <c r="J128" s="1"/>
      <c r="K128" s="28"/>
      <c r="L128" s="28"/>
      <c r="M128" s="1"/>
      <c r="N128" s="28"/>
      <c r="O128" s="28"/>
      <c r="P128" s="28"/>
    </row>
    <row r="129" spans="10:16" x14ac:dyDescent="0.15">
      <c r="J129" s="1"/>
      <c r="K129" s="28"/>
      <c r="L129" s="28"/>
      <c r="M129" s="1"/>
      <c r="N129" s="28"/>
      <c r="O129" s="28"/>
      <c r="P129" s="28"/>
    </row>
    <row r="130" spans="10:16" x14ac:dyDescent="0.15">
      <c r="J130" s="1"/>
      <c r="K130" s="28"/>
      <c r="L130" s="28"/>
      <c r="M130" s="1"/>
      <c r="N130" s="28"/>
      <c r="O130" s="28"/>
      <c r="P130" s="28"/>
    </row>
    <row r="131" spans="10:16" x14ac:dyDescent="0.15">
      <c r="J131" s="1"/>
      <c r="K131" s="28"/>
      <c r="L131" s="28"/>
      <c r="M131" s="1"/>
      <c r="N131" s="28"/>
      <c r="O131" s="28"/>
      <c r="P131" s="28"/>
    </row>
    <row r="132" spans="10:16" x14ac:dyDescent="0.15">
      <c r="J132" s="1"/>
      <c r="K132" s="28"/>
      <c r="L132" s="28"/>
      <c r="M132" s="1"/>
      <c r="N132" s="28"/>
      <c r="O132" s="28"/>
      <c r="P132" s="28"/>
    </row>
    <row r="133" spans="10:16" x14ac:dyDescent="0.15">
      <c r="J133" s="1"/>
      <c r="K133" s="28"/>
      <c r="L133" s="28"/>
      <c r="M133" s="1"/>
      <c r="N133" s="28"/>
      <c r="O133" s="28"/>
      <c r="P133" s="28"/>
    </row>
    <row r="134" spans="10:16" x14ac:dyDescent="0.15">
      <c r="J134" s="1"/>
      <c r="K134" s="1"/>
      <c r="L134" s="1"/>
      <c r="M134" s="1"/>
      <c r="N134" s="1"/>
      <c r="O134" s="1"/>
      <c r="P134" s="1"/>
    </row>
    <row r="135" spans="10:16" x14ac:dyDescent="0.15">
      <c r="J135" s="1"/>
      <c r="K135" s="1"/>
      <c r="L135" s="1"/>
      <c r="M135" s="1"/>
      <c r="N135" s="1"/>
      <c r="O135" s="1"/>
      <c r="P135" s="1"/>
    </row>
    <row r="136" spans="10:16" x14ac:dyDescent="0.15">
      <c r="J136" s="1"/>
      <c r="K136" s="1"/>
      <c r="L136" s="1"/>
    </row>
    <row r="137" spans="10:16" x14ac:dyDescent="0.15">
      <c r="J137" s="1"/>
      <c r="K137" s="1"/>
      <c r="L137" s="1"/>
    </row>
    <row r="138" spans="10:16" x14ac:dyDescent="0.15">
      <c r="J138" s="1"/>
      <c r="K138" s="1"/>
      <c r="L138" s="1"/>
    </row>
    <row r="139" spans="10:16" x14ac:dyDescent="0.15">
      <c r="J139" s="1"/>
      <c r="K139" s="1"/>
      <c r="L139" s="1"/>
    </row>
    <row r="140" spans="10:16" x14ac:dyDescent="0.15">
      <c r="J140" s="1"/>
      <c r="K140" s="1"/>
      <c r="L140" s="1"/>
    </row>
    <row r="141" spans="10:16" x14ac:dyDescent="0.15">
      <c r="J141" s="1"/>
      <c r="K141" s="1"/>
      <c r="L141" s="1"/>
    </row>
    <row r="142" spans="10:16" x14ac:dyDescent="0.15">
      <c r="J142" s="1"/>
      <c r="K142" s="1"/>
      <c r="L142" s="1"/>
    </row>
    <row r="143" spans="10:16" x14ac:dyDescent="0.15">
      <c r="J143" s="1"/>
      <c r="K143" s="1"/>
      <c r="L143" s="1"/>
    </row>
    <row r="144" spans="10:16" x14ac:dyDescent="0.15">
      <c r="J144" s="1"/>
      <c r="K144" s="1"/>
      <c r="L144" s="1"/>
    </row>
    <row r="145" spans="10:12" x14ac:dyDescent="0.15">
      <c r="J145" s="1"/>
      <c r="K145" s="1"/>
      <c r="L145" s="1"/>
    </row>
    <row r="146" spans="10:12" x14ac:dyDescent="0.15">
      <c r="J146" s="1"/>
      <c r="K146" s="1"/>
      <c r="L146" s="1"/>
    </row>
    <row r="147" spans="10:12" x14ac:dyDescent="0.15">
      <c r="J147" s="1"/>
      <c r="K147" s="1"/>
      <c r="L147" s="1"/>
    </row>
    <row r="148" spans="10:12" x14ac:dyDescent="0.15">
      <c r="J148" s="1"/>
      <c r="K148" s="1"/>
      <c r="L148" s="1"/>
    </row>
    <row r="149" spans="10:12" x14ac:dyDescent="0.15">
      <c r="J149" s="1"/>
      <c r="K149" s="1"/>
      <c r="L149" s="1"/>
    </row>
    <row r="150" spans="10:12" x14ac:dyDescent="0.15">
      <c r="J150" s="1"/>
      <c r="K150" s="1"/>
      <c r="L150" s="1"/>
    </row>
    <row r="151" spans="10:12" x14ac:dyDescent="0.15">
      <c r="J151" s="1"/>
      <c r="K151" s="1"/>
      <c r="L151" s="1"/>
    </row>
    <row r="152" spans="10:12" x14ac:dyDescent="0.15">
      <c r="J152" s="1"/>
      <c r="K152" s="1"/>
      <c r="L152" s="1"/>
    </row>
    <row r="153" spans="10:12" x14ac:dyDescent="0.15">
      <c r="J153" s="1"/>
      <c r="K153" s="1"/>
      <c r="L153" s="1"/>
    </row>
    <row r="154" spans="10:12" x14ac:dyDescent="0.15">
      <c r="J154" s="1"/>
      <c r="K154" s="1"/>
      <c r="L154" s="1"/>
    </row>
    <row r="155" spans="10:12" x14ac:dyDescent="0.15">
      <c r="J155" s="1"/>
      <c r="K155" s="1"/>
      <c r="L155" s="1"/>
    </row>
    <row r="156" spans="10:12" x14ac:dyDescent="0.15">
      <c r="J156" s="1"/>
      <c r="K156" s="1"/>
      <c r="L156" s="1"/>
    </row>
    <row r="157" spans="10:12" x14ac:dyDescent="0.15">
      <c r="J157" s="1"/>
      <c r="K157" s="1"/>
      <c r="L157" s="1"/>
    </row>
    <row r="158" spans="10:12" x14ac:dyDescent="0.15">
      <c r="J158" s="1"/>
      <c r="K158" s="1"/>
      <c r="L158" s="1"/>
    </row>
    <row r="159" spans="10:12" x14ac:dyDescent="0.15">
      <c r="J159" s="1"/>
      <c r="K159" s="1"/>
      <c r="L159" s="1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E548-F18B-433D-AFFF-21C04CB905B4}">
  <sheetPr>
    <tabColor theme="9" tint="0.39997558519241921"/>
  </sheetPr>
  <dimension ref="A1:AE95"/>
  <sheetViews>
    <sheetView zoomScaleNormal="100" workbookViewId="0">
      <selection activeCell="M39" sqref="M39"/>
    </sheetView>
  </sheetViews>
  <sheetFormatPr defaultRowHeight="13.5" x14ac:dyDescent="0.15"/>
  <cols>
    <col min="1" max="1" width="6.125" style="467" customWidth="1"/>
    <col min="2" max="2" width="19.375" style="467" customWidth="1"/>
    <col min="3" max="4" width="13.25" style="467" customWidth="1"/>
    <col min="5" max="6" width="11.875" style="467" customWidth="1"/>
    <col min="7" max="7" width="18.625" style="467" customWidth="1"/>
    <col min="8" max="8" width="15.25" style="467" customWidth="1"/>
    <col min="9" max="9" width="4.75" style="53" customWidth="1"/>
    <col min="10" max="10" width="18.75" style="467" customWidth="1"/>
    <col min="11" max="11" width="5" style="467" customWidth="1"/>
    <col min="12" max="12" width="18.125" style="467" customWidth="1"/>
    <col min="13" max="13" width="15.875" style="467" customWidth="1"/>
    <col min="14" max="14" width="14.5" style="467" customWidth="1"/>
    <col min="15" max="15" width="11" style="467" customWidth="1"/>
    <col min="16" max="16" width="9" style="467"/>
    <col min="17" max="17" width="6.25" style="467" customWidth="1"/>
    <col min="18" max="18" width="14.25" style="60" customWidth="1"/>
    <col min="19" max="30" width="7.625" style="467" customWidth="1"/>
    <col min="31" max="16384" width="9" style="467"/>
  </cols>
  <sheetData>
    <row r="1" spans="5:31" ht="13.5" customHeight="1" x14ac:dyDescent="0.15">
      <c r="H1" s="471"/>
      <c r="J1" s="114"/>
      <c r="Q1" s="28"/>
      <c r="R1" s="12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 x14ac:dyDescent="0.15">
      <c r="H2" s="332" t="s">
        <v>192</v>
      </c>
      <c r="I2" s="91"/>
      <c r="J2" s="213" t="s">
        <v>104</v>
      </c>
      <c r="K2" s="4"/>
      <c r="L2" s="205" t="s">
        <v>183</v>
      </c>
      <c r="Q2" s="1"/>
      <c r="R2" s="122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1"/>
    </row>
    <row r="3" spans="5:31" x14ac:dyDescent="0.15">
      <c r="H3" s="202" t="s">
        <v>100</v>
      </c>
      <c r="I3" s="91"/>
      <c r="J3" s="160" t="s">
        <v>47</v>
      </c>
      <c r="K3" s="4"/>
      <c r="L3" s="46" t="s">
        <v>100</v>
      </c>
      <c r="M3" s="90"/>
      <c r="Q3" s="1"/>
      <c r="R3" s="52"/>
      <c r="S3" s="28"/>
      <c r="T3" s="28"/>
      <c r="U3" s="28"/>
      <c r="V3" s="28"/>
      <c r="W3" s="1"/>
      <c r="X3" s="1"/>
      <c r="Y3" s="1"/>
      <c r="Z3" s="1"/>
      <c r="AA3" s="1"/>
      <c r="AB3" s="1"/>
      <c r="AC3" s="1"/>
      <c r="AD3" s="1"/>
      <c r="AE3" s="1"/>
    </row>
    <row r="4" spans="5:31" x14ac:dyDescent="0.15">
      <c r="H4" s="99">
        <v>81129</v>
      </c>
      <c r="I4" s="91">
        <v>31</v>
      </c>
      <c r="J4" s="36" t="s">
        <v>64</v>
      </c>
      <c r="K4" s="231">
        <f>SUM(I4)</f>
        <v>31</v>
      </c>
      <c r="L4" s="322">
        <v>88195</v>
      </c>
      <c r="M4" s="487"/>
      <c r="Q4" s="1"/>
      <c r="R4" s="52"/>
      <c r="S4" s="28"/>
      <c r="T4" s="28"/>
      <c r="U4" s="28"/>
      <c r="V4" s="28"/>
      <c r="W4" s="1"/>
      <c r="X4" s="1"/>
      <c r="Y4" s="1"/>
      <c r="Z4" s="1"/>
      <c r="AA4" s="1"/>
      <c r="AB4" s="1"/>
      <c r="AC4" s="1"/>
      <c r="AD4" s="1"/>
      <c r="AE4" s="1"/>
    </row>
    <row r="5" spans="5:31" x14ac:dyDescent="0.15">
      <c r="H5" s="98">
        <v>47963</v>
      </c>
      <c r="I5" s="91">
        <v>2</v>
      </c>
      <c r="J5" s="36" t="s">
        <v>6</v>
      </c>
      <c r="K5" s="231">
        <f t="shared" ref="K5:K13" si="0">SUM(I5)</f>
        <v>2</v>
      </c>
      <c r="L5" s="322">
        <v>45448</v>
      </c>
      <c r="M5" s="49"/>
      <c r="Q5" s="1"/>
      <c r="R5" s="52"/>
      <c r="S5" s="28"/>
      <c r="T5" s="28"/>
      <c r="U5" s="28"/>
      <c r="V5" s="28"/>
      <c r="W5" s="1"/>
      <c r="X5" s="1"/>
      <c r="Y5" s="1"/>
      <c r="Z5" s="1"/>
      <c r="AA5" s="1"/>
      <c r="AB5" s="1"/>
      <c r="AC5" s="1"/>
      <c r="AD5" s="1"/>
      <c r="AE5" s="1"/>
    </row>
    <row r="6" spans="5:31" x14ac:dyDescent="0.15">
      <c r="H6" s="98">
        <v>38131</v>
      </c>
      <c r="I6" s="91">
        <v>34</v>
      </c>
      <c r="J6" s="36" t="s">
        <v>1</v>
      </c>
      <c r="K6" s="231">
        <f t="shared" si="0"/>
        <v>34</v>
      </c>
      <c r="L6" s="322">
        <v>24587</v>
      </c>
      <c r="M6" s="49"/>
      <c r="Q6" s="1"/>
      <c r="R6" s="52"/>
      <c r="S6" s="28"/>
      <c r="T6" s="28"/>
      <c r="U6" s="28"/>
      <c r="V6" s="28"/>
      <c r="W6" s="1"/>
      <c r="X6" s="1"/>
      <c r="Y6" s="1"/>
      <c r="Z6" s="1"/>
      <c r="AA6" s="1"/>
      <c r="AB6" s="1"/>
      <c r="AC6" s="1"/>
      <c r="AD6" s="1"/>
      <c r="AE6" s="1"/>
    </row>
    <row r="7" spans="5:31" x14ac:dyDescent="0.15">
      <c r="H7" s="98">
        <v>27107</v>
      </c>
      <c r="I7" s="91">
        <v>3</v>
      </c>
      <c r="J7" s="36" t="s">
        <v>10</v>
      </c>
      <c r="K7" s="231">
        <f t="shared" si="0"/>
        <v>3</v>
      </c>
      <c r="L7" s="322">
        <v>33457</v>
      </c>
      <c r="M7" s="49"/>
      <c r="Q7" s="1"/>
      <c r="R7" s="52"/>
      <c r="S7" s="28"/>
      <c r="T7" s="28"/>
      <c r="U7" s="28"/>
      <c r="V7" s="28"/>
      <c r="W7" s="1"/>
      <c r="X7" s="1"/>
      <c r="Y7" s="1"/>
      <c r="Z7" s="1"/>
      <c r="AA7" s="1"/>
      <c r="AB7" s="1"/>
      <c r="AC7" s="1"/>
      <c r="AD7" s="1"/>
      <c r="AE7" s="1"/>
    </row>
    <row r="8" spans="5:31" x14ac:dyDescent="0.15">
      <c r="H8" s="98">
        <v>19435</v>
      </c>
      <c r="I8" s="91">
        <v>13</v>
      </c>
      <c r="J8" s="36" t="s">
        <v>7</v>
      </c>
      <c r="K8" s="231">
        <f t="shared" si="0"/>
        <v>13</v>
      </c>
      <c r="L8" s="322">
        <v>18781</v>
      </c>
      <c r="M8" s="49"/>
      <c r="Q8" s="1"/>
      <c r="R8" s="52"/>
      <c r="S8" s="28"/>
      <c r="T8" s="28"/>
      <c r="U8" s="28"/>
      <c r="V8" s="28"/>
      <c r="W8" s="1"/>
      <c r="X8" s="1"/>
      <c r="Y8" s="1"/>
      <c r="Z8" s="1"/>
      <c r="AA8" s="1"/>
      <c r="AB8" s="1"/>
      <c r="AC8" s="1"/>
      <c r="AD8" s="1"/>
      <c r="AE8" s="1"/>
    </row>
    <row r="9" spans="5:31" x14ac:dyDescent="0.15">
      <c r="H9" s="98">
        <v>18321</v>
      </c>
      <c r="I9" s="91">
        <v>16</v>
      </c>
      <c r="J9" s="36" t="s">
        <v>3</v>
      </c>
      <c r="K9" s="231">
        <f t="shared" si="0"/>
        <v>16</v>
      </c>
      <c r="L9" s="322">
        <v>20948</v>
      </c>
      <c r="M9" s="49"/>
      <c r="Q9" s="1"/>
      <c r="R9" s="52"/>
      <c r="S9" s="28"/>
      <c r="T9" s="28"/>
      <c r="U9" s="28"/>
      <c r="V9" s="28"/>
      <c r="W9" s="1"/>
      <c r="X9" s="1"/>
      <c r="Y9" s="1"/>
      <c r="Z9" s="1"/>
      <c r="AA9" s="1"/>
      <c r="AB9" s="1"/>
      <c r="AC9" s="1"/>
      <c r="AD9" s="1"/>
      <c r="AE9" s="1"/>
    </row>
    <row r="10" spans="5:31" x14ac:dyDescent="0.15">
      <c r="H10" s="98">
        <v>18263</v>
      </c>
      <c r="I10" s="91">
        <v>17</v>
      </c>
      <c r="J10" s="36" t="s">
        <v>21</v>
      </c>
      <c r="K10" s="231">
        <f t="shared" si="0"/>
        <v>17</v>
      </c>
      <c r="L10" s="322">
        <v>20885</v>
      </c>
      <c r="M10" s="49"/>
      <c r="Q10" s="1"/>
      <c r="R10" s="52"/>
      <c r="S10" s="28"/>
      <c r="T10" s="28"/>
      <c r="U10" s="28"/>
      <c r="V10" s="28"/>
      <c r="W10" s="1"/>
      <c r="X10" s="1"/>
      <c r="Y10" s="1"/>
      <c r="Z10" s="1"/>
      <c r="AA10" s="1"/>
      <c r="AB10" s="1"/>
      <c r="AC10" s="1"/>
      <c r="AD10" s="1"/>
      <c r="AE10" s="1"/>
    </row>
    <row r="11" spans="5:31" x14ac:dyDescent="0.15">
      <c r="H11" s="98">
        <v>14253</v>
      </c>
      <c r="I11" s="91">
        <v>40</v>
      </c>
      <c r="J11" s="349" t="s">
        <v>2</v>
      </c>
      <c r="K11" s="231">
        <f t="shared" si="0"/>
        <v>40</v>
      </c>
      <c r="L11" s="322">
        <v>26747</v>
      </c>
      <c r="M11" s="49"/>
      <c r="N11" s="31"/>
      <c r="Q11" s="1"/>
      <c r="R11" s="52"/>
      <c r="S11" s="28"/>
      <c r="T11" s="28"/>
      <c r="U11" s="28"/>
      <c r="V11" s="28"/>
      <c r="W11" s="1"/>
      <c r="X11" s="1"/>
      <c r="Y11" s="1"/>
      <c r="Z11" s="1"/>
      <c r="AA11" s="1"/>
      <c r="AB11" s="1"/>
      <c r="AC11" s="1"/>
      <c r="AD11" s="1"/>
      <c r="AE11" s="1"/>
    </row>
    <row r="12" spans="5:31" x14ac:dyDescent="0.15">
      <c r="H12" s="517">
        <v>13959</v>
      </c>
      <c r="I12" s="91">
        <v>1</v>
      </c>
      <c r="J12" s="36" t="s">
        <v>4</v>
      </c>
      <c r="K12" s="231">
        <f t="shared" si="0"/>
        <v>1</v>
      </c>
      <c r="L12" s="323">
        <v>14746</v>
      </c>
      <c r="M12" s="49"/>
      <c r="Q12" s="1"/>
      <c r="R12" s="52"/>
      <c r="S12" s="28"/>
      <c r="T12" s="28"/>
      <c r="U12" s="28"/>
      <c r="V12" s="28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 x14ac:dyDescent="0.2">
      <c r="E13" s="18"/>
      <c r="H13" s="527">
        <v>12902</v>
      </c>
      <c r="I13" s="152">
        <v>38</v>
      </c>
      <c r="J13" s="84" t="s">
        <v>38</v>
      </c>
      <c r="K13" s="231">
        <f t="shared" si="0"/>
        <v>38</v>
      </c>
      <c r="L13" s="323">
        <v>12686</v>
      </c>
      <c r="M13" s="49"/>
      <c r="Q13" s="1"/>
      <c r="R13" s="52"/>
      <c r="S13" s="28"/>
      <c r="T13" s="28"/>
      <c r="U13" s="28"/>
      <c r="V13" s="28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 x14ac:dyDescent="0.15">
      <c r="E14" s="18"/>
      <c r="H14" s="457">
        <v>12236</v>
      </c>
      <c r="I14" s="254">
        <v>26</v>
      </c>
      <c r="J14" s="465" t="s">
        <v>30</v>
      </c>
      <c r="K14" s="120" t="s">
        <v>8</v>
      </c>
      <c r="L14" s="324">
        <v>382819</v>
      </c>
      <c r="M14" s="1"/>
      <c r="N14" s="57"/>
      <c r="Q14" s="1"/>
      <c r="R14" s="52"/>
      <c r="S14" s="28"/>
      <c r="T14" s="28"/>
      <c r="U14" s="28"/>
      <c r="V14" s="28"/>
      <c r="W14" s="1"/>
      <c r="X14" s="1"/>
      <c r="Y14" s="1"/>
      <c r="Z14" s="1"/>
      <c r="AA14" s="1"/>
      <c r="AB14" s="1"/>
      <c r="AC14" s="1"/>
      <c r="AD14" s="1"/>
      <c r="AE14" s="1"/>
    </row>
    <row r="15" spans="5:31" x14ac:dyDescent="0.15">
      <c r="H15" s="98">
        <v>11622</v>
      </c>
      <c r="I15" s="91">
        <v>11</v>
      </c>
      <c r="J15" s="36" t="s">
        <v>17</v>
      </c>
      <c r="K15" s="55"/>
      <c r="L15" s="29"/>
      <c r="M15" s="1"/>
      <c r="N15" s="57"/>
      <c r="Q15" s="1"/>
      <c r="R15" s="52"/>
      <c r="S15" s="28"/>
      <c r="T15" s="28"/>
      <c r="U15" s="28"/>
      <c r="V15" s="28"/>
      <c r="W15" s="1"/>
      <c r="X15" s="1"/>
      <c r="Y15" s="1"/>
      <c r="Z15" s="1"/>
      <c r="AA15" s="1"/>
      <c r="AB15" s="1"/>
      <c r="AC15" s="1"/>
      <c r="AD15" s="1"/>
      <c r="AE15" s="1"/>
    </row>
    <row r="16" spans="5:31" x14ac:dyDescent="0.15">
      <c r="H16" s="98">
        <v>10757</v>
      </c>
      <c r="I16" s="91">
        <v>33</v>
      </c>
      <c r="J16" s="36" t="s">
        <v>0</v>
      </c>
      <c r="K16" s="55"/>
      <c r="L16" s="35"/>
      <c r="Q16" s="1"/>
      <c r="R16" s="52"/>
      <c r="S16" s="28"/>
      <c r="T16" s="28"/>
      <c r="U16" s="28"/>
      <c r="V16" s="28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15">
      <c r="H17" s="98">
        <v>9229</v>
      </c>
      <c r="I17" s="91">
        <v>21</v>
      </c>
      <c r="J17" s="393" t="s">
        <v>162</v>
      </c>
      <c r="L17" s="57"/>
      <c r="M17" s="492"/>
      <c r="Q17" s="1"/>
      <c r="R17" s="52"/>
      <c r="S17" s="28"/>
      <c r="T17" s="28"/>
      <c r="U17" s="28"/>
      <c r="V17" s="28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15">
      <c r="H18" s="137">
        <v>6959</v>
      </c>
      <c r="I18" s="91">
        <v>36</v>
      </c>
      <c r="J18" s="36" t="s">
        <v>5</v>
      </c>
      <c r="K18" s="1"/>
      <c r="L18" s="214" t="s">
        <v>104</v>
      </c>
      <c r="M18" s="46" t="s">
        <v>63</v>
      </c>
      <c r="N18" s="46" t="s">
        <v>75</v>
      </c>
      <c r="Q18" s="1"/>
      <c r="R18" s="52"/>
      <c r="S18" s="28"/>
      <c r="T18" s="28"/>
      <c r="U18" s="28"/>
      <c r="V18" s="28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 x14ac:dyDescent="0.2">
      <c r="H19" s="99">
        <v>6469</v>
      </c>
      <c r="I19" s="91">
        <v>25</v>
      </c>
      <c r="J19" s="36" t="s">
        <v>29</v>
      </c>
      <c r="K19" s="131">
        <f>SUM(I4)</f>
        <v>31</v>
      </c>
      <c r="L19" s="36" t="s">
        <v>64</v>
      </c>
      <c r="M19" s="448">
        <v>120380</v>
      </c>
      <c r="N19" s="99">
        <f>SUM(H4)</f>
        <v>81129</v>
      </c>
      <c r="Q19" s="1"/>
      <c r="R19" s="52"/>
      <c r="S19" s="28"/>
      <c r="T19" s="28"/>
      <c r="U19" s="28"/>
      <c r="V19" s="28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15">
      <c r="A20" s="65" t="s">
        <v>46</v>
      </c>
      <c r="B20" s="66" t="s">
        <v>47</v>
      </c>
      <c r="C20" s="66" t="s">
        <v>192</v>
      </c>
      <c r="D20" s="66" t="s">
        <v>183</v>
      </c>
      <c r="E20" s="66" t="s">
        <v>41</v>
      </c>
      <c r="F20" s="66" t="s">
        <v>50</v>
      </c>
      <c r="G20" s="328" t="s">
        <v>187</v>
      </c>
      <c r="H20" s="98">
        <v>4328</v>
      </c>
      <c r="I20" s="91">
        <v>24</v>
      </c>
      <c r="J20" s="349" t="s">
        <v>28</v>
      </c>
      <c r="K20" s="131">
        <f t="shared" ref="K20:K28" si="1">SUM(I5)</f>
        <v>2</v>
      </c>
      <c r="L20" s="36" t="s">
        <v>6</v>
      </c>
      <c r="M20" s="449">
        <v>52953</v>
      </c>
      <c r="N20" s="99">
        <f t="shared" ref="N20:N28" si="2">SUM(H5)</f>
        <v>47963</v>
      </c>
      <c r="Q20" s="1"/>
      <c r="R20" s="52"/>
      <c r="S20" s="28"/>
      <c r="T20" s="28"/>
      <c r="U20" s="28"/>
      <c r="V20" s="28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15">
      <c r="A21" s="68">
        <v>1</v>
      </c>
      <c r="B21" s="36" t="s">
        <v>64</v>
      </c>
      <c r="C21" s="230">
        <f>SUM(H4)</f>
        <v>81129</v>
      </c>
      <c r="D21" s="6">
        <f>SUM(L4)</f>
        <v>88195</v>
      </c>
      <c r="E21" s="58">
        <f t="shared" ref="E21:E30" si="3">SUM(N19/M19*100)</f>
        <v>67.394085396245217</v>
      </c>
      <c r="F21" s="58">
        <f t="shared" ref="F21:F31" si="4">SUM(C21/D21*100)</f>
        <v>91.988207948296392</v>
      </c>
      <c r="G21" s="69"/>
      <c r="H21" s="391">
        <v>4318</v>
      </c>
      <c r="I21" s="91">
        <v>9</v>
      </c>
      <c r="J21" s="393" t="s">
        <v>170</v>
      </c>
      <c r="K21" s="131">
        <f t="shared" si="1"/>
        <v>34</v>
      </c>
      <c r="L21" s="36" t="s">
        <v>1</v>
      </c>
      <c r="M21" s="449">
        <v>37184</v>
      </c>
      <c r="N21" s="99">
        <f t="shared" si="2"/>
        <v>38131</v>
      </c>
      <c r="Q21" s="1"/>
      <c r="R21" s="52"/>
      <c r="S21" s="28"/>
      <c r="T21" s="28"/>
      <c r="U21" s="28"/>
      <c r="V21" s="28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15">
      <c r="A22" s="68">
        <v>2</v>
      </c>
      <c r="B22" s="36" t="s">
        <v>6</v>
      </c>
      <c r="C22" s="230">
        <f t="shared" ref="C22:C30" si="5">SUM(H5)</f>
        <v>47963</v>
      </c>
      <c r="D22" s="6">
        <f t="shared" ref="D22:D30" si="6">SUM(L5)</f>
        <v>45448</v>
      </c>
      <c r="E22" s="58">
        <f t="shared" si="3"/>
        <v>90.576549015164389</v>
      </c>
      <c r="F22" s="58">
        <f t="shared" si="4"/>
        <v>105.53379686674882</v>
      </c>
      <c r="G22" s="69"/>
      <c r="H22" s="48">
        <v>2802</v>
      </c>
      <c r="I22" s="91">
        <v>10</v>
      </c>
      <c r="J22" s="36" t="s">
        <v>16</v>
      </c>
      <c r="K22" s="131">
        <f t="shared" si="1"/>
        <v>3</v>
      </c>
      <c r="L22" s="36" t="s">
        <v>10</v>
      </c>
      <c r="M22" s="449">
        <v>21877</v>
      </c>
      <c r="N22" s="99">
        <f t="shared" si="2"/>
        <v>27107</v>
      </c>
      <c r="Q22" s="1"/>
      <c r="R22" s="52"/>
      <c r="S22" s="28"/>
      <c r="T22" s="28"/>
      <c r="U22" s="28"/>
      <c r="V22" s="28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15">
      <c r="A23" s="68">
        <v>3</v>
      </c>
      <c r="B23" s="36" t="s">
        <v>1</v>
      </c>
      <c r="C23" s="458">
        <f t="shared" si="5"/>
        <v>38131</v>
      </c>
      <c r="D23" s="110">
        <f t="shared" si="6"/>
        <v>24587</v>
      </c>
      <c r="E23" s="459">
        <f t="shared" si="3"/>
        <v>102.54679432013769</v>
      </c>
      <c r="F23" s="459">
        <f t="shared" si="4"/>
        <v>155.08602106804409</v>
      </c>
      <c r="G23" s="69"/>
      <c r="H23" s="48">
        <v>2055</v>
      </c>
      <c r="I23" s="91">
        <v>39</v>
      </c>
      <c r="J23" s="36" t="s">
        <v>39</v>
      </c>
      <c r="K23" s="131">
        <f t="shared" si="1"/>
        <v>13</v>
      </c>
      <c r="L23" s="36" t="s">
        <v>7</v>
      </c>
      <c r="M23" s="449">
        <v>21037</v>
      </c>
      <c r="N23" s="99">
        <f t="shared" si="2"/>
        <v>19435</v>
      </c>
      <c r="Q23" s="1"/>
      <c r="R23" s="52"/>
      <c r="S23" s="28"/>
      <c r="T23" s="28"/>
      <c r="U23" s="28"/>
      <c r="V23" s="28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15">
      <c r="A24" s="68">
        <v>4</v>
      </c>
      <c r="B24" s="36" t="s">
        <v>10</v>
      </c>
      <c r="C24" s="230">
        <f t="shared" si="5"/>
        <v>27107</v>
      </c>
      <c r="D24" s="6">
        <f t="shared" si="6"/>
        <v>33457</v>
      </c>
      <c r="E24" s="58">
        <f t="shared" si="3"/>
        <v>123.90638570187869</v>
      </c>
      <c r="F24" s="58">
        <f t="shared" si="4"/>
        <v>81.020414263083964</v>
      </c>
      <c r="G24" s="69"/>
      <c r="H24" s="98">
        <v>2050</v>
      </c>
      <c r="I24" s="91">
        <v>14</v>
      </c>
      <c r="J24" s="36" t="s">
        <v>19</v>
      </c>
      <c r="K24" s="131">
        <f t="shared" si="1"/>
        <v>16</v>
      </c>
      <c r="L24" s="36" t="s">
        <v>3</v>
      </c>
      <c r="M24" s="449">
        <v>14368</v>
      </c>
      <c r="N24" s="99">
        <f t="shared" si="2"/>
        <v>18321</v>
      </c>
      <c r="Q24" s="1"/>
      <c r="R24" s="52"/>
      <c r="S24" s="28"/>
      <c r="T24" s="28"/>
      <c r="U24" s="28"/>
      <c r="V24" s="28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15">
      <c r="A25" s="68">
        <v>5</v>
      </c>
      <c r="B25" s="36" t="s">
        <v>7</v>
      </c>
      <c r="C25" s="230">
        <f t="shared" si="5"/>
        <v>19435</v>
      </c>
      <c r="D25" s="6">
        <f t="shared" si="6"/>
        <v>18781</v>
      </c>
      <c r="E25" s="58">
        <f t="shared" si="3"/>
        <v>92.384845747967873</v>
      </c>
      <c r="F25" s="58">
        <f t="shared" si="4"/>
        <v>103.48224269208242</v>
      </c>
      <c r="G25" s="79"/>
      <c r="H25" s="98">
        <v>1528</v>
      </c>
      <c r="I25" s="91">
        <v>4</v>
      </c>
      <c r="J25" s="36" t="s">
        <v>11</v>
      </c>
      <c r="K25" s="131">
        <f t="shared" si="1"/>
        <v>17</v>
      </c>
      <c r="L25" s="36" t="s">
        <v>21</v>
      </c>
      <c r="M25" s="449">
        <v>19166</v>
      </c>
      <c r="N25" s="99">
        <f t="shared" si="2"/>
        <v>18263</v>
      </c>
      <c r="Q25" s="1"/>
      <c r="R25" s="52"/>
      <c r="S25" s="28"/>
      <c r="T25" s="28"/>
      <c r="U25" s="28"/>
      <c r="V25" s="28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15">
      <c r="A26" s="68">
        <v>6</v>
      </c>
      <c r="B26" s="36" t="s">
        <v>3</v>
      </c>
      <c r="C26" s="230">
        <f t="shared" si="5"/>
        <v>18321</v>
      </c>
      <c r="D26" s="6">
        <f t="shared" si="6"/>
        <v>20948</v>
      </c>
      <c r="E26" s="58">
        <f t="shared" si="3"/>
        <v>127.51252783964367</v>
      </c>
      <c r="F26" s="58">
        <f t="shared" si="4"/>
        <v>87.459423333969838</v>
      </c>
      <c r="G26" s="69"/>
      <c r="H26" s="98">
        <v>762</v>
      </c>
      <c r="I26" s="91">
        <v>27</v>
      </c>
      <c r="J26" s="36" t="s">
        <v>31</v>
      </c>
      <c r="K26" s="131">
        <f t="shared" si="1"/>
        <v>40</v>
      </c>
      <c r="L26" s="349" t="s">
        <v>2</v>
      </c>
      <c r="M26" s="449">
        <v>16470</v>
      </c>
      <c r="N26" s="99">
        <f t="shared" si="2"/>
        <v>14253</v>
      </c>
      <c r="Q26" s="1"/>
      <c r="R26" s="52"/>
      <c r="S26" s="28"/>
      <c r="T26" s="28"/>
      <c r="U26" s="28"/>
      <c r="V26" s="28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15">
      <c r="A27" s="68">
        <v>7</v>
      </c>
      <c r="B27" s="36" t="s">
        <v>21</v>
      </c>
      <c r="C27" s="230">
        <f t="shared" si="5"/>
        <v>18263</v>
      </c>
      <c r="D27" s="6">
        <f t="shared" si="6"/>
        <v>20885</v>
      </c>
      <c r="E27" s="58">
        <f t="shared" si="3"/>
        <v>95.288531775018257</v>
      </c>
      <c r="F27" s="58">
        <f t="shared" si="4"/>
        <v>87.445535073018902</v>
      </c>
      <c r="G27" s="69"/>
      <c r="H27" s="98">
        <v>732</v>
      </c>
      <c r="I27" s="91">
        <v>12</v>
      </c>
      <c r="J27" s="36" t="s">
        <v>18</v>
      </c>
      <c r="K27" s="131">
        <f t="shared" si="1"/>
        <v>1</v>
      </c>
      <c r="L27" s="36" t="s">
        <v>4</v>
      </c>
      <c r="M27" s="450">
        <v>10164</v>
      </c>
      <c r="N27" s="99">
        <f t="shared" si="2"/>
        <v>13959</v>
      </c>
      <c r="Q27" s="1"/>
      <c r="R27" s="52"/>
      <c r="S27" s="28"/>
      <c r="T27" s="28"/>
      <c r="U27" s="28"/>
      <c r="V27" s="28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 x14ac:dyDescent="0.2">
      <c r="A28" s="68">
        <v>8</v>
      </c>
      <c r="B28" s="349" t="s">
        <v>2</v>
      </c>
      <c r="C28" s="230">
        <f t="shared" si="5"/>
        <v>14253</v>
      </c>
      <c r="D28" s="6">
        <f t="shared" si="6"/>
        <v>26747</v>
      </c>
      <c r="E28" s="58">
        <f t="shared" si="3"/>
        <v>86.539162112932601</v>
      </c>
      <c r="F28" s="58">
        <f t="shared" si="4"/>
        <v>53.288219239540879</v>
      </c>
      <c r="G28" s="80"/>
      <c r="H28" s="345">
        <v>669</v>
      </c>
      <c r="I28" s="91">
        <v>15</v>
      </c>
      <c r="J28" s="36" t="s">
        <v>20</v>
      </c>
      <c r="K28" s="206">
        <f t="shared" si="1"/>
        <v>38</v>
      </c>
      <c r="L28" s="84" t="s">
        <v>38</v>
      </c>
      <c r="M28" s="451">
        <v>12620</v>
      </c>
      <c r="N28" s="190">
        <f t="shared" si="2"/>
        <v>12902</v>
      </c>
      <c r="Q28" s="1"/>
      <c r="R28" s="52"/>
      <c r="S28" s="28"/>
      <c r="T28" s="28"/>
      <c r="U28" s="28"/>
      <c r="V28" s="28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 x14ac:dyDescent="0.15">
      <c r="A29" s="68">
        <v>9</v>
      </c>
      <c r="B29" s="36" t="s">
        <v>4</v>
      </c>
      <c r="C29" s="230">
        <f t="shared" si="5"/>
        <v>13959</v>
      </c>
      <c r="D29" s="6">
        <f t="shared" si="6"/>
        <v>14746</v>
      </c>
      <c r="E29" s="58">
        <f t="shared" si="3"/>
        <v>137.33766233766232</v>
      </c>
      <c r="F29" s="58">
        <f t="shared" si="4"/>
        <v>94.662959446629586</v>
      </c>
      <c r="G29" s="79"/>
      <c r="H29" s="48">
        <v>510</v>
      </c>
      <c r="I29" s="91">
        <v>32</v>
      </c>
      <c r="J29" s="36" t="s">
        <v>35</v>
      </c>
      <c r="K29" s="129"/>
      <c r="L29" s="129" t="s">
        <v>55</v>
      </c>
      <c r="M29" s="452">
        <v>407074</v>
      </c>
      <c r="N29" s="195">
        <f>SUM(H44)</f>
        <v>369618</v>
      </c>
      <c r="Q29" s="1"/>
      <c r="R29" s="52"/>
      <c r="S29" s="28"/>
      <c r="T29" s="28"/>
      <c r="U29" s="28"/>
      <c r="V29" s="28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 x14ac:dyDescent="0.2">
      <c r="A30" s="81">
        <v>10</v>
      </c>
      <c r="B30" s="84" t="s">
        <v>38</v>
      </c>
      <c r="C30" s="230">
        <f t="shared" si="5"/>
        <v>12902</v>
      </c>
      <c r="D30" s="6">
        <f t="shared" si="6"/>
        <v>12686</v>
      </c>
      <c r="E30" s="64">
        <f t="shared" si="3"/>
        <v>102.23454833597465</v>
      </c>
      <c r="F30" s="70">
        <f t="shared" si="4"/>
        <v>101.70266435440642</v>
      </c>
      <c r="G30" s="82"/>
      <c r="H30" s="98">
        <v>421</v>
      </c>
      <c r="I30" s="91">
        <v>7</v>
      </c>
      <c r="J30" s="36" t="s">
        <v>14</v>
      </c>
      <c r="K30" s="1"/>
      <c r="Q30" s="1"/>
      <c r="R30" s="52"/>
      <c r="S30" s="28"/>
      <c r="T30" s="28"/>
      <c r="U30" s="28"/>
      <c r="V30" s="28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 x14ac:dyDescent="0.2">
      <c r="A31" s="72"/>
      <c r="B31" s="73" t="s">
        <v>57</v>
      </c>
      <c r="C31" s="74">
        <f>SUM(H44)</f>
        <v>369618</v>
      </c>
      <c r="D31" s="74">
        <f>SUM(L14)</f>
        <v>382819</v>
      </c>
      <c r="E31" s="77">
        <f>SUM(N29/M29*100)</f>
        <v>90.798724556223192</v>
      </c>
      <c r="F31" s="70">
        <f t="shared" si="4"/>
        <v>96.551634062050212</v>
      </c>
      <c r="G31" s="92">
        <v>62.3</v>
      </c>
      <c r="H31" s="98">
        <v>280</v>
      </c>
      <c r="I31" s="91">
        <v>20</v>
      </c>
      <c r="J31" s="36" t="s">
        <v>24</v>
      </c>
      <c r="K31" s="1"/>
      <c r="L31" s="57"/>
      <c r="M31" s="28"/>
      <c r="N31" s="28"/>
      <c r="Q31" s="1"/>
      <c r="R31" s="52"/>
      <c r="S31" s="28"/>
      <c r="T31" s="28"/>
      <c r="U31" s="28"/>
      <c r="V31" s="28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15">
      <c r="H32" s="502">
        <v>222</v>
      </c>
      <c r="I32" s="91">
        <v>5</v>
      </c>
      <c r="J32" s="36" t="s">
        <v>12</v>
      </c>
      <c r="K32" s="1"/>
      <c r="L32" s="412"/>
      <c r="M32" s="28"/>
      <c r="N32" s="28"/>
      <c r="Q32" s="1"/>
      <c r="R32" s="52"/>
      <c r="S32" s="28"/>
      <c r="T32" s="28"/>
      <c r="U32" s="28"/>
      <c r="V32" s="28"/>
      <c r="W32" s="1"/>
      <c r="X32" s="1"/>
      <c r="Y32" s="1"/>
      <c r="Z32" s="1"/>
      <c r="AA32" s="1"/>
      <c r="AB32" s="1"/>
      <c r="AC32" s="1"/>
      <c r="AD32" s="1"/>
      <c r="AE32" s="1"/>
    </row>
    <row r="33" spans="3:31" x14ac:dyDescent="0.15">
      <c r="C33" s="28"/>
      <c r="D33" s="1"/>
      <c r="E33" s="19"/>
      <c r="H33" s="98">
        <v>98</v>
      </c>
      <c r="I33" s="91">
        <v>37</v>
      </c>
      <c r="J33" s="36" t="s">
        <v>37</v>
      </c>
      <c r="K33" s="1"/>
      <c r="L33" s="412"/>
      <c r="M33" s="28"/>
      <c r="N33" s="28"/>
      <c r="Q33" s="1"/>
      <c r="R33" s="52"/>
      <c r="S33" s="28"/>
      <c r="T33" s="28"/>
      <c r="U33" s="28"/>
      <c r="V33" s="28"/>
      <c r="W33" s="1"/>
      <c r="X33" s="1"/>
      <c r="Y33" s="1"/>
      <c r="Z33" s="1"/>
      <c r="AA33" s="1"/>
      <c r="AB33" s="1"/>
      <c r="AC33" s="1"/>
      <c r="AD33" s="1"/>
      <c r="AE33" s="1"/>
    </row>
    <row r="34" spans="3:31" x14ac:dyDescent="0.15">
      <c r="H34" s="98">
        <v>45</v>
      </c>
      <c r="I34" s="91">
        <v>23</v>
      </c>
      <c r="J34" s="36" t="s">
        <v>27</v>
      </c>
      <c r="K34" s="1"/>
      <c r="L34" s="412"/>
      <c r="M34" s="28"/>
      <c r="N34" s="28"/>
      <c r="Q34" s="1"/>
      <c r="R34" s="52"/>
      <c r="S34" s="28"/>
      <c r="T34" s="28"/>
      <c r="U34" s="28"/>
      <c r="V34" s="28"/>
      <c r="W34" s="1"/>
      <c r="X34" s="1"/>
      <c r="Y34" s="1"/>
      <c r="Z34" s="1"/>
      <c r="AA34" s="1"/>
      <c r="AB34" s="1"/>
      <c r="AC34" s="1"/>
      <c r="AD34" s="1"/>
      <c r="AE34" s="1"/>
    </row>
    <row r="35" spans="3:31" x14ac:dyDescent="0.15">
      <c r="C35" s="28"/>
      <c r="D35" s="1"/>
      <c r="E35" s="19"/>
      <c r="F35" s="1"/>
      <c r="H35" s="137">
        <v>29</v>
      </c>
      <c r="I35" s="91">
        <v>18</v>
      </c>
      <c r="J35" s="36" t="s">
        <v>22</v>
      </c>
      <c r="K35" s="1"/>
      <c r="L35" s="479"/>
      <c r="M35" s="28"/>
      <c r="N35" s="28"/>
      <c r="Q35" s="1"/>
      <c r="R35" s="52"/>
      <c r="S35" s="28"/>
      <c r="T35" s="28"/>
      <c r="U35" s="28"/>
      <c r="V35" s="28"/>
      <c r="W35" s="1"/>
      <c r="X35" s="1"/>
      <c r="Y35" s="1"/>
      <c r="Z35" s="1"/>
      <c r="AA35" s="1"/>
      <c r="AB35" s="1"/>
      <c r="AC35" s="1"/>
      <c r="AD35" s="1"/>
      <c r="AE35" s="1"/>
    </row>
    <row r="36" spans="3:31" x14ac:dyDescent="0.15">
      <c r="H36" s="99">
        <v>21</v>
      </c>
      <c r="I36" s="91">
        <v>29</v>
      </c>
      <c r="J36" s="36" t="s">
        <v>54</v>
      </c>
      <c r="K36" s="1"/>
      <c r="L36" s="475"/>
      <c r="M36" s="475"/>
      <c r="N36" s="28"/>
      <c r="Q36" s="1"/>
      <c r="R36" s="52"/>
      <c r="S36" s="28"/>
      <c r="T36" s="28"/>
      <c r="U36" s="28"/>
      <c r="V36" s="28"/>
      <c r="W36" s="1"/>
      <c r="X36" s="1"/>
      <c r="Y36" s="1"/>
      <c r="Z36" s="1"/>
      <c r="AA36" s="1"/>
      <c r="AB36" s="1"/>
      <c r="AC36" s="1"/>
      <c r="AD36" s="1"/>
      <c r="AE36" s="1"/>
    </row>
    <row r="37" spans="3:31" x14ac:dyDescent="0.15">
      <c r="H37" s="98">
        <v>11</v>
      </c>
      <c r="I37" s="91">
        <v>19</v>
      </c>
      <c r="J37" s="36" t="s">
        <v>23</v>
      </c>
      <c r="K37" s="1"/>
      <c r="L37" s="51"/>
      <c r="M37" s="480"/>
      <c r="N37" s="28"/>
      <c r="Q37" s="1"/>
      <c r="R37" s="52"/>
      <c r="S37" s="28"/>
      <c r="T37" s="28"/>
      <c r="U37" s="28"/>
      <c r="V37" s="28"/>
      <c r="W37" s="1"/>
      <c r="X37" s="1"/>
      <c r="Y37" s="1"/>
      <c r="Z37" s="1"/>
      <c r="AA37" s="1"/>
      <c r="AB37" s="1"/>
      <c r="AC37" s="1"/>
      <c r="AD37" s="1"/>
      <c r="AE37" s="1"/>
    </row>
    <row r="38" spans="3:31" x14ac:dyDescent="0.15">
      <c r="H38" s="98">
        <v>1</v>
      </c>
      <c r="I38" s="91">
        <v>30</v>
      </c>
      <c r="J38" s="36" t="s">
        <v>33</v>
      </c>
      <c r="K38" s="1"/>
      <c r="L38" s="475"/>
      <c r="M38" s="475"/>
      <c r="N38" s="28"/>
      <c r="Q38" s="1"/>
      <c r="R38" s="52"/>
      <c r="S38" s="28"/>
      <c r="T38" s="28"/>
      <c r="U38" s="28"/>
      <c r="V38" s="28"/>
      <c r="W38" s="1"/>
      <c r="X38" s="1"/>
      <c r="Y38" s="1"/>
      <c r="Z38" s="1"/>
      <c r="AA38" s="1"/>
      <c r="AB38" s="1"/>
      <c r="AC38" s="1"/>
      <c r="AD38" s="1"/>
      <c r="AE38" s="1"/>
    </row>
    <row r="39" spans="3:31" x14ac:dyDescent="0.15">
      <c r="H39" s="98">
        <v>1</v>
      </c>
      <c r="I39" s="91">
        <v>35</v>
      </c>
      <c r="J39" s="36" t="s">
        <v>36</v>
      </c>
      <c r="K39" s="1"/>
      <c r="L39" s="57"/>
      <c r="M39" s="28"/>
      <c r="N39" s="28"/>
      <c r="Q39" s="1"/>
      <c r="R39" s="52"/>
      <c r="S39" s="28"/>
      <c r="T39" s="28"/>
      <c r="U39" s="28"/>
      <c r="V39" s="28"/>
      <c r="W39" s="1"/>
      <c r="X39" s="1"/>
      <c r="Y39" s="1"/>
      <c r="Z39" s="1"/>
      <c r="AA39" s="1"/>
      <c r="AB39" s="1"/>
      <c r="AC39" s="1"/>
      <c r="AD39" s="1"/>
      <c r="AE39" s="1"/>
    </row>
    <row r="40" spans="3:31" x14ac:dyDescent="0.15">
      <c r="H40" s="98">
        <v>0</v>
      </c>
      <c r="I40" s="91">
        <v>6</v>
      </c>
      <c r="J40" s="36" t="s">
        <v>13</v>
      </c>
      <c r="K40" s="1"/>
      <c r="L40" s="57"/>
      <c r="M40" s="28"/>
      <c r="N40" s="28"/>
      <c r="Q40" s="1"/>
      <c r="R40" s="52"/>
      <c r="S40" s="28"/>
      <c r="T40" s="28"/>
      <c r="U40" s="28"/>
      <c r="V40" s="28"/>
      <c r="W40" s="1"/>
      <c r="X40" s="1"/>
      <c r="Y40" s="1"/>
      <c r="Z40" s="1"/>
      <c r="AA40" s="1"/>
      <c r="AB40" s="1"/>
      <c r="AC40" s="1"/>
      <c r="AD40" s="1"/>
      <c r="AE40" s="1"/>
    </row>
    <row r="41" spans="3:31" x14ac:dyDescent="0.15">
      <c r="H41" s="98">
        <v>0</v>
      </c>
      <c r="I41" s="91">
        <v>8</v>
      </c>
      <c r="J41" s="36" t="s">
        <v>15</v>
      </c>
      <c r="K41" s="1"/>
      <c r="L41" s="1"/>
      <c r="N41" s="28"/>
      <c r="Q41" s="1"/>
      <c r="R41" s="52"/>
      <c r="S41" s="28"/>
      <c r="T41" s="28"/>
      <c r="U41" s="28"/>
      <c r="V41" s="28"/>
      <c r="W41" s="1"/>
      <c r="X41" s="1"/>
      <c r="Y41" s="1"/>
      <c r="Z41" s="1"/>
      <c r="AA41" s="1"/>
      <c r="AB41" s="1"/>
      <c r="AC41" s="1"/>
      <c r="AD41" s="1"/>
      <c r="AE41" s="1"/>
    </row>
    <row r="42" spans="3:31" x14ac:dyDescent="0.15">
      <c r="H42" s="98">
        <v>0</v>
      </c>
      <c r="I42" s="91">
        <v>22</v>
      </c>
      <c r="J42" s="36" t="s">
        <v>26</v>
      </c>
      <c r="K42" s="1"/>
      <c r="L42" s="1"/>
      <c r="M42" s="52"/>
      <c r="N42" s="28"/>
      <c r="Q42" s="1"/>
      <c r="R42" s="52"/>
      <c r="S42" s="28"/>
      <c r="T42" s="28"/>
      <c r="U42" s="28"/>
      <c r="V42" s="28"/>
      <c r="W42" s="1"/>
      <c r="X42" s="1"/>
      <c r="Y42" s="1"/>
      <c r="Z42" s="1"/>
      <c r="AA42" s="1"/>
      <c r="AB42" s="1"/>
      <c r="AC42" s="1"/>
      <c r="AD42" s="1"/>
      <c r="AE42" s="1"/>
    </row>
    <row r="43" spans="3:31" x14ac:dyDescent="0.15">
      <c r="H43" s="98">
        <v>0</v>
      </c>
      <c r="I43" s="91">
        <v>28</v>
      </c>
      <c r="J43" s="36" t="s">
        <v>32</v>
      </c>
      <c r="K43" s="1"/>
      <c r="L43" s="1"/>
      <c r="M43" s="52"/>
      <c r="N43" s="28"/>
      <c r="Q43" s="1"/>
      <c r="R43" s="52"/>
      <c r="S43" s="33"/>
      <c r="T43" s="33"/>
      <c r="U43" s="33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 x14ac:dyDescent="0.15">
      <c r="H44" s="134">
        <f>SUM(H4:H43)</f>
        <v>369618</v>
      </c>
      <c r="I44" s="91"/>
      <c r="J44" s="4" t="s">
        <v>48</v>
      </c>
      <c r="K44" s="1"/>
      <c r="L44" s="1"/>
      <c r="M44" s="52"/>
      <c r="N44" s="28"/>
      <c r="Q44" s="1"/>
      <c r="R44" s="52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 x14ac:dyDescent="0.15">
      <c r="K45" s="1"/>
      <c r="L45" s="1"/>
      <c r="M45" s="52"/>
      <c r="N45" s="28"/>
      <c r="Q45" s="1"/>
      <c r="R45" s="123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 x14ac:dyDescent="0.15">
      <c r="L46" s="1"/>
      <c r="M46" s="52"/>
      <c r="N46" s="28"/>
      <c r="Q46" s="1"/>
      <c r="R46" s="12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 x14ac:dyDescent="0.15">
      <c r="H47" s="473"/>
      <c r="L47" s="492"/>
      <c r="M47" s="52"/>
      <c r="N47" s="28"/>
      <c r="Q47" s="1"/>
      <c r="R47" s="122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1"/>
    </row>
    <row r="48" spans="3:31" x14ac:dyDescent="0.15">
      <c r="C48" s="1"/>
      <c r="D48" s="1"/>
      <c r="E48" s="1"/>
      <c r="F48" s="1"/>
      <c r="G48" s="1"/>
      <c r="H48" s="215" t="s">
        <v>192</v>
      </c>
      <c r="I48" s="91"/>
      <c r="J48" s="216" t="s">
        <v>92</v>
      </c>
      <c r="K48" s="4"/>
      <c r="L48" s="384" t="s">
        <v>183</v>
      </c>
      <c r="M48" s="52"/>
      <c r="N48" s="28"/>
      <c r="Q48" s="1"/>
      <c r="R48" s="52"/>
      <c r="S48" s="28"/>
      <c r="T48" s="28"/>
      <c r="U48" s="28"/>
      <c r="V48" s="28"/>
      <c r="W48" s="1"/>
      <c r="X48" s="1"/>
      <c r="Y48" s="1"/>
      <c r="Z48" s="1"/>
      <c r="AA48" s="1"/>
      <c r="AB48" s="1"/>
      <c r="AC48" s="1"/>
      <c r="AD48" s="1"/>
      <c r="AE48" s="1"/>
    </row>
    <row r="49" spans="1:31" ht="13.5" customHeight="1" x14ac:dyDescent="0.15">
      <c r="A49" s="1"/>
      <c r="B49" s="1"/>
      <c r="C49" s="1"/>
      <c r="D49" s="1"/>
      <c r="E49" s="1"/>
      <c r="F49" s="1"/>
      <c r="G49" s="1"/>
      <c r="H49" s="106" t="s">
        <v>100</v>
      </c>
      <c r="I49" s="91"/>
      <c r="J49" s="160" t="s">
        <v>9</v>
      </c>
      <c r="K49" s="4"/>
      <c r="L49" s="384" t="s">
        <v>100</v>
      </c>
      <c r="M49" s="493"/>
      <c r="Q49" s="1"/>
      <c r="R49" s="52"/>
      <c r="S49" s="28"/>
      <c r="T49" s="28"/>
      <c r="U49" s="28"/>
      <c r="V49" s="28"/>
      <c r="W49" s="1"/>
      <c r="X49" s="1"/>
      <c r="Y49" s="1"/>
      <c r="Z49" s="1"/>
      <c r="AA49" s="1"/>
      <c r="AB49" s="1"/>
      <c r="AC49" s="1"/>
      <c r="AD49" s="1"/>
      <c r="AE49" s="1"/>
    </row>
    <row r="50" spans="1:31" ht="13.5" customHeight="1" x14ac:dyDescent="0.15">
      <c r="A50" s="1"/>
      <c r="B50" s="1"/>
      <c r="C50" s="1"/>
      <c r="D50" s="1"/>
      <c r="E50" s="1"/>
      <c r="F50" s="1"/>
      <c r="G50" s="1"/>
      <c r="H50" s="47">
        <v>11954</v>
      </c>
      <c r="I50" s="91">
        <v>16</v>
      </c>
      <c r="J50" s="36" t="s">
        <v>3</v>
      </c>
      <c r="K50" s="382">
        <f>SUM(I50)</f>
        <v>16</v>
      </c>
      <c r="L50" s="385">
        <v>12852</v>
      </c>
      <c r="M50" s="493"/>
      <c r="Q50" s="1"/>
      <c r="R50" s="52"/>
      <c r="S50" s="28"/>
      <c r="T50" s="28"/>
      <c r="U50" s="28"/>
      <c r="V50" s="28"/>
      <c r="W50" s="1"/>
      <c r="X50" s="1"/>
      <c r="Y50" s="1"/>
      <c r="Z50" s="1"/>
      <c r="AA50" s="1"/>
      <c r="AB50" s="1"/>
      <c r="AC50" s="1"/>
      <c r="AD50" s="1"/>
      <c r="AE50" s="1"/>
    </row>
    <row r="51" spans="1:31" ht="13.5" customHeight="1" x14ac:dyDescent="0.15">
      <c r="A51" s="1"/>
      <c r="B51" s="1"/>
      <c r="C51" s="1"/>
      <c r="D51" s="1"/>
      <c r="E51" s="1"/>
      <c r="F51" s="1"/>
      <c r="G51" s="1"/>
      <c r="H51" s="48">
        <v>10680</v>
      </c>
      <c r="I51" s="91">
        <v>33</v>
      </c>
      <c r="J51" s="36" t="s">
        <v>0</v>
      </c>
      <c r="K51" s="382">
        <f t="shared" ref="K51:K59" si="7">SUM(I51)</f>
        <v>33</v>
      </c>
      <c r="L51" s="386">
        <v>11505</v>
      </c>
      <c r="M51" s="493"/>
      <c r="Q51" s="1"/>
      <c r="R51" s="52"/>
      <c r="S51" s="28"/>
      <c r="T51" s="28"/>
      <c r="U51" s="28"/>
      <c r="V51" s="28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 x14ac:dyDescent="0.2">
      <c r="A52" s="1"/>
      <c r="B52" s="1"/>
      <c r="C52" s="1"/>
      <c r="D52" s="1"/>
      <c r="E52" s="1"/>
      <c r="F52" s="1"/>
      <c r="G52" s="1"/>
      <c r="H52" s="48">
        <v>3273</v>
      </c>
      <c r="I52" s="91">
        <v>26</v>
      </c>
      <c r="J52" s="36" t="s">
        <v>30</v>
      </c>
      <c r="K52" s="382">
        <f t="shared" si="7"/>
        <v>26</v>
      </c>
      <c r="L52" s="386">
        <v>3257</v>
      </c>
      <c r="M52" s="49"/>
      <c r="Q52" s="1"/>
      <c r="R52" s="52"/>
      <c r="S52" s="28"/>
      <c r="T52" s="28"/>
      <c r="U52" s="28"/>
      <c r="V52" s="28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15">
      <c r="A53" s="65" t="s">
        <v>46</v>
      </c>
      <c r="B53" s="66" t="s">
        <v>47</v>
      </c>
      <c r="C53" s="66" t="s">
        <v>192</v>
      </c>
      <c r="D53" s="66" t="s">
        <v>183</v>
      </c>
      <c r="E53" s="66" t="s">
        <v>41</v>
      </c>
      <c r="F53" s="66" t="s">
        <v>50</v>
      </c>
      <c r="G53" s="328" t="s">
        <v>187</v>
      </c>
      <c r="H53" s="48">
        <v>1776</v>
      </c>
      <c r="I53" s="91">
        <v>40</v>
      </c>
      <c r="J53" s="36" t="s">
        <v>2</v>
      </c>
      <c r="K53" s="382">
        <f t="shared" si="7"/>
        <v>40</v>
      </c>
      <c r="L53" s="386">
        <v>2469</v>
      </c>
      <c r="M53" s="49"/>
      <c r="Q53" s="1"/>
      <c r="R53" s="52"/>
      <c r="S53" s="28"/>
      <c r="T53" s="28"/>
      <c r="U53" s="28"/>
      <c r="V53" s="28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15">
      <c r="A54" s="68">
        <v>1</v>
      </c>
      <c r="B54" s="36" t="s">
        <v>3</v>
      </c>
      <c r="C54" s="47">
        <f>SUM(H50)</f>
        <v>11954</v>
      </c>
      <c r="D54" s="110">
        <f>SUM(L50)</f>
        <v>12852</v>
      </c>
      <c r="E54" s="58">
        <f t="shared" ref="E54:E63" si="8">SUM(N67/M67*100)</f>
        <v>92.544708523650996</v>
      </c>
      <c r="F54" s="58">
        <f t="shared" ref="F54:F61" si="9">SUM(C54/D54*100)</f>
        <v>93.012760659819477</v>
      </c>
      <c r="G54" s="69"/>
      <c r="H54" s="48">
        <v>1627</v>
      </c>
      <c r="I54" s="91">
        <v>34</v>
      </c>
      <c r="J54" s="36" t="s">
        <v>1</v>
      </c>
      <c r="K54" s="382">
        <f t="shared" si="7"/>
        <v>34</v>
      </c>
      <c r="L54" s="386">
        <v>1985</v>
      </c>
      <c r="M54" s="49"/>
      <c r="Q54" s="1"/>
      <c r="R54" s="52"/>
      <c r="S54" s="28"/>
      <c r="T54" s="28"/>
      <c r="U54" s="28"/>
      <c r="V54" s="28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15">
      <c r="A55" s="68">
        <v>2</v>
      </c>
      <c r="B55" s="36" t="s">
        <v>0</v>
      </c>
      <c r="C55" s="47">
        <f t="shared" ref="C55:C63" si="10">SUM(H51)</f>
        <v>10680</v>
      </c>
      <c r="D55" s="110">
        <f t="shared" ref="D55:D63" si="11">SUM(L51)</f>
        <v>11505</v>
      </c>
      <c r="E55" s="58">
        <f t="shared" si="8"/>
        <v>83.190528119644796</v>
      </c>
      <c r="F55" s="58">
        <f t="shared" si="9"/>
        <v>92.829204693611473</v>
      </c>
      <c r="G55" s="69"/>
      <c r="H55" s="48">
        <v>1371</v>
      </c>
      <c r="I55" s="91">
        <v>22</v>
      </c>
      <c r="J55" s="36" t="s">
        <v>26</v>
      </c>
      <c r="K55" s="382">
        <f t="shared" si="7"/>
        <v>22</v>
      </c>
      <c r="L55" s="386">
        <v>1371</v>
      </c>
      <c r="M55" s="49"/>
      <c r="Q55" s="1"/>
      <c r="R55" s="52"/>
      <c r="S55" s="28"/>
      <c r="T55" s="28"/>
      <c r="U55" s="28"/>
      <c r="V55" s="28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15">
      <c r="A56" s="68">
        <v>3</v>
      </c>
      <c r="B56" s="36" t="s">
        <v>30</v>
      </c>
      <c r="C56" s="47">
        <f t="shared" si="10"/>
        <v>3273</v>
      </c>
      <c r="D56" s="110">
        <f t="shared" si="11"/>
        <v>3257</v>
      </c>
      <c r="E56" s="58">
        <f t="shared" si="8"/>
        <v>106.33528265107213</v>
      </c>
      <c r="F56" s="58">
        <f t="shared" si="9"/>
        <v>100.49124961621123</v>
      </c>
      <c r="G56" s="69"/>
      <c r="H56" s="48">
        <v>1273</v>
      </c>
      <c r="I56" s="91">
        <v>38</v>
      </c>
      <c r="J56" s="36" t="s">
        <v>38</v>
      </c>
      <c r="K56" s="382">
        <f t="shared" si="7"/>
        <v>38</v>
      </c>
      <c r="L56" s="386">
        <v>1623</v>
      </c>
      <c r="M56" s="49"/>
      <c r="Q56" s="1"/>
      <c r="R56" s="52"/>
      <c r="S56" s="28"/>
      <c r="T56" s="28"/>
      <c r="U56" s="28"/>
      <c r="V56" s="28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15">
      <c r="A57" s="68">
        <v>4</v>
      </c>
      <c r="B57" s="36" t="s">
        <v>2</v>
      </c>
      <c r="C57" s="47">
        <f t="shared" si="10"/>
        <v>1776</v>
      </c>
      <c r="D57" s="110">
        <f t="shared" si="11"/>
        <v>2469</v>
      </c>
      <c r="E57" s="58">
        <f t="shared" si="8"/>
        <v>63.655913978494624</v>
      </c>
      <c r="F57" s="58">
        <f t="shared" si="9"/>
        <v>71.931956257594166</v>
      </c>
      <c r="G57" s="69"/>
      <c r="H57" s="48">
        <v>1245</v>
      </c>
      <c r="I57" s="91">
        <v>31</v>
      </c>
      <c r="J57" s="36" t="s">
        <v>64</v>
      </c>
      <c r="K57" s="382">
        <f t="shared" si="7"/>
        <v>31</v>
      </c>
      <c r="L57" s="386">
        <v>1406</v>
      </c>
      <c r="M57" s="49"/>
      <c r="Q57" s="1"/>
      <c r="R57" s="52"/>
      <c r="S57" s="28"/>
      <c r="T57" s="28"/>
      <c r="U57" s="28"/>
      <c r="V57" s="28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15">
      <c r="A58" s="68">
        <v>5</v>
      </c>
      <c r="B58" s="36" t="s">
        <v>1</v>
      </c>
      <c r="C58" s="47">
        <f t="shared" si="10"/>
        <v>1627</v>
      </c>
      <c r="D58" s="110">
        <f t="shared" si="11"/>
        <v>1985</v>
      </c>
      <c r="E58" s="58">
        <f t="shared" si="8"/>
        <v>105.23932729624839</v>
      </c>
      <c r="F58" s="58">
        <f t="shared" si="9"/>
        <v>81.964735516372798</v>
      </c>
      <c r="G58" s="79"/>
      <c r="H58" s="345">
        <v>1123</v>
      </c>
      <c r="I58" s="91">
        <v>14</v>
      </c>
      <c r="J58" s="36" t="s">
        <v>19</v>
      </c>
      <c r="K58" s="382">
        <f t="shared" si="7"/>
        <v>14</v>
      </c>
      <c r="L58" s="386">
        <v>694</v>
      </c>
      <c r="M58" s="49"/>
      <c r="Q58" s="1"/>
      <c r="R58" s="52"/>
      <c r="S58" s="28"/>
      <c r="T58" s="28"/>
      <c r="U58" s="28"/>
      <c r="V58" s="28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 x14ac:dyDescent="0.2">
      <c r="A59" s="68">
        <v>6</v>
      </c>
      <c r="B59" s="36" t="s">
        <v>26</v>
      </c>
      <c r="C59" s="47">
        <f t="shared" si="10"/>
        <v>1371</v>
      </c>
      <c r="D59" s="110">
        <f t="shared" si="11"/>
        <v>1371</v>
      </c>
      <c r="E59" s="58">
        <f t="shared" si="8"/>
        <v>100</v>
      </c>
      <c r="F59" s="58">
        <f t="shared" si="9"/>
        <v>100</v>
      </c>
      <c r="G59" s="69"/>
      <c r="H59" s="511">
        <v>933</v>
      </c>
      <c r="I59" s="152">
        <v>25</v>
      </c>
      <c r="J59" s="84" t="s">
        <v>29</v>
      </c>
      <c r="K59" s="383">
        <f t="shared" si="7"/>
        <v>25</v>
      </c>
      <c r="L59" s="387">
        <v>395</v>
      </c>
      <c r="M59" s="49"/>
      <c r="Q59" s="1"/>
      <c r="R59" s="52"/>
      <c r="S59" s="28"/>
      <c r="T59" s="28"/>
      <c r="U59" s="28"/>
      <c r="V59" s="28"/>
      <c r="W59" s="1"/>
      <c r="X59" s="1"/>
      <c r="Y59" s="1"/>
      <c r="Z59" s="1"/>
      <c r="AA59" s="1"/>
      <c r="AB59" s="1"/>
      <c r="AC59" s="1"/>
      <c r="AD59" s="1"/>
      <c r="AE59" s="1"/>
    </row>
    <row r="60" spans="1:31" s="53" customFormat="1" ht="14.25" thickTop="1" x14ac:dyDescent="0.15">
      <c r="A60" s="439">
        <v>7</v>
      </c>
      <c r="B60" s="36" t="s">
        <v>38</v>
      </c>
      <c r="C60" s="99">
        <f t="shared" si="10"/>
        <v>1273</v>
      </c>
      <c r="D60" s="110">
        <f t="shared" si="11"/>
        <v>1623</v>
      </c>
      <c r="E60" s="58">
        <f t="shared" si="8"/>
        <v>107.24515585509688</v>
      </c>
      <c r="F60" s="58">
        <f t="shared" si="9"/>
        <v>78.434996919285268</v>
      </c>
      <c r="G60" s="440"/>
      <c r="H60" s="472">
        <v>673</v>
      </c>
      <c r="I60" s="254">
        <v>24</v>
      </c>
      <c r="J60" s="491" t="s">
        <v>28</v>
      </c>
      <c r="K60" s="441" t="s">
        <v>8</v>
      </c>
      <c r="L60" s="454">
        <v>40220</v>
      </c>
      <c r="M60" s="442"/>
      <c r="N60" s="101"/>
      <c r="Q60" s="100"/>
      <c r="R60" s="442"/>
      <c r="S60" s="101"/>
      <c r="T60" s="101"/>
      <c r="U60" s="101"/>
      <c r="V60" s="101"/>
      <c r="W60" s="100"/>
      <c r="X60" s="100"/>
      <c r="Y60" s="100"/>
      <c r="Z60" s="100"/>
      <c r="AA60" s="100"/>
      <c r="AB60" s="100"/>
      <c r="AC60" s="100"/>
      <c r="AD60" s="100"/>
      <c r="AE60" s="100"/>
    </row>
    <row r="61" spans="1:31" x14ac:dyDescent="0.15">
      <c r="A61" s="68">
        <v>8</v>
      </c>
      <c r="B61" s="36" t="s">
        <v>64</v>
      </c>
      <c r="C61" s="47">
        <f t="shared" si="10"/>
        <v>1245</v>
      </c>
      <c r="D61" s="110">
        <f t="shared" si="11"/>
        <v>1406</v>
      </c>
      <c r="E61" s="58">
        <f t="shared" si="8"/>
        <v>101.63265306122449</v>
      </c>
      <c r="F61" s="58">
        <f t="shared" si="9"/>
        <v>88.549075391180651</v>
      </c>
      <c r="G61" s="80"/>
      <c r="H61" s="48">
        <v>448</v>
      </c>
      <c r="I61" s="91">
        <v>1</v>
      </c>
      <c r="J61" s="36" t="s">
        <v>4</v>
      </c>
      <c r="K61" s="59"/>
      <c r="L61" s="1"/>
      <c r="M61" s="52"/>
      <c r="N61" s="28"/>
      <c r="Q61" s="1"/>
      <c r="R61" s="52"/>
      <c r="S61" s="28"/>
      <c r="T61" s="28"/>
      <c r="U61" s="28"/>
      <c r="V61" s="28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15">
      <c r="A62" s="68">
        <v>9</v>
      </c>
      <c r="B62" s="36" t="s">
        <v>19</v>
      </c>
      <c r="C62" s="47">
        <f t="shared" si="10"/>
        <v>1123</v>
      </c>
      <c r="D62" s="110">
        <f t="shared" si="11"/>
        <v>694</v>
      </c>
      <c r="E62" s="58">
        <f t="shared" si="8"/>
        <v>89.768185451638686</v>
      </c>
      <c r="F62" s="58">
        <f>SUM(C62/D62*100)</f>
        <v>161.81556195965419</v>
      </c>
      <c r="G62" s="79"/>
      <c r="H62" s="48">
        <v>378</v>
      </c>
      <c r="I62" s="91">
        <v>15</v>
      </c>
      <c r="J62" s="36" t="s">
        <v>20</v>
      </c>
      <c r="K62" s="59"/>
      <c r="L62" s="1"/>
      <c r="M62" s="52"/>
      <c r="N62" s="28"/>
      <c r="Q62" s="1"/>
      <c r="R62" s="52"/>
      <c r="S62" s="28"/>
      <c r="T62" s="28"/>
      <c r="U62" s="28"/>
      <c r="V62" s="28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 x14ac:dyDescent="0.2">
      <c r="A63" s="81">
        <v>10</v>
      </c>
      <c r="B63" s="84" t="s">
        <v>29</v>
      </c>
      <c r="C63" s="47">
        <f t="shared" si="10"/>
        <v>933</v>
      </c>
      <c r="D63" s="110">
        <f t="shared" si="11"/>
        <v>395</v>
      </c>
      <c r="E63" s="64">
        <f t="shared" si="8"/>
        <v>146.23824451410658</v>
      </c>
      <c r="F63" s="58">
        <f>SUM(C63/D63*100)</f>
        <v>236.20253164556965</v>
      </c>
      <c r="G63" s="82"/>
      <c r="H63" s="48">
        <v>231</v>
      </c>
      <c r="I63" s="91">
        <v>37</v>
      </c>
      <c r="J63" s="36" t="s">
        <v>37</v>
      </c>
      <c r="K63" s="59"/>
      <c r="L63" s="1"/>
      <c r="M63" s="52"/>
      <c r="N63" s="28"/>
      <c r="Q63" s="1"/>
      <c r="R63" s="52"/>
      <c r="S63" s="28"/>
      <c r="T63" s="28"/>
      <c r="U63" s="28"/>
      <c r="V63" s="28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 x14ac:dyDescent="0.2">
      <c r="A64" s="72"/>
      <c r="B64" s="73" t="s">
        <v>57</v>
      </c>
      <c r="C64" s="74">
        <f>SUM(H90)</f>
        <v>37480</v>
      </c>
      <c r="D64" s="74">
        <f>SUM(L60)</f>
        <v>40220</v>
      </c>
      <c r="E64" s="77">
        <f>SUM(N77/M77*100)</f>
        <v>90.706679574056153</v>
      </c>
      <c r="F64" s="77">
        <f>SUM(C64/D64*100)</f>
        <v>93.187468920934862</v>
      </c>
      <c r="G64" s="482">
        <v>200.3</v>
      </c>
      <c r="H64" s="137">
        <v>176</v>
      </c>
      <c r="I64" s="91">
        <v>11</v>
      </c>
      <c r="J64" s="36" t="s">
        <v>17</v>
      </c>
      <c r="K64" s="55"/>
      <c r="L64" s="1"/>
      <c r="M64" s="52"/>
      <c r="N64" s="28"/>
      <c r="Q64" s="1"/>
      <c r="R64" s="52"/>
      <c r="S64" s="28"/>
      <c r="T64" s="28"/>
      <c r="U64" s="28"/>
      <c r="V64" s="28"/>
      <c r="W64" s="1"/>
      <c r="X64" s="1"/>
      <c r="Y64" s="1"/>
      <c r="Z64" s="1"/>
      <c r="AA64" s="1"/>
      <c r="AB64" s="1"/>
      <c r="AC64" s="1"/>
      <c r="AD64" s="1"/>
      <c r="AE64" s="1"/>
    </row>
    <row r="65" spans="3:31" x14ac:dyDescent="0.15">
      <c r="H65" s="47">
        <v>120</v>
      </c>
      <c r="I65" s="91">
        <v>36</v>
      </c>
      <c r="J65" s="36" t="s">
        <v>5</v>
      </c>
      <c r="L65" s="1"/>
      <c r="M65" s="492"/>
      <c r="N65" s="28"/>
      <c r="Q65" s="1"/>
      <c r="R65" s="52"/>
      <c r="S65" s="28"/>
      <c r="T65" s="28"/>
      <c r="U65" s="28"/>
      <c r="V65" s="28"/>
      <c r="W65" s="1"/>
      <c r="X65" s="1"/>
      <c r="Y65" s="1"/>
      <c r="Z65" s="1"/>
      <c r="AA65" s="1"/>
      <c r="AB65" s="1"/>
      <c r="AC65" s="1"/>
      <c r="AD65" s="1"/>
      <c r="AE65" s="1"/>
    </row>
    <row r="66" spans="3:31" x14ac:dyDescent="0.15">
      <c r="H66" s="48">
        <v>86</v>
      </c>
      <c r="I66" s="91">
        <v>13</v>
      </c>
      <c r="J66" s="36" t="s">
        <v>7</v>
      </c>
      <c r="K66" s="1"/>
      <c r="L66" s="217" t="s">
        <v>92</v>
      </c>
      <c r="M66" s="400" t="s">
        <v>63</v>
      </c>
      <c r="N66" s="46" t="s">
        <v>75</v>
      </c>
      <c r="Q66" s="1"/>
      <c r="R66" s="52"/>
      <c r="S66" s="28"/>
      <c r="T66" s="28"/>
      <c r="U66" s="28"/>
      <c r="V66" s="28"/>
      <c r="W66" s="1"/>
      <c r="X66" s="1"/>
      <c r="Y66" s="1"/>
      <c r="Z66" s="1"/>
      <c r="AA66" s="1"/>
      <c r="AB66" s="1"/>
      <c r="AC66" s="1"/>
      <c r="AD66" s="1"/>
      <c r="AE66" s="1"/>
    </row>
    <row r="67" spans="3:31" x14ac:dyDescent="0.15">
      <c r="C67" s="28"/>
      <c r="H67" s="98">
        <v>81</v>
      </c>
      <c r="I67" s="91">
        <v>9</v>
      </c>
      <c r="J67" s="393" t="s">
        <v>170</v>
      </c>
      <c r="K67" s="4">
        <f>SUM(I50)</f>
        <v>16</v>
      </c>
      <c r="L67" s="36" t="s">
        <v>3</v>
      </c>
      <c r="M67" s="484">
        <v>12917</v>
      </c>
      <c r="N67" s="99">
        <f>SUM(H50)</f>
        <v>11954</v>
      </c>
      <c r="Q67" s="1"/>
      <c r="R67" s="52"/>
      <c r="S67" s="28"/>
      <c r="T67" s="28"/>
      <c r="U67" s="28"/>
      <c r="V67" s="28"/>
      <c r="W67" s="1"/>
      <c r="X67" s="1"/>
      <c r="Y67" s="1"/>
      <c r="Z67" s="1"/>
      <c r="AA67" s="1"/>
      <c r="AB67" s="1"/>
      <c r="AC67" s="1"/>
      <c r="AD67" s="1"/>
      <c r="AE67" s="1"/>
    </row>
    <row r="68" spans="3:31" x14ac:dyDescent="0.15">
      <c r="C68" s="28"/>
      <c r="H68" s="48">
        <v>21</v>
      </c>
      <c r="I68" s="91">
        <v>19</v>
      </c>
      <c r="J68" s="36" t="s">
        <v>23</v>
      </c>
      <c r="K68" s="4">
        <f t="shared" ref="K68:K76" si="12">SUM(I51)</f>
        <v>33</v>
      </c>
      <c r="L68" s="36" t="s">
        <v>0</v>
      </c>
      <c r="M68" s="485">
        <v>12838</v>
      </c>
      <c r="N68" s="99">
        <f t="shared" ref="N68:N76" si="13">SUM(H51)</f>
        <v>10680</v>
      </c>
      <c r="Q68" s="1"/>
      <c r="R68" s="52"/>
      <c r="S68" s="28"/>
      <c r="T68" s="28"/>
      <c r="U68" s="28"/>
      <c r="V68" s="28"/>
      <c r="W68" s="1"/>
      <c r="X68" s="1"/>
      <c r="Y68" s="1"/>
      <c r="Z68" s="1"/>
      <c r="AA68" s="1"/>
      <c r="AB68" s="1"/>
      <c r="AC68" s="1"/>
      <c r="AD68" s="1"/>
      <c r="AE68" s="1"/>
    </row>
    <row r="69" spans="3:31" x14ac:dyDescent="0.15">
      <c r="C69" s="1"/>
      <c r="H69" s="48">
        <v>7</v>
      </c>
      <c r="I69" s="91">
        <v>17</v>
      </c>
      <c r="J69" s="36" t="s">
        <v>21</v>
      </c>
      <c r="K69" s="4">
        <f t="shared" si="12"/>
        <v>26</v>
      </c>
      <c r="L69" s="36" t="s">
        <v>30</v>
      </c>
      <c r="M69" s="485">
        <v>3078</v>
      </c>
      <c r="N69" s="99">
        <f t="shared" si="13"/>
        <v>3273</v>
      </c>
      <c r="Q69" s="1"/>
      <c r="R69" s="52"/>
      <c r="S69" s="28"/>
      <c r="T69" s="28"/>
      <c r="U69" s="28"/>
      <c r="V69" s="28"/>
      <c r="W69" s="1"/>
      <c r="X69" s="1"/>
      <c r="Y69" s="1"/>
      <c r="Z69" s="1"/>
      <c r="AA69" s="1"/>
      <c r="AB69" s="1"/>
      <c r="AC69" s="1"/>
      <c r="AD69" s="1"/>
      <c r="AE69" s="1"/>
    </row>
    <row r="70" spans="3:31" x14ac:dyDescent="0.15">
      <c r="H70" s="48">
        <v>4</v>
      </c>
      <c r="I70" s="91">
        <v>23</v>
      </c>
      <c r="J70" s="36" t="s">
        <v>27</v>
      </c>
      <c r="K70" s="4">
        <f t="shared" si="12"/>
        <v>40</v>
      </c>
      <c r="L70" s="36" t="s">
        <v>2</v>
      </c>
      <c r="M70" s="485">
        <v>2790</v>
      </c>
      <c r="N70" s="99">
        <f t="shared" si="13"/>
        <v>1776</v>
      </c>
      <c r="Q70" s="1"/>
      <c r="R70" s="52"/>
      <c r="S70" s="28"/>
      <c r="T70" s="28"/>
      <c r="U70" s="28"/>
      <c r="V70" s="28"/>
      <c r="W70" s="1"/>
      <c r="X70" s="1"/>
      <c r="Y70" s="1"/>
      <c r="Z70" s="1"/>
      <c r="AA70" s="1"/>
      <c r="AB70" s="1"/>
      <c r="AC70" s="1"/>
      <c r="AD70" s="1"/>
      <c r="AE70" s="1"/>
    </row>
    <row r="71" spans="3:31" x14ac:dyDescent="0.15">
      <c r="H71" s="48">
        <v>0</v>
      </c>
      <c r="I71" s="91">
        <v>2</v>
      </c>
      <c r="J71" s="36" t="s">
        <v>6</v>
      </c>
      <c r="K71" s="4">
        <f t="shared" si="12"/>
        <v>34</v>
      </c>
      <c r="L71" s="36" t="s">
        <v>1</v>
      </c>
      <c r="M71" s="485">
        <v>1546</v>
      </c>
      <c r="N71" s="99">
        <f t="shared" si="13"/>
        <v>1627</v>
      </c>
      <c r="Q71" s="1"/>
      <c r="R71" s="52"/>
      <c r="S71" s="28"/>
      <c r="T71" s="28"/>
      <c r="U71" s="28"/>
      <c r="V71" s="28"/>
      <c r="W71" s="1"/>
      <c r="X71" s="1"/>
      <c r="Y71" s="1"/>
      <c r="Z71" s="1"/>
      <c r="AA71" s="1"/>
      <c r="AB71" s="1"/>
      <c r="AC71" s="1"/>
      <c r="AD71" s="1"/>
      <c r="AE71" s="1"/>
    </row>
    <row r="72" spans="3:31" x14ac:dyDescent="0.15">
      <c r="H72" s="48">
        <v>0</v>
      </c>
      <c r="I72" s="91">
        <v>3</v>
      </c>
      <c r="J72" s="36" t="s">
        <v>10</v>
      </c>
      <c r="K72" s="4">
        <f t="shared" si="12"/>
        <v>22</v>
      </c>
      <c r="L72" s="36" t="s">
        <v>26</v>
      </c>
      <c r="M72" s="485">
        <v>1371</v>
      </c>
      <c r="N72" s="99">
        <f t="shared" si="13"/>
        <v>1371</v>
      </c>
      <c r="Q72" s="1"/>
      <c r="R72" s="52"/>
      <c r="S72" s="28"/>
      <c r="T72" s="28"/>
      <c r="U72" s="28"/>
      <c r="V72" s="28"/>
      <c r="W72" s="1"/>
      <c r="X72" s="1"/>
      <c r="Y72" s="1"/>
      <c r="Z72" s="1"/>
      <c r="AA72" s="1"/>
      <c r="AB72" s="1"/>
      <c r="AC72" s="1"/>
      <c r="AD72" s="1"/>
      <c r="AE72" s="1"/>
    </row>
    <row r="73" spans="3:31" x14ac:dyDescent="0.15">
      <c r="H73" s="48">
        <v>0</v>
      </c>
      <c r="I73" s="91">
        <v>4</v>
      </c>
      <c r="J73" s="36" t="s">
        <v>11</v>
      </c>
      <c r="K73" s="4">
        <f t="shared" si="12"/>
        <v>38</v>
      </c>
      <c r="L73" s="36" t="s">
        <v>38</v>
      </c>
      <c r="M73" s="485">
        <v>1187</v>
      </c>
      <c r="N73" s="99">
        <f t="shared" si="13"/>
        <v>1273</v>
      </c>
      <c r="Q73" s="1"/>
      <c r="R73" s="52"/>
      <c r="S73" s="28"/>
      <c r="T73" s="28"/>
      <c r="U73" s="28"/>
      <c r="V73" s="28"/>
      <c r="W73" s="1"/>
      <c r="X73" s="1"/>
      <c r="Y73" s="1"/>
      <c r="Z73" s="1"/>
      <c r="AA73" s="1"/>
      <c r="AB73" s="1"/>
      <c r="AC73" s="1"/>
      <c r="AD73" s="1"/>
      <c r="AE73" s="1"/>
    </row>
    <row r="74" spans="3:31" x14ac:dyDescent="0.15">
      <c r="H74" s="48">
        <v>0</v>
      </c>
      <c r="I74" s="91">
        <v>5</v>
      </c>
      <c r="J74" s="36" t="s">
        <v>12</v>
      </c>
      <c r="K74" s="4">
        <f t="shared" si="12"/>
        <v>31</v>
      </c>
      <c r="L74" s="36" t="s">
        <v>64</v>
      </c>
      <c r="M74" s="485">
        <v>1225</v>
      </c>
      <c r="N74" s="99">
        <f t="shared" si="13"/>
        <v>1245</v>
      </c>
      <c r="Q74" s="1"/>
      <c r="R74" s="52"/>
      <c r="S74" s="28"/>
      <c r="T74" s="28"/>
      <c r="U74" s="28"/>
      <c r="V74" s="28"/>
      <c r="W74" s="1"/>
      <c r="X74" s="1"/>
      <c r="Y74" s="1"/>
      <c r="Z74" s="1"/>
      <c r="AA74" s="1"/>
      <c r="AB74" s="1"/>
      <c r="AC74" s="1"/>
      <c r="AD74" s="1"/>
      <c r="AE74" s="1"/>
    </row>
    <row r="75" spans="3:31" x14ac:dyDescent="0.15">
      <c r="H75" s="48">
        <v>0</v>
      </c>
      <c r="I75" s="91">
        <v>6</v>
      </c>
      <c r="J75" s="36" t="s">
        <v>13</v>
      </c>
      <c r="K75" s="4">
        <f t="shared" si="12"/>
        <v>14</v>
      </c>
      <c r="L75" s="36" t="s">
        <v>19</v>
      </c>
      <c r="M75" s="485">
        <v>1251</v>
      </c>
      <c r="N75" s="99">
        <f t="shared" si="13"/>
        <v>1123</v>
      </c>
      <c r="Q75" s="1"/>
      <c r="R75" s="52"/>
      <c r="S75" s="28"/>
      <c r="T75" s="28"/>
      <c r="U75" s="28"/>
      <c r="V75" s="28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 x14ac:dyDescent="0.2">
      <c r="H76" s="48">
        <v>0</v>
      </c>
      <c r="I76" s="91">
        <v>7</v>
      </c>
      <c r="J76" s="36" t="s">
        <v>14</v>
      </c>
      <c r="K76" s="15">
        <f t="shared" si="12"/>
        <v>25</v>
      </c>
      <c r="L76" s="84" t="s">
        <v>29</v>
      </c>
      <c r="M76" s="486">
        <v>638</v>
      </c>
      <c r="N76" s="190">
        <f t="shared" si="13"/>
        <v>933</v>
      </c>
      <c r="Q76" s="1"/>
      <c r="R76" s="52"/>
      <c r="S76" s="28"/>
      <c r="T76" s="28"/>
      <c r="U76" s="28"/>
      <c r="V76" s="28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 x14ac:dyDescent="0.15">
      <c r="H77" s="98">
        <v>0</v>
      </c>
      <c r="I77" s="91">
        <v>8</v>
      </c>
      <c r="J77" s="36" t="s">
        <v>15</v>
      </c>
      <c r="K77" s="4"/>
      <c r="L77" s="129" t="s">
        <v>56</v>
      </c>
      <c r="M77" s="351">
        <v>41320</v>
      </c>
      <c r="N77" s="195">
        <f>SUM(H90)</f>
        <v>37480</v>
      </c>
      <c r="Q77" s="1"/>
      <c r="R77" s="52"/>
      <c r="S77" s="28"/>
      <c r="T77" s="28"/>
      <c r="U77" s="28"/>
      <c r="V77" s="28"/>
      <c r="W77" s="1"/>
      <c r="X77" s="1"/>
      <c r="Y77" s="1"/>
      <c r="Z77" s="1"/>
      <c r="AA77" s="1"/>
      <c r="AB77" s="1"/>
      <c r="AC77" s="1"/>
      <c r="AD77" s="1"/>
      <c r="AE77" s="1"/>
    </row>
    <row r="78" spans="3:31" x14ac:dyDescent="0.15">
      <c r="H78" s="99">
        <v>0</v>
      </c>
      <c r="I78" s="91">
        <v>10</v>
      </c>
      <c r="J78" s="36" t="s">
        <v>16</v>
      </c>
      <c r="M78" s="53"/>
      <c r="Q78" s="1"/>
      <c r="R78" s="52"/>
      <c r="S78" s="28"/>
      <c r="T78" s="28"/>
      <c r="U78" s="28"/>
      <c r="V78" s="28"/>
      <c r="W78" s="1"/>
      <c r="X78" s="1"/>
      <c r="Y78" s="1"/>
      <c r="Z78" s="1"/>
      <c r="AA78" s="1"/>
      <c r="AB78" s="1"/>
      <c r="AC78" s="1"/>
      <c r="AD78" s="1"/>
      <c r="AE78" s="1"/>
    </row>
    <row r="79" spans="3:31" x14ac:dyDescent="0.15">
      <c r="H79" s="345">
        <v>0</v>
      </c>
      <c r="I79" s="91">
        <v>12</v>
      </c>
      <c r="J79" s="36" t="s">
        <v>18</v>
      </c>
      <c r="Q79" s="1"/>
      <c r="R79" s="52"/>
      <c r="S79" s="28"/>
      <c r="T79" s="28"/>
      <c r="U79" s="28"/>
      <c r="V79" s="28"/>
      <c r="W79" s="1"/>
      <c r="X79" s="1"/>
      <c r="Y79" s="1"/>
      <c r="Z79" s="1"/>
      <c r="AA79" s="1"/>
      <c r="AB79" s="1"/>
      <c r="AC79" s="1"/>
      <c r="AD79" s="1"/>
      <c r="AE79" s="1"/>
    </row>
    <row r="80" spans="3:31" x14ac:dyDescent="0.15">
      <c r="H80" s="137">
        <v>0</v>
      </c>
      <c r="I80" s="91">
        <v>18</v>
      </c>
      <c r="J80" s="36" t="s">
        <v>22</v>
      </c>
      <c r="Q80" s="1"/>
      <c r="R80" s="52"/>
      <c r="S80" s="28"/>
      <c r="T80" s="28"/>
      <c r="U80" s="28"/>
      <c r="V80" s="28"/>
      <c r="W80" s="1"/>
      <c r="X80" s="1"/>
      <c r="Y80" s="1"/>
      <c r="Z80" s="1"/>
      <c r="AA80" s="1"/>
      <c r="AB80" s="1"/>
      <c r="AC80" s="1"/>
      <c r="AD80" s="1"/>
      <c r="AE80" s="1"/>
    </row>
    <row r="81" spans="8:31" x14ac:dyDescent="0.15">
      <c r="H81" s="99">
        <v>0</v>
      </c>
      <c r="I81" s="91">
        <v>20</v>
      </c>
      <c r="J81" s="36" t="s">
        <v>24</v>
      </c>
      <c r="Q81" s="1"/>
      <c r="R81" s="52"/>
      <c r="S81" s="28"/>
      <c r="T81" s="28"/>
      <c r="U81" s="28"/>
      <c r="V81" s="28"/>
      <c r="W81" s="1"/>
      <c r="X81" s="1"/>
      <c r="Y81" s="1"/>
      <c r="Z81" s="1"/>
      <c r="AA81" s="1"/>
      <c r="AB81" s="1"/>
      <c r="AC81" s="1"/>
      <c r="AD81" s="1"/>
      <c r="AE81" s="1"/>
    </row>
    <row r="82" spans="8:31" x14ac:dyDescent="0.15">
      <c r="H82" s="48">
        <v>0</v>
      </c>
      <c r="I82" s="91">
        <v>21</v>
      </c>
      <c r="J82" s="36" t="s">
        <v>72</v>
      </c>
      <c r="L82" s="412"/>
      <c r="M82" s="28"/>
      <c r="Q82" s="1"/>
      <c r="R82" s="52"/>
      <c r="S82" s="28"/>
      <c r="T82" s="28"/>
      <c r="U82" s="28"/>
      <c r="V82" s="28"/>
      <c r="W82" s="1"/>
      <c r="X82" s="1"/>
      <c r="Y82" s="1"/>
      <c r="Z82" s="1"/>
      <c r="AA82" s="1"/>
      <c r="AB82" s="1"/>
      <c r="AC82" s="1"/>
      <c r="AD82" s="1"/>
      <c r="AE82" s="1"/>
    </row>
    <row r="83" spans="8:31" x14ac:dyDescent="0.15">
      <c r="H83" s="48">
        <v>0</v>
      </c>
      <c r="I83" s="91">
        <v>27</v>
      </c>
      <c r="J83" s="36" t="s">
        <v>31</v>
      </c>
      <c r="L83" s="412"/>
      <c r="M83" s="28"/>
      <c r="Q83" s="1"/>
      <c r="R83" s="52"/>
      <c r="S83" s="28"/>
      <c r="T83" s="28"/>
      <c r="U83" s="28"/>
      <c r="V83" s="28"/>
      <c r="W83" s="1"/>
      <c r="X83" s="1"/>
      <c r="Y83" s="1"/>
      <c r="Z83" s="1"/>
      <c r="AA83" s="1"/>
      <c r="AB83" s="1"/>
      <c r="AC83" s="1"/>
      <c r="AD83" s="1"/>
      <c r="AE83" s="1"/>
    </row>
    <row r="84" spans="8:31" x14ac:dyDescent="0.15">
      <c r="H84" s="48">
        <v>0</v>
      </c>
      <c r="I84" s="91">
        <v>28</v>
      </c>
      <c r="J84" s="36" t="s">
        <v>32</v>
      </c>
      <c r="L84" s="412"/>
      <c r="M84" s="28"/>
      <c r="Q84" s="1"/>
      <c r="R84" s="52"/>
      <c r="S84" s="28"/>
      <c r="T84" s="28"/>
      <c r="U84" s="28"/>
      <c r="V84" s="28"/>
      <c r="W84" s="1"/>
      <c r="X84" s="1"/>
      <c r="Y84" s="1"/>
      <c r="Z84" s="1"/>
      <c r="AA84" s="1"/>
      <c r="AB84" s="1"/>
      <c r="AC84" s="1"/>
      <c r="AD84" s="1"/>
      <c r="AE84" s="1"/>
    </row>
    <row r="85" spans="8:31" x14ac:dyDescent="0.15">
      <c r="H85" s="98">
        <v>0</v>
      </c>
      <c r="I85" s="91">
        <v>29</v>
      </c>
      <c r="J85" s="36" t="s">
        <v>54</v>
      </c>
      <c r="L85" s="479"/>
      <c r="M85" s="28"/>
      <c r="Q85" s="1"/>
      <c r="R85" s="52"/>
      <c r="S85" s="28"/>
      <c r="T85" s="28"/>
      <c r="U85" s="28"/>
      <c r="V85" s="28"/>
      <c r="W85" s="1"/>
      <c r="X85" s="1"/>
      <c r="Y85" s="1"/>
      <c r="Z85" s="1"/>
      <c r="AA85" s="1"/>
      <c r="AB85" s="1"/>
      <c r="AC85" s="1"/>
      <c r="AD85" s="1"/>
      <c r="AE85" s="1"/>
    </row>
    <row r="86" spans="8:31" x14ac:dyDescent="0.15">
      <c r="H86" s="98">
        <v>0</v>
      </c>
      <c r="I86" s="91">
        <v>30</v>
      </c>
      <c r="J86" s="36" t="s">
        <v>33</v>
      </c>
      <c r="L86" s="475"/>
      <c r="M86" s="475"/>
      <c r="Q86" s="1"/>
      <c r="R86" s="52"/>
      <c r="S86" s="28"/>
      <c r="T86" s="28"/>
      <c r="U86" s="28"/>
      <c r="V86" s="28"/>
      <c r="W86" s="1"/>
      <c r="X86" s="1"/>
      <c r="Y86" s="1"/>
      <c r="Z86" s="1"/>
      <c r="AA86" s="1"/>
      <c r="AB86" s="1"/>
      <c r="AC86" s="1"/>
      <c r="AD86" s="1"/>
      <c r="AE86" s="1"/>
    </row>
    <row r="87" spans="8:31" x14ac:dyDescent="0.15">
      <c r="H87" s="48">
        <v>0</v>
      </c>
      <c r="I87" s="91">
        <v>32</v>
      </c>
      <c r="J87" s="36" t="s">
        <v>35</v>
      </c>
      <c r="L87" s="51"/>
      <c r="M87" s="480"/>
      <c r="Q87" s="1"/>
      <c r="R87" s="52"/>
      <c r="S87" s="28"/>
      <c r="T87" s="28"/>
      <c r="U87" s="28"/>
      <c r="V87" s="28"/>
      <c r="W87" s="1"/>
      <c r="X87" s="1"/>
      <c r="Y87" s="1"/>
      <c r="Z87" s="1"/>
      <c r="AA87" s="1"/>
      <c r="AB87" s="1"/>
      <c r="AC87" s="1"/>
      <c r="AD87" s="1"/>
      <c r="AE87" s="1"/>
    </row>
    <row r="88" spans="8:31" x14ac:dyDescent="0.15">
      <c r="H88" s="48">
        <v>0</v>
      </c>
      <c r="I88" s="91">
        <v>35</v>
      </c>
      <c r="J88" s="36" t="s">
        <v>36</v>
      </c>
      <c r="L88" s="475"/>
      <c r="M88" s="475"/>
      <c r="Q88" s="1"/>
      <c r="R88" s="52"/>
      <c r="S88" s="33"/>
      <c r="T88" s="33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 x14ac:dyDescent="0.15">
      <c r="H89" s="98">
        <v>0</v>
      </c>
      <c r="I89" s="91">
        <v>39</v>
      </c>
      <c r="J89" s="36" t="s">
        <v>39</v>
      </c>
      <c r="Q89" s="1"/>
      <c r="R89" s="52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 x14ac:dyDescent="0.15">
      <c r="H90" s="132">
        <f>SUM(H50:H89)</f>
        <v>37480</v>
      </c>
      <c r="I90" s="91"/>
      <c r="J90" s="4" t="s">
        <v>48</v>
      </c>
      <c r="Q90" s="1"/>
      <c r="R90" s="123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 x14ac:dyDescent="0.15">
      <c r="Q91" s="1"/>
      <c r="R91" s="123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 x14ac:dyDescent="0.15">
      <c r="Q92" s="1"/>
      <c r="R92" s="123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 x14ac:dyDescent="0.15">
      <c r="Q93" s="1"/>
      <c r="R93" s="123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 x14ac:dyDescent="0.15">
      <c r="Q94" s="1"/>
      <c r="R94" s="123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 x14ac:dyDescent="0.15">
      <c r="Q95" s="1"/>
      <c r="R95" s="123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3F28-A131-4699-A891-B716E28C1559}">
  <sheetPr>
    <tabColor rgb="FFFF0000"/>
  </sheetPr>
  <dimension ref="A1:AD91"/>
  <sheetViews>
    <sheetView zoomScaleNormal="100" workbookViewId="0">
      <selection activeCell="O23" sqref="O23"/>
    </sheetView>
  </sheetViews>
  <sheetFormatPr defaultRowHeight="13.5" customHeight="1" x14ac:dyDescent="0.15"/>
  <cols>
    <col min="1" max="1" width="6.125" style="468" customWidth="1"/>
    <col min="2" max="2" width="19.25" style="468" customWidth="1"/>
    <col min="3" max="4" width="13.25" style="468" customWidth="1"/>
    <col min="5" max="6" width="11.875" style="468" customWidth="1"/>
    <col min="7" max="7" width="19.875" style="468" customWidth="1"/>
    <col min="8" max="8" width="14.5" style="468" customWidth="1"/>
    <col min="9" max="9" width="5.125" style="468" customWidth="1"/>
    <col min="10" max="10" width="17.625" style="468" customWidth="1"/>
    <col min="11" max="11" width="5" style="468" customWidth="1"/>
    <col min="12" max="12" width="17.875" style="468" customWidth="1"/>
    <col min="13" max="13" width="15.375" style="1" customWidth="1"/>
    <col min="14" max="14" width="14.25" style="1" customWidth="1"/>
    <col min="15" max="15" width="10.5" style="468" customWidth="1"/>
    <col min="16" max="16" width="9" style="468"/>
    <col min="17" max="17" width="7.75" style="468" customWidth="1"/>
    <col min="18" max="18" width="14" style="468" customWidth="1"/>
    <col min="19" max="30" width="7.625" style="468" customWidth="1"/>
    <col min="31" max="16384" width="9" style="468"/>
  </cols>
  <sheetData>
    <row r="1" spans="8:30" ht="13.5" customHeight="1" x14ac:dyDescent="0.2">
      <c r="H1" s="183" t="s">
        <v>70</v>
      </c>
      <c r="I1" s="473"/>
      <c r="J1" s="50"/>
      <c r="K1" s="1"/>
      <c r="L1" s="51"/>
      <c r="M1" s="489"/>
      <c r="N1" s="51"/>
      <c r="O1" s="52"/>
      <c r="Q1" s="1"/>
      <c r="R1" s="12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 x14ac:dyDescent="0.15">
      <c r="H2" s="346" t="s">
        <v>195</v>
      </c>
      <c r="I2" s="4"/>
      <c r="J2" s="208" t="s">
        <v>70</v>
      </c>
      <c r="K2" s="89"/>
      <c r="L2" s="374" t="s">
        <v>186</v>
      </c>
      <c r="N2" s="52"/>
      <c r="O2" s="2"/>
      <c r="Q2" s="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8:30" ht="13.5" customHeight="1" x14ac:dyDescent="0.15">
      <c r="H3" s="25" t="s">
        <v>100</v>
      </c>
      <c r="I3" s="4"/>
      <c r="J3" s="160" t="s">
        <v>9</v>
      </c>
      <c r="K3" s="89"/>
      <c r="L3" s="375" t="s">
        <v>100</v>
      </c>
      <c r="M3" s="494"/>
      <c r="N3" s="495"/>
      <c r="O3" s="2"/>
      <c r="Q3" s="1"/>
      <c r="R3" s="52"/>
      <c r="S3" s="28"/>
      <c r="T3" s="28"/>
      <c r="U3" s="28"/>
      <c r="V3" s="28"/>
      <c r="W3" s="1"/>
      <c r="X3" s="1"/>
      <c r="Y3" s="1"/>
      <c r="Z3" s="1"/>
      <c r="AA3" s="1"/>
      <c r="AB3" s="1"/>
      <c r="AC3" s="1"/>
      <c r="AD3" s="1"/>
    </row>
    <row r="4" spans="8:30" ht="13.5" customHeight="1" x14ac:dyDescent="0.15">
      <c r="H4" s="99">
        <v>23887</v>
      </c>
      <c r="I4" s="91">
        <v>33</v>
      </c>
      <c r="J4" s="183" t="s">
        <v>0</v>
      </c>
      <c r="K4" s="135">
        <f>SUM(I4)</f>
        <v>33</v>
      </c>
      <c r="L4" s="367">
        <v>20105</v>
      </c>
      <c r="M4" s="500"/>
      <c r="N4" s="495"/>
      <c r="O4" s="2"/>
      <c r="Q4" s="1"/>
      <c r="R4" s="52"/>
      <c r="S4" s="28"/>
      <c r="T4" s="28"/>
      <c r="U4" s="28"/>
      <c r="V4" s="28"/>
      <c r="W4" s="1"/>
      <c r="X4" s="1"/>
      <c r="Y4" s="1"/>
      <c r="Z4" s="1"/>
      <c r="AA4" s="1"/>
      <c r="AB4" s="1"/>
      <c r="AC4" s="1"/>
      <c r="AD4" s="1"/>
    </row>
    <row r="5" spans="8:30" ht="13.5" customHeight="1" x14ac:dyDescent="0.15">
      <c r="H5" s="98">
        <v>17475</v>
      </c>
      <c r="I5" s="91">
        <v>9</v>
      </c>
      <c r="J5" s="408" t="s">
        <v>170</v>
      </c>
      <c r="K5" s="135">
        <f t="shared" ref="K5:K13" si="0">SUM(I5)</f>
        <v>9</v>
      </c>
      <c r="L5" s="368">
        <v>19893</v>
      </c>
      <c r="M5" s="494"/>
      <c r="N5" s="495"/>
      <c r="O5" s="2"/>
      <c r="Q5" s="1"/>
      <c r="R5" s="52"/>
      <c r="S5" s="28"/>
      <c r="T5" s="28"/>
      <c r="U5" s="28"/>
      <c r="V5" s="28"/>
      <c r="W5" s="1"/>
      <c r="X5" s="1"/>
      <c r="Y5" s="1"/>
      <c r="Z5" s="1"/>
      <c r="AA5" s="1"/>
      <c r="AB5" s="1"/>
      <c r="AC5" s="1"/>
      <c r="AD5" s="1"/>
    </row>
    <row r="6" spans="8:30" ht="13.5" customHeight="1" x14ac:dyDescent="0.15">
      <c r="H6" s="98">
        <v>15939</v>
      </c>
      <c r="I6" s="91">
        <v>13</v>
      </c>
      <c r="J6" s="183" t="s">
        <v>7</v>
      </c>
      <c r="K6" s="135">
        <f t="shared" si="0"/>
        <v>13</v>
      </c>
      <c r="L6" s="368">
        <v>13373</v>
      </c>
      <c r="M6" s="107"/>
      <c r="N6" s="100"/>
      <c r="O6" s="2"/>
      <c r="Q6" s="1"/>
      <c r="R6" s="52"/>
      <c r="S6" s="28"/>
      <c r="T6" s="28"/>
      <c r="U6" s="28"/>
      <c r="V6" s="28"/>
      <c r="W6" s="1"/>
      <c r="X6" s="1"/>
      <c r="Y6" s="1"/>
      <c r="Z6" s="1"/>
      <c r="AA6" s="1"/>
      <c r="AB6" s="1"/>
      <c r="AC6" s="1"/>
      <c r="AD6" s="1"/>
    </row>
    <row r="7" spans="8:30" ht="13.5" customHeight="1" x14ac:dyDescent="0.15">
      <c r="H7" s="98">
        <v>8980</v>
      </c>
      <c r="I7" s="91">
        <v>34</v>
      </c>
      <c r="J7" s="183" t="s">
        <v>1</v>
      </c>
      <c r="K7" s="135">
        <f t="shared" si="0"/>
        <v>34</v>
      </c>
      <c r="L7" s="368">
        <v>8751</v>
      </c>
      <c r="M7" s="107"/>
      <c r="O7" s="2"/>
      <c r="Q7" s="1"/>
      <c r="R7" s="52"/>
      <c r="S7" s="28"/>
      <c r="T7" s="28"/>
      <c r="U7" s="28"/>
      <c r="V7" s="28"/>
      <c r="W7" s="1"/>
      <c r="X7" s="1"/>
      <c r="Y7" s="1"/>
      <c r="Z7" s="1"/>
      <c r="AA7" s="1"/>
      <c r="AB7" s="1"/>
      <c r="AC7" s="1"/>
      <c r="AD7" s="1"/>
    </row>
    <row r="8" spans="8:30" ht="13.5" customHeight="1" x14ac:dyDescent="0.15">
      <c r="H8" s="98">
        <v>7925</v>
      </c>
      <c r="I8" s="91">
        <v>24</v>
      </c>
      <c r="J8" s="183" t="s">
        <v>28</v>
      </c>
      <c r="K8" s="135">
        <f t="shared" si="0"/>
        <v>24</v>
      </c>
      <c r="L8" s="368">
        <v>6598</v>
      </c>
      <c r="M8" s="107"/>
      <c r="N8" s="105"/>
      <c r="O8" s="2"/>
      <c r="Q8" s="1"/>
      <c r="R8" s="52"/>
      <c r="S8" s="28"/>
      <c r="T8" s="28"/>
      <c r="U8" s="28"/>
      <c r="V8" s="28"/>
      <c r="W8" s="1"/>
      <c r="X8" s="1"/>
      <c r="Y8" s="1"/>
      <c r="Z8" s="1"/>
      <c r="AA8" s="1"/>
      <c r="AB8" s="1"/>
      <c r="AC8" s="1"/>
      <c r="AD8" s="1"/>
    </row>
    <row r="9" spans="8:30" ht="13.5" customHeight="1" x14ac:dyDescent="0.15">
      <c r="H9" s="98">
        <v>4778</v>
      </c>
      <c r="I9" s="91">
        <v>25</v>
      </c>
      <c r="J9" s="183" t="s">
        <v>29</v>
      </c>
      <c r="K9" s="135">
        <f t="shared" si="0"/>
        <v>25</v>
      </c>
      <c r="L9" s="368">
        <v>4173</v>
      </c>
      <c r="M9" s="107"/>
      <c r="O9" s="2"/>
      <c r="Q9" s="1"/>
      <c r="R9" s="52"/>
      <c r="S9" s="28"/>
      <c r="T9" s="28"/>
      <c r="U9" s="28"/>
      <c r="V9" s="28"/>
      <c r="W9" s="1"/>
      <c r="X9" s="1"/>
      <c r="Y9" s="1"/>
      <c r="Z9" s="1"/>
      <c r="AA9" s="1"/>
      <c r="AB9" s="1"/>
      <c r="AC9" s="1"/>
      <c r="AD9" s="1"/>
    </row>
    <row r="10" spans="8:30" ht="13.5" customHeight="1" x14ac:dyDescent="0.15">
      <c r="H10" s="98">
        <v>3164</v>
      </c>
      <c r="I10" s="91">
        <v>22</v>
      </c>
      <c r="J10" s="183" t="s">
        <v>26</v>
      </c>
      <c r="K10" s="135">
        <f t="shared" si="0"/>
        <v>22</v>
      </c>
      <c r="L10" s="368">
        <v>4296</v>
      </c>
      <c r="M10" s="107"/>
      <c r="O10" s="2"/>
      <c r="Q10" s="1"/>
      <c r="R10" s="52"/>
      <c r="S10" s="28"/>
      <c r="T10" s="28"/>
      <c r="U10" s="28"/>
      <c r="V10" s="28"/>
      <c r="W10" s="1"/>
      <c r="X10" s="1"/>
      <c r="Y10" s="1"/>
      <c r="Z10" s="1"/>
      <c r="AA10" s="1"/>
      <c r="AB10" s="1"/>
      <c r="AC10" s="1"/>
      <c r="AD10" s="1"/>
    </row>
    <row r="11" spans="8:30" ht="13.5" customHeight="1" x14ac:dyDescent="0.15">
      <c r="H11" s="98">
        <v>3102</v>
      </c>
      <c r="I11" s="91">
        <v>17</v>
      </c>
      <c r="J11" s="183" t="s">
        <v>21</v>
      </c>
      <c r="K11" s="135">
        <f t="shared" si="0"/>
        <v>17</v>
      </c>
      <c r="L11" s="368">
        <v>3135</v>
      </c>
      <c r="M11" s="107"/>
      <c r="O11" s="2"/>
      <c r="Q11" s="1"/>
      <c r="R11" s="52"/>
      <c r="S11" s="28"/>
      <c r="T11" s="28"/>
      <c r="U11" s="28"/>
      <c r="V11" s="28"/>
      <c r="W11" s="1"/>
      <c r="X11" s="1"/>
      <c r="Y11" s="1"/>
      <c r="Z11" s="1"/>
      <c r="AA11" s="1"/>
      <c r="AB11" s="1"/>
      <c r="AC11" s="1"/>
      <c r="AD11" s="1"/>
    </row>
    <row r="12" spans="8:30" ht="13.5" customHeight="1" x14ac:dyDescent="0.15">
      <c r="H12" s="98">
        <v>3012</v>
      </c>
      <c r="I12" s="91">
        <v>20</v>
      </c>
      <c r="J12" s="183" t="s">
        <v>24</v>
      </c>
      <c r="K12" s="135">
        <f t="shared" si="0"/>
        <v>20</v>
      </c>
      <c r="L12" s="368">
        <v>1</v>
      </c>
      <c r="M12" s="107"/>
      <c r="O12" s="1"/>
      <c r="Q12" s="1"/>
      <c r="R12" s="52"/>
      <c r="S12" s="28"/>
      <c r="T12" s="28"/>
      <c r="U12" s="101"/>
      <c r="V12" s="28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 x14ac:dyDescent="0.2">
      <c r="H13" s="528">
        <v>2756</v>
      </c>
      <c r="I13" s="152">
        <v>26</v>
      </c>
      <c r="J13" s="253" t="s">
        <v>30</v>
      </c>
      <c r="K13" s="207">
        <f t="shared" si="0"/>
        <v>26</v>
      </c>
      <c r="L13" s="376">
        <v>2685</v>
      </c>
      <c r="M13" s="108"/>
      <c r="N13" s="109"/>
      <c r="O13" s="1"/>
      <c r="Q13" s="1"/>
      <c r="R13" s="52"/>
      <c r="S13" s="28"/>
      <c r="T13" s="28"/>
      <c r="U13" s="28"/>
      <c r="V13" s="28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 x14ac:dyDescent="0.15">
      <c r="H14" s="457">
        <v>2705</v>
      </c>
      <c r="I14" s="254">
        <v>38</v>
      </c>
      <c r="J14" s="474" t="s">
        <v>38</v>
      </c>
      <c r="K14" s="89" t="s">
        <v>8</v>
      </c>
      <c r="L14" s="377">
        <v>120761</v>
      </c>
      <c r="N14" s="52"/>
      <c r="O14" s="1"/>
      <c r="Q14" s="1"/>
      <c r="R14" s="52"/>
      <c r="S14" s="28"/>
      <c r="T14" s="28"/>
      <c r="U14" s="28"/>
      <c r="V14" s="28"/>
      <c r="W14" s="1"/>
      <c r="X14" s="1"/>
      <c r="Y14" s="1"/>
      <c r="Z14" s="1"/>
      <c r="AA14" s="1"/>
      <c r="AB14" s="1"/>
      <c r="AC14" s="1"/>
      <c r="AD14" s="1"/>
    </row>
    <row r="15" spans="8:30" ht="13.5" customHeight="1" x14ac:dyDescent="0.15">
      <c r="H15" s="98">
        <v>2121</v>
      </c>
      <c r="I15" s="91">
        <v>12</v>
      </c>
      <c r="J15" s="183" t="s">
        <v>18</v>
      </c>
      <c r="K15" s="55"/>
      <c r="L15" s="28"/>
      <c r="N15" s="57"/>
      <c r="O15" s="1"/>
      <c r="Q15" s="1"/>
      <c r="R15" s="52"/>
      <c r="S15" s="28"/>
      <c r="T15" s="28"/>
      <c r="U15" s="28"/>
      <c r="V15" s="28"/>
      <c r="W15" s="1"/>
      <c r="X15" s="1"/>
      <c r="Y15" s="1"/>
      <c r="Z15" s="1"/>
      <c r="AA15" s="1"/>
      <c r="AB15" s="1"/>
      <c r="AC15" s="1"/>
      <c r="AD15" s="1"/>
    </row>
    <row r="16" spans="8:30" ht="13.5" customHeight="1" x14ac:dyDescent="0.15">
      <c r="H16" s="98">
        <v>1943</v>
      </c>
      <c r="I16" s="91">
        <v>2</v>
      </c>
      <c r="J16" s="183" t="s">
        <v>6</v>
      </c>
      <c r="K16" s="55"/>
      <c r="Q16" s="1"/>
      <c r="R16" s="52"/>
      <c r="S16" s="28"/>
      <c r="T16" s="28"/>
      <c r="U16" s="28"/>
      <c r="V16" s="28"/>
      <c r="W16" s="1"/>
      <c r="X16" s="1"/>
      <c r="Y16" s="1"/>
      <c r="Z16" s="1"/>
      <c r="AA16" s="1"/>
      <c r="AB16" s="1"/>
      <c r="AC16" s="1"/>
      <c r="AD16" s="1"/>
    </row>
    <row r="17" spans="1:30" ht="13.5" customHeight="1" x14ac:dyDescent="0.15">
      <c r="H17" s="98">
        <v>1758</v>
      </c>
      <c r="I17" s="91">
        <v>36</v>
      </c>
      <c r="J17" s="183" t="s">
        <v>5</v>
      </c>
      <c r="K17" s="49"/>
      <c r="L17" s="28"/>
      <c r="Q17" s="1"/>
      <c r="R17" s="52"/>
      <c r="S17" s="28"/>
      <c r="T17" s="28"/>
      <c r="U17" s="28"/>
      <c r="V17" s="28"/>
      <c r="W17" s="1"/>
      <c r="X17" s="1"/>
      <c r="Y17" s="1"/>
      <c r="Z17" s="1"/>
      <c r="AA17" s="1"/>
      <c r="AB17" s="1"/>
      <c r="AC17" s="1"/>
      <c r="AD17" s="1"/>
    </row>
    <row r="18" spans="1:30" ht="13.5" customHeight="1" x14ac:dyDescent="0.15">
      <c r="H18" s="137">
        <v>1629</v>
      </c>
      <c r="I18" s="91">
        <v>40</v>
      </c>
      <c r="J18" s="183" t="s">
        <v>2</v>
      </c>
      <c r="K18" s="49"/>
      <c r="L18" s="28"/>
      <c r="Q18" s="1"/>
      <c r="R18" s="52"/>
      <c r="S18" s="28"/>
      <c r="T18" s="28"/>
      <c r="U18" s="28"/>
      <c r="V18" s="28"/>
      <c r="W18" s="1"/>
      <c r="X18" s="1"/>
      <c r="Y18" s="1"/>
      <c r="Z18" s="1"/>
      <c r="AA18" s="1"/>
      <c r="AB18" s="1"/>
      <c r="AC18" s="1"/>
      <c r="AD18" s="1"/>
    </row>
    <row r="19" spans="1:30" ht="13.5" customHeight="1" x14ac:dyDescent="0.15">
      <c r="H19" s="99">
        <v>1274</v>
      </c>
      <c r="I19" s="91">
        <v>6</v>
      </c>
      <c r="J19" s="183" t="s">
        <v>13</v>
      </c>
      <c r="K19" s="1"/>
      <c r="L19" s="57" t="s">
        <v>70</v>
      </c>
      <c r="M19" s="531" t="s">
        <v>208</v>
      </c>
      <c r="N19" s="46" t="s">
        <v>75</v>
      </c>
      <c r="Q19" s="1"/>
      <c r="R19" s="52"/>
      <c r="S19" s="28"/>
      <c r="T19" s="28"/>
      <c r="U19" s="28"/>
      <c r="V19" s="28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 x14ac:dyDescent="0.2">
      <c r="H20" s="98">
        <v>1236</v>
      </c>
      <c r="I20" s="91">
        <v>21</v>
      </c>
      <c r="J20" s="183" t="s">
        <v>25</v>
      </c>
      <c r="K20" s="135">
        <f>SUM(I4)</f>
        <v>33</v>
      </c>
      <c r="L20" s="183" t="s">
        <v>0</v>
      </c>
      <c r="M20" s="378">
        <v>24774</v>
      </c>
      <c r="N20" s="99">
        <f>SUM(H4)</f>
        <v>23887</v>
      </c>
      <c r="Q20" s="1"/>
      <c r="R20" s="52"/>
      <c r="S20" s="28"/>
      <c r="T20" s="28"/>
      <c r="U20" s="28"/>
      <c r="V20" s="28"/>
      <c r="W20" s="1"/>
      <c r="X20" s="1"/>
      <c r="Y20" s="1"/>
      <c r="Z20" s="1"/>
      <c r="AA20" s="1"/>
      <c r="AB20" s="1"/>
      <c r="AC20" s="1"/>
      <c r="AD20" s="1"/>
    </row>
    <row r="21" spans="1:30" ht="13.5" customHeight="1" x14ac:dyDescent="0.15">
      <c r="A21" s="65" t="s">
        <v>46</v>
      </c>
      <c r="B21" s="66" t="s">
        <v>47</v>
      </c>
      <c r="C21" s="66" t="s">
        <v>192</v>
      </c>
      <c r="D21" s="66" t="s">
        <v>183</v>
      </c>
      <c r="E21" s="66" t="s">
        <v>41</v>
      </c>
      <c r="F21" s="66" t="s">
        <v>50</v>
      </c>
      <c r="G21" s="328" t="s">
        <v>187</v>
      </c>
      <c r="H21" s="98">
        <v>1156</v>
      </c>
      <c r="I21" s="91">
        <v>1</v>
      </c>
      <c r="J21" s="183" t="s">
        <v>4</v>
      </c>
      <c r="K21" s="135">
        <f t="shared" ref="K21:K29" si="1">SUM(I5)</f>
        <v>9</v>
      </c>
      <c r="L21" s="408" t="s">
        <v>170</v>
      </c>
      <c r="M21" s="379">
        <v>16749</v>
      </c>
      <c r="N21" s="99">
        <f t="shared" ref="N21:N29" si="2">SUM(H5)</f>
        <v>17475</v>
      </c>
      <c r="Q21" s="1"/>
      <c r="R21" s="52"/>
      <c r="S21" s="28"/>
      <c r="T21" s="28"/>
      <c r="U21" s="28"/>
      <c r="V21" s="28"/>
      <c r="W21" s="1"/>
      <c r="X21" s="1"/>
      <c r="Y21" s="1"/>
      <c r="Z21" s="1"/>
      <c r="AA21" s="1"/>
      <c r="AB21" s="1"/>
      <c r="AC21" s="1"/>
      <c r="AD21" s="1"/>
    </row>
    <row r="22" spans="1:30" ht="13.5" customHeight="1" x14ac:dyDescent="0.15">
      <c r="A22" s="68">
        <v>1</v>
      </c>
      <c r="B22" s="183" t="s">
        <v>0</v>
      </c>
      <c r="C22" s="47">
        <f>SUM(H4)</f>
        <v>23887</v>
      </c>
      <c r="D22" s="110">
        <f>SUM(L4)</f>
        <v>20105</v>
      </c>
      <c r="E22" s="62">
        <f t="shared" ref="E22:E31" si="3">SUM(N20/M20*100)</f>
        <v>96.419633486719945</v>
      </c>
      <c r="F22" s="58">
        <f t="shared" ref="F22:F32" si="4">SUM(C22/D22*100)</f>
        <v>118.81124098482965</v>
      </c>
      <c r="G22" s="69"/>
      <c r="H22" s="98">
        <v>926</v>
      </c>
      <c r="I22" s="91">
        <v>15</v>
      </c>
      <c r="J22" s="183" t="s">
        <v>20</v>
      </c>
      <c r="K22" s="135">
        <f t="shared" si="1"/>
        <v>13</v>
      </c>
      <c r="L22" s="183" t="s">
        <v>7</v>
      </c>
      <c r="M22" s="379">
        <v>16544</v>
      </c>
      <c r="N22" s="99">
        <f t="shared" si="2"/>
        <v>15939</v>
      </c>
      <c r="Q22" s="1"/>
      <c r="R22" s="52"/>
      <c r="S22" s="28"/>
      <c r="T22" s="28"/>
      <c r="U22" s="28"/>
      <c r="V22" s="28"/>
      <c r="W22" s="1"/>
      <c r="X22" s="1"/>
      <c r="Y22" s="1"/>
      <c r="Z22" s="1"/>
      <c r="AA22" s="1"/>
      <c r="AB22" s="1"/>
      <c r="AC22" s="1"/>
      <c r="AD22" s="1"/>
    </row>
    <row r="23" spans="1:30" ht="13.5" customHeight="1" x14ac:dyDescent="0.15">
      <c r="A23" s="68">
        <v>2</v>
      </c>
      <c r="B23" s="408" t="s">
        <v>170</v>
      </c>
      <c r="C23" s="47">
        <f t="shared" ref="C23:C31" si="5">SUM(H5)</f>
        <v>17475</v>
      </c>
      <c r="D23" s="110">
        <f t="shared" ref="D23:D31" si="6">SUM(L5)</f>
        <v>19893</v>
      </c>
      <c r="E23" s="62">
        <f t="shared" si="3"/>
        <v>104.33458713953073</v>
      </c>
      <c r="F23" s="58">
        <f t="shared" si="4"/>
        <v>87.844970592670791</v>
      </c>
      <c r="G23" s="69"/>
      <c r="H23" s="98">
        <v>852</v>
      </c>
      <c r="I23" s="91">
        <v>31</v>
      </c>
      <c r="J23" s="91" t="s">
        <v>64</v>
      </c>
      <c r="K23" s="135">
        <f t="shared" si="1"/>
        <v>34</v>
      </c>
      <c r="L23" s="183" t="s">
        <v>1</v>
      </c>
      <c r="M23" s="379">
        <v>8443</v>
      </c>
      <c r="N23" s="99">
        <f t="shared" si="2"/>
        <v>8980</v>
      </c>
      <c r="Q23" s="1"/>
      <c r="R23" s="52"/>
      <c r="S23" s="28"/>
      <c r="T23" s="28"/>
      <c r="U23" s="28"/>
      <c r="V23" s="28"/>
      <c r="W23" s="1"/>
      <c r="X23" s="1"/>
      <c r="Y23" s="1"/>
      <c r="Z23" s="1"/>
      <c r="AA23" s="1"/>
      <c r="AB23" s="1"/>
      <c r="AC23" s="1"/>
      <c r="AD23" s="1"/>
    </row>
    <row r="24" spans="1:30" ht="13.5" customHeight="1" x14ac:dyDescent="0.15">
      <c r="A24" s="68">
        <v>3</v>
      </c>
      <c r="B24" s="183" t="s">
        <v>7</v>
      </c>
      <c r="C24" s="47">
        <f t="shared" si="5"/>
        <v>15939</v>
      </c>
      <c r="D24" s="110">
        <f t="shared" si="6"/>
        <v>13373</v>
      </c>
      <c r="E24" s="62">
        <f t="shared" si="3"/>
        <v>96.343085106382972</v>
      </c>
      <c r="F24" s="58">
        <f t="shared" si="4"/>
        <v>119.18791595004861</v>
      </c>
      <c r="G24" s="69"/>
      <c r="H24" s="345">
        <v>701</v>
      </c>
      <c r="I24" s="91">
        <v>18</v>
      </c>
      <c r="J24" s="183" t="s">
        <v>22</v>
      </c>
      <c r="K24" s="135">
        <f t="shared" si="1"/>
        <v>24</v>
      </c>
      <c r="L24" s="183" t="s">
        <v>28</v>
      </c>
      <c r="M24" s="379">
        <v>7629</v>
      </c>
      <c r="N24" s="99">
        <f t="shared" si="2"/>
        <v>7925</v>
      </c>
      <c r="Q24" s="1"/>
      <c r="R24" s="52"/>
      <c r="S24" s="28"/>
      <c r="T24" s="28"/>
      <c r="U24" s="28"/>
      <c r="V24" s="28"/>
      <c r="W24" s="1"/>
      <c r="X24" s="1"/>
      <c r="Y24" s="1"/>
      <c r="Z24" s="1"/>
      <c r="AA24" s="1"/>
      <c r="AB24" s="1"/>
      <c r="AC24" s="1"/>
      <c r="AD24" s="1"/>
    </row>
    <row r="25" spans="1:30" ht="13.5" customHeight="1" x14ac:dyDescent="0.15">
      <c r="A25" s="68">
        <v>4</v>
      </c>
      <c r="B25" s="183" t="s">
        <v>1</v>
      </c>
      <c r="C25" s="47">
        <f t="shared" si="5"/>
        <v>8980</v>
      </c>
      <c r="D25" s="110">
        <f t="shared" si="6"/>
        <v>8751</v>
      </c>
      <c r="E25" s="62">
        <f t="shared" si="3"/>
        <v>106.36029847210706</v>
      </c>
      <c r="F25" s="58">
        <f t="shared" si="4"/>
        <v>102.61684378928122</v>
      </c>
      <c r="G25" s="69"/>
      <c r="H25" s="98">
        <v>672</v>
      </c>
      <c r="I25" s="91">
        <v>16</v>
      </c>
      <c r="J25" s="183" t="s">
        <v>3</v>
      </c>
      <c r="K25" s="135">
        <f t="shared" si="1"/>
        <v>25</v>
      </c>
      <c r="L25" s="183" t="s">
        <v>29</v>
      </c>
      <c r="M25" s="379">
        <v>4810</v>
      </c>
      <c r="N25" s="99">
        <f t="shared" si="2"/>
        <v>4778</v>
      </c>
      <c r="Q25" s="1"/>
      <c r="R25" s="52"/>
      <c r="S25" s="28"/>
      <c r="T25" s="28"/>
      <c r="U25" s="28"/>
      <c r="V25" s="28"/>
      <c r="W25" s="1"/>
      <c r="X25" s="1"/>
      <c r="Y25" s="1"/>
      <c r="Z25" s="1"/>
      <c r="AA25" s="1"/>
      <c r="AB25" s="1"/>
      <c r="AC25" s="1"/>
      <c r="AD25" s="1"/>
    </row>
    <row r="26" spans="1:30" ht="13.5" customHeight="1" x14ac:dyDescent="0.15">
      <c r="A26" s="68">
        <v>5</v>
      </c>
      <c r="B26" s="183" t="s">
        <v>28</v>
      </c>
      <c r="C26" s="47">
        <f t="shared" si="5"/>
        <v>7925</v>
      </c>
      <c r="D26" s="110">
        <f t="shared" si="6"/>
        <v>6598</v>
      </c>
      <c r="E26" s="62">
        <f t="shared" si="3"/>
        <v>103.87993183903525</v>
      </c>
      <c r="F26" s="58">
        <f t="shared" si="4"/>
        <v>120.11215519854501</v>
      </c>
      <c r="G26" s="79"/>
      <c r="H26" s="98">
        <v>450</v>
      </c>
      <c r="I26" s="91">
        <v>14</v>
      </c>
      <c r="J26" s="183" t="s">
        <v>19</v>
      </c>
      <c r="K26" s="135">
        <f t="shared" si="1"/>
        <v>22</v>
      </c>
      <c r="L26" s="183" t="s">
        <v>26</v>
      </c>
      <c r="M26" s="379">
        <v>3497</v>
      </c>
      <c r="N26" s="99">
        <f t="shared" si="2"/>
        <v>3164</v>
      </c>
      <c r="Q26" s="1"/>
      <c r="R26" s="52"/>
      <c r="S26" s="28"/>
      <c r="T26" s="28"/>
      <c r="U26" s="28"/>
      <c r="V26" s="28"/>
      <c r="W26" s="1"/>
      <c r="X26" s="1"/>
      <c r="Y26" s="1"/>
      <c r="Z26" s="1"/>
      <c r="AA26" s="1"/>
      <c r="AB26" s="1"/>
      <c r="AC26" s="1"/>
      <c r="AD26" s="1"/>
    </row>
    <row r="27" spans="1:30" ht="13.5" customHeight="1" x14ac:dyDescent="0.15">
      <c r="A27" s="68">
        <v>6</v>
      </c>
      <c r="B27" s="183" t="s">
        <v>29</v>
      </c>
      <c r="C27" s="47">
        <f t="shared" si="5"/>
        <v>4778</v>
      </c>
      <c r="D27" s="110">
        <f t="shared" si="6"/>
        <v>4173</v>
      </c>
      <c r="E27" s="62">
        <f t="shared" si="3"/>
        <v>99.334719334719338</v>
      </c>
      <c r="F27" s="58">
        <f t="shared" si="4"/>
        <v>114.49796309609394</v>
      </c>
      <c r="G27" s="83"/>
      <c r="H27" s="98">
        <v>182</v>
      </c>
      <c r="I27" s="91">
        <v>11</v>
      </c>
      <c r="J27" s="183" t="s">
        <v>17</v>
      </c>
      <c r="K27" s="135">
        <f t="shared" si="1"/>
        <v>17</v>
      </c>
      <c r="L27" s="183" t="s">
        <v>21</v>
      </c>
      <c r="M27" s="379">
        <v>3105</v>
      </c>
      <c r="N27" s="99">
        <f t="shared" si="2"/>
        <v>3102</v>
      </c>
      <c r="Q27" s="1"/>
      <c r="R27" s="52"/>
      <c r="S27" s="28"/>
      <c r="T27" s="28"/>
      <c r="U27" s="28"/>
      <c r="V27" s="28"/>
      <c r="W27" s="1"/>
      <c r="X27" s="1"/>
      <c r="Y27" s="1"/>
      <c r="Z27" s="1"/>
      <c r="AA27" s="1"/>
      <c r="AB27" s="1"/>
      <c r="AC27" s="1"/>
      <c r="AD27" s="1"/>
    </row>
    <row r="28" spans="1:30" ht="13.5" customHeight="1" x14ac:dyDescent="0.15">
      <c r="A28" s="68">
        <v>7</v>
      </c>
      <c r="B28" s="183" t="s">
        <v>26</v>
      </c>
      <c r="C28" s="47">
        <f t="shared" si="5"/>
        <v>3164</v>
      </c>
      <c r="D28" s="110">
        <f t="shared" si="6"/>
        <v>4296</v>
      </c>
      <c r="E28" s="62">
        <f t="shared" si="3"/>
        <v>90.477552187589367</v>
      </c>
      <c r="F28" s="58">
        <f t="shared" si="4"/>
        <v>73.649906890130353</v>
      </c>
      <c r="G28" s="69"/>
      <c r="H28" s="98">
        <v>92</v>
      </c>
      <c r="I28" s="91">
        <v>5</v>
      </c>
      <c r="J28" s="183" t="s">
        <v>12</v>
      </c>
      <c r="K28" s="135">
        <f t="shared" si="1"/>
        <v>20</v>
      </c>
      <c r="L28" s="183" t="s">
        <v>24</v>
      </c>
      <c r="M28" s="379">
        <v>3408</v>
      </c>
      <c r="N28" s="99">
        <f t="shared" si="2"/>
        <v>3012</v>
      </c>
      <c r="Q28" s="1"/>
      <c r="R28" s="52"/>
      <c r="S28" s="28"/>
      <c r="T28" s="28"/>
      <c r="U28" s="28"/>
      <c r="V28" s="28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 x14ac:dyDescent="0.2">
      <c r="A29" s="68">
        <v>8</v>
      </c>
      <c r="B29" s="183" t="s">
        <v>21</v>
      </c>
      <c r="C29" s="47">
        <f t="shared" si="5"/>
        <v>3102</v>
      </c>
      <c r="D29" s="110">
        <f t="shared" si="6"/>
        <v>3135</v>
      </c>
      <c r="E29" s="62">
        <f t="shared" si="3"/>
        <v>99.903381642512073</v>
      </c>
      <c r="F29" s="58">
        <f t="shared" si="4"/>
        <v>98.94736842105263</v>
      </c>
      <c r="G29" s="80"/>
      <c r="H29" s="345">
        <v>57</v>
      </c>
      <c r="I29" s="91">
        <v>29</v>
      </c>
      <c r="J29" s="183" t="s">
        <v>54</v>
      </c>
      <c r="K29" s="207">
        <f t="shared" si="1"/>
        <v>26</v>
      </c>
      <c r="L29" s="253" t="s">
        <v>30</v>
      </c>
      <c r="M29" s="380">
        <v>2634</v>
      </c>
      <c r="N29" s="99">
        <f t="shared" si="2"/>
        <v>2756</v>
      </c>
      <c r="Q29" s="1"/>
      <c r="R29" s="52"/>
      <c r="S29" s="28"/>
      <c r="T29" s="28"/>
      <c r="U29" s="28"/>
      <c r="V29" s="28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 x14ac:dyDescent="0.15">
      <c r="A30" s="68">
        <v>9</v>
      </c>
      <c r="B30" s="183" t="s">
        <v>24</v>
      </c>
      <c r="C30" s="47">
        <f t="shared" si="5"/>
        <v>3012</v>
      </c>
      <c r="D30" s="110">
        <f t="shared" si="6"/>
        <v>1</v>
      </c>
      <c r="E30" s="62">
        <f t="shared" si="3"/>
        <v>88.380281690140848</v>
      </c>
      <c r="F30" s="58">
        <f t="shared" si="4"/>
        <v>301200</v>
      </c>
      <c r="G30" s="79"/>
      <c r="H30" s="98">
        <v>46</v>
      </c>
      <c r="I30" s="91">
        <v>3</v>
      </c>
      <c r="J30" s="183" t="s">
        <v>10</v>
      </c>
      <c r="K30" s="129"/>
      <c r="L30" s="390" t="s">
        <v>109</v>
      </c>
      <c r="M30" s="381">
        <v>116836</v>
      </c>
      <c r="N30" s="99">
        <f>SUM(H44)</f>
        <v>108923</v>
      </c>
      <c r="Q30" s="1"/>
      <c r="R30" s="52"/>
      <c r="S30" s="28"/>
      <c r="T30" s="28"/>
      <c r="U30" s="28"/>
      <c r="V30" s="28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 x14ac:dyDescent="0.2">
      <c r="A31" s="81">
        <v>10</v>
      </c>
      <c r="B31" s="253" t="s">
        <v>30</v>
      </c>
      <c r="C31" s="47">
        <f t="shared" si="5"/>
        <v>2756</v>
      </c>
      <c r="D31" s="110">
        <f t="shared" si="6"/>
        <v>2685</v>
      </c>
      <c r="E31" s="63">
        <f t="shared" si="3"/>
        <v>104.63173880030372</v>
      </c>
      <c r="F31" s="70">
        <f t="shared" si="4"/>
        <v>102.64432029795158</v>
      </c>
      <c r="G31" s="82"/>
      <c r="H31" s="98">
        <v>31</v>
      </c>
      <c r="I31" s="91">
        <v>28</v>
      </c>
      <c r="J31" s="183" t="s">
        <v>32</v>
      </c>
      <c r="K31" s="49"/>
      <c r="L31" s="249"/>
      <c r="Q31" s="1"/>
      <c r="R31" s="52"/>
      <c r="S31" s="28"/>
      <c r="T31" s="28"/>
      <c r="U31" s="28"/>
      <c r="V31" s="28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 x14ac:dyDescent="0.2">
      <c r="A32" s="72"/>
      <c r="B32" s="73" t="s">
        <v>57</v>
      </c>
      <c r="C32" s="74">
        <f>SUM(H44)</f>
        <v>108923</v>
      </c>
      <c r="D32" s="74">
        <f>SUM(L14)</f>
        <v>120761</v>
      </c>
      <c r="E32" s="75">
        <f>SUM(N30/M30*100)</f>
        <v>93.227258721626896</v>
      </c>
      <c r="F32" s="70">
        <f t="shared" si="4"/>
        <v>90.19716630369075</v>
      </c>
      <c r="G32" s="92">
        <v>83.4</v>
      </c>
      <c r="H32" s="502">
        <v>29</v>
      </c>
      <c r="I32" s="91">
        <v>4</v>
      </c>
      <c r="J32" s="183" t="s">
        <v>11</v>
      </c>
      <c r="K32" s="49"/>
      <c r="L32" s="248"/>
      <c r="Q32" s="1"/>
      <c r="R32" s="52"/>
      <c r="S32" s="28"/>
      <c r="T32" s="28"/>
      <c r="U32" s="28"/>
      <c r="V32" s="28"/>
      <c r="W32" s="1"/>
      <c r="X32" s="1"/>
      <c r="Y32" s="1"/>
      <c r="Z32" s="1"/>
      <c r="AA32" s="1"/>
      <c r="AB32" s="1"/>
      <c r="AC32" s="1"/>
      <c r="AD32" s="1"/>
    </row>
    <row r="33" spans="3:30" ht="13.5" customHeight="1" x14ac:dyDescent="0.15">
      <c r="H33" s="98">
        <v>29</v>
      </c>
      <c r="I33" s="91">
        <v>27</v>
      </c>
      <c r="J33" s="183" t="s">
        <v>31</v>
      </c>
      <c r="K33" s="49"/>
      <c r="L33" s="248"/>
      <c r="Q33" s="1"/>
      <c r="R33" s="52"/>
      <c r="S33" s="28"/>
      <c r="T33" s="28"/>
      <c r="U33" s="28"/>
      <c r="V33" s="28"/>
      <c r="W33" s="1"/>
      <c r="X33" s="1"/>
      <c r="Y33" s="1"/>
      <c r="Z33" s="1"/>
      <c r="AA33" s="1"/>
      <c r="AB33" s="1"/>
      <c r="AC33" s="1"/>
      <c r="AD33" s="1"/>
    </row>
    <row r="34" spans="3:30" ht="13.5" customHeight="1" x14ac:dyDescent="0.15">
      <c r="C34" s="11"/>
      <c r="D34" s="11"/>
      <c r="H34" s="514">
        <v>9</v>
      </c>
      <c r="I34" s="91">
        <v>32</v>
      </c>
      <c r="J34" s="183" t="s">
        <v>35</v>
      </c>
      <c r="K34" s="49"/>
      <c r="L34" s="248"/>
      <c r="Q34" s="1"/>
      <c r="R34" s="52"/>
      <c r="S34" s="28"/>
      <c r="T34" s="28"/>
      <c r="U34" s="28"/>
      <c r="V34" s="28"/>
      <c r="W34" s="1"/>
      <c r="X34" s="1"/>
      <c r="Y34" s="1"/>
      <c r="Z34" s="1"/>
      <c r="AA34" s="1"/>
      <c r="AB34" s="1"/>
      <c r="AC34" s="1"/>
      <c r="AD34" s="1"/>
    </row>
    <row r="35" spans="3:30" ht="13.5" customHeight="1" x14ac:dyDescent="0.15">
      <c r="H35" s="99">
        <v>4</v>
      </c>
      <c r="I35" s="91">
        <v>39</v>
      </c>
      <c r="J35" s="183" t="s">
        <v>39</v>
      </c>
      <c r="K35" s="49"/>
      <c r="L35" s="412"/>
      <c r="M35" s="28"/>
      <c r="Q35" s="1"/>
      <c r="R35" s="52"/>
      <c r="S35" s="28"/>
      <c r="T35" s="28"/>
      <c r="U35" s="28"/>
      <c r="V35" s="28"/>
      <c r="W35" s="1"/>
      <c r="X35" s="1"/>
      <c r="Y35" s="1"/>
      <c r="Z35" s="1"/>
      <c r="AA35" s="1"/>
      <c r="AB35" s="1"/>
      <c r="AC35" s="1"/>
      <c r="AD35" s="1"/>
    </row>
    <row r="36" spans="3:30" ht="13.5" customHeight="1" x14ac:dyDescent="0.15">
      <c r="H36" s="98">
        <v>3</v>
      </c>
      <c r="I36" s="91">
        <v>23</v>
      </c>
      <c r="J36" s="183" t="s">
        <v>27</v>
      </c>
      <c r="K36" s="49"/>
      <c r="L36" s="412"/>
      <c r="M36" s="28"/>
      <c r="Q36" s="1"/>
      <c r="R36" s="52"/>
      <c r="S36" s="28"/>
      <c r="T36" s="28"/>
      <c r="U36" s="28"/>
      <c r="V36" s="28"/>
      <c r="W36" s="1"/>
      <c r="X36" s="1"/>
      <c r="Y36" s="1"/>
      <c r="Z36" s="1"/>
      <c r="AA36" s="1"/>
      <c r="AB36" s="1"/>
      <c r="AC36" s="1"/>
      <c r="AD36" s="1"/>
    </row>
    <row r="37" spans="3:30" ht="13.5" customHeight="1" x14ac:dyDescent="0.15">
      <c r="H37" s="98">
        <v>0</v>
      </c>
      <c r="I37" s="91">
        <v>7</v>
      </c>
      <c r="J37" s="183" t="s">
        <v>14</v>
      </c>
      <c r="K37" s="49"/>
      <c r="L37" s="412"/>
      <c r="M37" s="28"/>
      <c r="Q37" s="1"/>
      <c r="R37" s="52"/>
      <c r="S37" s="28"/>
      <c r="T37" s="28"/>
      <c r="U37" s="28"/>
      <c r="V37" s="101"/>
      <c r="W37" s="1"/>
      <c r="X37" s="1"/>
      <c r="Y37" s="1"/>
      <c r="Z37" s="1"/>
      <c r="AA37" s="1"/>
      <c r="AB37" s="1"/>
      <c r="AC37" s="1"/>
      <c r="AD37" s="1"/>
    </row>
    <row r="38" spans="3:30" ht="13.5" customHeight="1" x14ac:dyDescent="0.15">
      <c r="H38" s="98">
        <v>0</v>
      </c>
      <c r="I38" s="91">
        <v>8</v>
      </c>
      <c r="J38" s="183" t="s">
        <v>15</v>
      </c>
      <c r="K38" s="49"/>
      <c r="L38" s="479"/>
      <c r="M38" s="28"/>
      <c r="Q38" s="1"/>
      <c r="R38" s="52"/>
      <c r="S38" s="28"/>
      <c r="T38" s="28"/>
      <c r="U38" s="28"/>
      <c r="V38" s="28"/>
      <c r="W38" s="1"/>
      <c r="X38" s="1"/>
      <c r="Y38" s="1"/>
      <c r="Z38" s="1"/>
      <c r="AA38" s="1"/>
      <c r="AB38" s="1"/>
      <c r="AC38" s="1"/>
      <c r="AD38" s="1"/>
    </row>
    <row r="39" spans="3:30" ht="13.5" customHeight="1" x14ac:dyDescent="0.15">
      <c r="H39" s="98">
        <v>0</v>
      </c>
      <c r="I39" s="91">
        <v>10</v>
      </c>
      <c r="J39" s="183" t="s">
        <v>16</v>
      </c>
      <c r="K39" s="49"/>
      <c r="L39" s="475"/>
      <c r="M39" s="475"/>
      <c r="Q39" s="1"/>
      <c r="R39" s="52"/>
      <c r="S39" s="28"/>
      <c r="T39" s="28"/>
      <c r="U39" s="28"/>
      <c r="V39" s="28"/>
      <c r="W39" s="1"/>
      <c r="X39" s="1"/>
      <c r="Y39" s="1"/>
      <c r="Z39" s="1"/>
      <c r="AA39" s="1"/>
      <c r="AB39" s="1"/>
      <c r="AC39" s="1"/>
      <c r="AD39" s="1"/>
    </row>
    <row r="40" spans="3:30" ht="13.5" customHeight="1" x14ac:dyDescent="0.15">
      <c r="H40" s="98">
        <v>0</v>
      </c>
      <c r="I40" s="91">
        <v>19</v>
      </c>
      <c r="J40" s="183" t="s">
        <v>23</v>
      </c>
      <c r="K40" s="49"/>
      <c r="L40" s="51"/>
      <c r="M40" s="480"/>
      <c r="Q40" s="1"/>
      <c r="R40" s="52"/>
      <c r="S40" s="28"/>
      <c r="T40" s="28"/>
      <c r="U40" s="28"/>
      <c r="V40" s="28"/>
      <c r="W40" s="1"/>
      <c r="X40" s="1"/>
      <c r="Y40" s="1"/>
      <c r="Z40" s="1"/>
      <c r="AA40" s="1"/>
      <c r="AB40" s="1"/>
      <c r="AC40" s="1"/>
      <c r="AD40" s="1"/>
    </row>
    <row r="41" spans="3:30" ht="13.5" customHeight="1" x14ac:dyDescent="0.15">
      <c r="H41" s="98">
        <v>0</v>
      </c>
      <c r="I41" s="91">
        <v>30</v>
      </c>
      <c r="J41" s="183" t="s">
        <v>33</v>
      </c>
      <c r="K41" s="49"/>
      <c r="L41" s="28"/>
      <c r="Q41" s="1"/>
      <c r="R41" s="52"/>
      <c r="S41" s="28"/>
      <c r="T41" s="28"/>
      <c r="U41" s="28"/>
      <c r="V41" s="28"/>
      <c r="W41" s="1"/>
      <c r="X41" s="1"/>
      <c r="Y41" s="1"/>
      <c r="Z41" s="1"/>
      <c r="AA41" s="1"/>
      <c r="AB41" s="1"/>
      <c r="AC41" s="1"/>
      <c r="AD41" s="1"/>
    </row>
    <row r="42" spans="3:30" ht="13.5" customHeight="1" x14ac:dyDescent="0.15">
      <c r="H42" s="98">
        <v>0</v>
      </c>
      <c r="I42" s="91">
        <v>35</v>
      </c>
      <c r="J42" s="183" t="s">
        <v>36</v>
      </c>
      <c r="K42" s="49"/>
      <c r="L42" s="28"/>
      <c r="Q42" s="1"/>
      <c r="R42" s="52"/>
      <c r="S42" s="28"/>
      <c r="T42" s="28"/>
      <c r="U42" s="28"/>
      <c r="V42" s="28"/>
      <c r="W42" s="1"/>
      <c r="X42" s="1"/>
      <c r="Y42" s="1"/>
      <c r="Z42" s="1"/>
      <c r="AA42" s="1"/>
      <c r="AB42" s="1"/>
      <c r="AC42" s="1"/>
      <c r="AD42" s="1"/>
    </row>
    <row r="43" spans="3:30" ht="13.5" customHeight="1" x14ac:dyDescent="0.15">
      <c r="H43" s="98">
        <v>0</v>
      </c>
      <c r="I43" s="91">
        <v>37</v>
      </c>
      <c r="J43" s="183" t="s">
        <v>37</v>
      </c>
      <c r="K43" s="49"/>
      <c r="L43" s="28"/>
      <c r="Q43" s="1"/>
      <c r="R43" s="52"/>
      <c r="S43" s="33"/>
      <c r="T43" s="33"/>
      <c r="U43" s="33"/>
      <c r="V43" s="33"/>
      <c r="W43" s="1"/>
      <c r="X43" s="1"/>
      <c r="Y43" s="1"/>
      <c r="Z43" s="1"/>
      <c r="AA43" s="1"/>
      <c r="AB43" s="1"/>
      <c r="AC43" s="1"/>
      <c r="AD43" s="1"/>
    </row>
    <row r="44" spans="3:30" ht="13.5" customHeight="1" x14ac:dyDescent="0.15">
      <c r="H44" s="132">
        <f>SUM(H4:H43)</f>
        <v>108923</v>
      </c>
      <c r="I44" s="4"/>
      <c r="J44" s="182" t="s">
        <v>48</v>
      </c>
      <c r="K44" s="61"/>
      <c r="L44" s="1"/>
      <c r="Q44" s="1"/>
      <c r="R44" s="52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 x14ac:dyDescent="0.15">
      <c r="K45" s="1"/>
      <c r="L45" s="1"/>
      <c r="O45" s="1"/>
      <c r="Q45" s="1"/>
      <c r="R45" s="12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 x14ac:dyDescent="0.15">
      <c r="K46" s="1"/>
      <c r="L46" s="1"/>
      <c r="Q46" s="1"/>
      <c r="R46" s="51"/>
      <c r="S46" s="118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3:30" ht="13.5" customHeight="1" x14ac:dyDescent="0.2">
      <c r="I47" s="468" t="s">
        <v>188</v>
      </c>
      <c r="J47" s="50"/>
      <c r="K47" s="1"/>
      <c r="L47" s="501"/>
      <c r="N47" s="51"/>
      <c r="Q47" s="1"/>
      <c r="R47" s="52"/>
      <c r="S47" s="28"/>
      <c r="T47" s="28"/>
      <c r="U47" s="28"/>
      <c r="V47" s="28"/>
      <c r="W47" s="1"/>
      <c r="X47" s="1"/>
      <c r="Y47" s="1"/>
      <c r="Z47" s="1"/>
      <c r="AA47" s="1"/>
      <c r="AB47" s="1"/>
      <c r="AC47" s="1"/>
      <c r="AD47" s="1"/>
    </row>
    <row r="48" spans="3:30" ht="13.5" customHeight="1" x14ac:dyDescent="0.15">
      <c r="H48" s="209" t="s">
        <v>192</v>
      </c>
      <c r="I48" s="4"/>
      <c r="J48" s="204" t="s">
        <v>105</v>
      </c>
      <c r="K48" s="89"/>
      <c r="L48" s="353" t="s">
        <v>186</v>
      </c>
      <c r="N48" s="52"/>
      <c r="Q48" s="1"/>
      <c r="R48" s="52"/>
      <c r="S48" s="28"/>
      <c r="T48" s="28"/>
      <c r="U48" s="28"/>
      <c r="V48" s="28"/>
      <c r="W48" s="1"/>
      <c r="X48" s="1"/>
      <c r="Y48" s="1"/>
      <c r="Z48" s="1"/>
      <c r="AA48" s="1"/>
      <c r="AB48" s="1"/>
      <c r="AC48" s="1"/>
      <c r="AD48" s="1"/>
    </row>
    <row r="49" spans="1:30" ht="13.5" customHeight="1" x14ac:dyDescent="0.15">
      <c r="H49" s="8" t="s">
        <v>100</v>
      </c>
      <c r="I49" s="4"/>
      <c r="J49" s="160" t="s">
        <v>9</v>
      </c>
      <c r="K49" s="111"/>
      <c r="L49" s="106" t="s">
        <v>100</v>
      </c>
      <c r="M49" s="494"/>
      <c r="N49" s="495"/>
      <c r="Q49" s="1"/>
      <c r="R49" s="52"/>
      <c r="S49" s="28"/>
      <c r="T49" s="28"/>
      <c r="U49" s="28"/>
      <c r="V49" s="28"/>
      <c r="W49" s="1"/>
      <c r="X49" s="1"/>
      <c r="Y49" s="1"/>
      <c r="Z49" s="1"/>
      <c r="AA49" s="1"/>
      <c r="AB49" s="1"/>
      <c r="AC49" s="1"/>
      <c r="AD49" s="1"/>
    </row>
    <row r="50" spans="1:30" ht="13.5" customHeight="1" x14ac:dyDescent="0.15">
      <c r="H50" s="502">
        <v>304698</v>
      </c>
      <c r="I50" s="183">
        <v>17</v>
      </c>
      <c r="J50" s="182" t="s">
        <v>21</v>
      </c>
      <c r="K50" s="138">
        <f>SUM(I50)</f>
        <v>17</v>
      </c>
      <c r="L50" s="354">
        <v>46293</v>
      </c>
      <c r="M50" s="494"/>
      <c r="N50" s="495"/>
      <c r="O50" s="28"/>
      <c r="Q50" s="1"/>
      <c r="R50" s="52"/>
      <c r="S50" s="28"/>
      <c r="T50" s="28"/>
      <c r="U50" s="28"/>
      <c r="V50" s="28"/>
      <c r="W50" s="1"/>
      <c r="X50" s="1"/>
      <c r="Y50" s="1"/>
      <c r="Z50" s="1"/>
      <c r="AA50" s="1"/>
      <c r="AB50" s="1"/>
      <c r="AC50" s="1"/>
      <c r="AD50" s="1"/>
    </row>
    <row r="51" spans="1:30" ht="13.5" customHeight="1" x14ac:dyDescent="0.15">
      <c r="H51" s="345">
        <v>108864</v>
      </c>
      <c r="I51" s="183">
        <v>36</v>
      </c>
      <c r="J51" s="183" t="s">
        <v>5</v>
      </c>
      <c r="K51" s="138">
        <f t="shared" ref="K51:K59" si="7">SUM(I51)</f>
        <v>36</v>
      </c>
      <c r="L51" s="354">
        <v>55695</v>
      </c>
      <c r="M51" s="494"/>
      <c r="N51" s="495"/>
      <c r="O51" s="28"/>
      <c r="Q51" s="1"/>
      <c r="R51" s="52"/>
      <c r="S51" s="28"/>
      <c r="T51" s="28"/>
      <c r="U51" s="28"/>
      <c r="V51" s="28"/>
      <c r="W51" s="1"/>
      <c r="X51" s="1"/>
      <c r="Y51" s="1"/>
      <c r="Z51" s="1"/>
      <c r="AA51" s="1"/>
      <c r="AB51" s="1"/>
      <c r="AC51" s="1"/>
      <c r="AD51" s="1"/>
    </row>
    <row r="52" spans="1:30" ht="13.5" customHeight="1" x14ac:dyDescent="0.15">
      <c r="H52" s="98">
        <v>30106</v>
      </c>
      <c r="I52" s="183">
        <v>40</v>
      </c>
      <c r="J52" s="182" t="s">
        <v>2</v>
      </c>
      <c r="K52" s="138">
        <f t="shared" si="7"/>
        <v>40</v>
      </c>
      <c r="L52" s="354">
        <v>27516</v>
      </c>
      <c r="M52" s="86"/>
      <c r="N52" s="52"/>
      <c r="O52" s="28"/>
      <c r="Q52" s="1"/>
      <c r="R52" s="52"/>
      <c r="S52" s="28"/>
      <c r="T52" s="28"/>
      <c r="U52" s="28"/>
      <c r="V52" s="28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 x14ac:dyDescent="0.2">
      <c r="H53" s="98">
        <v>29028</v>
      </c>
      <c r="I53" s="183">
        <v>38</v>
      </c>
      <c r="J53" s="182" t="s">
        <v>38</v>
      </c>
      <c r="K53" s="138">
        <f t="shared" si="7"/>
        <v>38</v>
      </c>
      <c r="L53" s="354">
        <v>21254</v>
      </c>
      <c r="M53" s="86"/>
      <c r="N53" s="52"/>
      <c r="O53" s="1"/>
      <c r="Q53" s="1"/>
      <c r="R53" s="52"/>
      <c r="S53" s="28"/>
      <c r="T53" s="28"/>
      <c r="U53" s="28"/>
      <c r="V53" s="28"/>
      <c r="W53" s="1"/>
      <c r="X53" s="1"/>
      <c r="Y53" s="1"/>
      <c r="Z53" s="1"/>
      <c r="AA53" s="1"/>
      <c r="AB53" s="1"/>
      <c r="AC53" s="1"/>
      <c r="AD53" s="1"/>
    </row>
    <row r="54" spans="1:30" ht="13.5" customHeight="1" x14ac:dyDescent="0.15">
      <c r="A54" s="65" t="s">
        <v>46</v>
      </c>
      <c r="B54" s="66" t="s">
        <v>47</v>
      </c>
      <c r="C54" s="66" t="s">
        <v>192</v>
      </c>
      <c r="D54" s="66" t="s">
        <v>183</v>
      </c>
      <c r="E54" s="66" t="s">
        <v>41</v>
      </c>
      <c r="F54" s="66" t="s">
        <v>50</v>
      </c>
      <c r="G54" s="328" t="s">
        <v>187</v>
      </c>
      <c r="H54" s="98">
        <v>25601</v>
      </c>
      <c r="I54" s="183">
        <v>16</v>
      </c>
      <c r="J54" s="182" t="s">
        <v>3</v>
      </c>
      <c r="K54" s="138">
        <f t="shared" si="7"/>
        <v>16</v>
      </c>
      <c r="L54" s="354">
        <v>19794</v>
      </c>
      <c r="M54" s="86"/>
      <c r="N54" s="52"/>
      <c r="O54" s="1"/>
      <c r="Q54" s="1"/>
      <c r="R54" s="52"/>
      <c r="S54" s="28"/>
      <c r="T54" s="28"/>
      <c r="U54" s="28"/>
      <c r="V54" s="28"/>
      <c r="W54" s="1"/>
      <c r="X54" s="1"/>
      <c r="Y54" s="1"/>
      <c r="Z54" s="1"/>
      <c r="AA54" s="1"/>
      <c r="AB54" s="1"/>
      <c r="AC54" s="1"/>
      <c r="AD54" s="1"/>
    </row>
    <row r="55" spans="1:30" ht="13.5" customHeight="1" x14ac:dyDescent="0.15">
      <c r="A55" s="68">
        <v>1</v>
      </c>
      <c r="B55" s="182" t="s">
        <v>21</v>
      </c>
      <c r="C55" s="47">
        <f>SUM(H50)</f>
        <v>304698</v>
      </c>
      <c r="D55" s="6">
        <f t="shared" ref="D55:D64" si="8">SUM(L50)</f>
        <v>46293</v>
      </c>
      <c r="E55" s="58">
        <f>SUM(N66/M66*100)</f>
        <v>102.161602140479</v>
      </c>
      <c r="F55" s="58">
        <f t="shared" ref="F55:F65" si="9">SUM(C55/D55*100)</f>
        <v>658.1945434514937</v>
      </c>
      <c r="G55" s="69"/>
      <c r="H55" s="98">
        <v>21750</v>
      </c>
      <c r="I55" s="183">
        <v>24</v>
      </c>
      <c r="J55" s="182" t="s">
        <v>28</v>
      </c>
      <c r="K55" s="138">
        <f t="shared" si="7"/>
        <v>24</v>
      </c>
      <c r="L55" s="354">
        <v>16225</v>
      </c>
      <c r="M55" s="86"/>
      <c r="N55" s="52"/>
      <c r="O55" s="1"/>
      <c r="Q55" s="1"/>
      <c r="R55" s="52"/>
      <c r="S55" s="28"/>
      <c r="T55" s="28"/>
      <c r="U55" s="28"/>
      <c r="V55" s="28"/>
      <c r="W55" s="1"/>
      <c r="X55" s="1"/>
      <c r="Y55" s="1"/>
      <c r="Z55" s="1"/>
      <c r="AA55" s="1"/>
      <c r="AB55" s="1"/>
      <c r="AC55" s="1"/>
      <c r="AD55" s="1"/>
    </row>
    <row r="56" spans="1:30" ht="13.5" customHeight="1" x14ac:dyDescent="0.15">
      <c r="A56" s="68">
        <v>2</v>
      </c>
      <c r="B56" s="183" t="s">
        <v>5</v>
      </c>
      <c r="C56" s="47">
        <f t="shared" ref="C56:C64" si="10">SUM(H51)</f>
        <v>108864</v>
      </c>
      <c r="D56" s="6">
        <f t="shared" si="8"/>
        <v>55695</v>
      </c>
      <c r="E56" s="58">
        <f t="shared" ref="E56:E65" si="11">SUM(N67/M67*100)</f>
        <v>98.613161827981344</v>
      </c>
      <c r="F56" s="58">
        <f t="shared" si="9"/>
        <v>195.464583894425</v>
      </c>
      <c r="G56" s="69"/>
      <c r="H56" s="98">
        <v>15192</v>
      </c>
      <c r="I56" s="183">
        <v>26</v>
      </c>
      <c r="J56" s="182" t="s">
        <v>30</v>
      </c>
      <c r="K56" s="138">
        <f t="shared" si="7"/>
        <v>26</v>
      </c>
      <c r="L56" s="354">
        <v>11159</v>
      </c>
      <c r="M56" s="86"/>
      <c r="N56" s="52"/>
      <c r="O56" s="1"/>
      <c r="Q56" s="1"/>
      <c r="R56" s="52"/>
      <c r="S56" s="28"/>
      <c r="T56" s="28"/>
      <c r="U56" s="28"/>
      <c r="V56" s="28"/>
      <c r="W56" s="1"/>
      <c r="X56" s="1"/>
      <c r="Y56" s="1"/>
      <c r="Z56" s="1"/>
      <c r="AA56" s="1"/>
      <c r="AB56" s="1"/>
      <c r="AC56" s="1"/>
      <c r="AD56" s="1"/>
    </row>
    <row r="57" spans="1:30" ht="13.5" customHeight="1" x14ac:dyDescent="0.15">
      <c r="A57" s="68">
        <v>3</v>
      </c>
      <c r="B57" s="182" t="s">
        <v>2</v>
      </c>
      <c r="C57" s="47">
        <f t="shared" si="10"/>
        <v>30106</v>
      </c>
      <c r="D57" s="6">
        <f t="shared" si="8"/>
        <v>27516</v>
      </c>
      <c r="E57" s="58">
        <f t="shared" si="11"/>
        <v>97.276164011761296</v>
      </c>
      <c r="F57" s="58">
        <f t="shared" si="9"/>
        <v>109.41270533507776</v>
      </c>
      <c r="G57" s="69"/>
      <c r="H57" s="98">
        <v>12850</v>
      </c>
      <c r="I57" s="182">
        <v>25</v>
      </c>
      <c r="J57" s="182" t="s">
        <v>29</v>
      </c>
      <c r="K57" s="138">
        <f t="shared" si="7"/>
        <v>25</v>
      </c>
      <c r="L57" s="354">
        <v>14925</v>
      </c>
      <c r="M57" s="86"/>
      <c r="N57" s="52"/>
      <c r="O57" s="1"/>
      <c r="Q57" s="1"/>
      <c r="R57" s="52"/>
      <c r="S57" s="28"/>
      <c r="T57" s="28"/>
      <c r="U57" s="28"/>
      <c r="V57" s="28"/>
      <c r="W57" s="1"/>
      <c r="X57" s="1"/>
      <c r="Y57" s="1"/>
      <c r="Z57" s="1"/>
      <c r="AA57" s="1"/>
      <c r="AB57" s="1"/>
      <c r="AC57" s="1"/>
      <c r="AD57" s="1"/>
    </row>
    <row r="58" spans="1:30" ht="13.5" customHeight="1" x14ac:dyDescent="0.15">
      <c r="A58" s="68">
        <v>4</v>
      </c>
      <c r="B58" s="182" t="s">
        <v>38</v>
      </c>
      <c r="C58" s="47">
        <f t="shared" si="10"/>
        <v>29028</v>
      </c>
      <c r="D58" s="6">
        <f t="shared" si="8"/>
        <v>21254</v>
      </c>
      <c r="E58" s="58">
        <f t="shared" si="11"/>
        <v>98.466757123473542</v>
      </c>
      <c r="F58" s="58">
        <f t="shared" si="9"/>
        <v>136.57664439634891</v>
      </c>
      <c r="G58" s="69"/>
      <c r="H58" s="460">
        <v>12107</v>
      </c>
      <c r="I58" s="253">
        <v>37</v>
      </c>
      <c r="J58" s="185" t="s">
        <v>37</v>
      </c>
      <c r="K58" s="138">
        <f t="shared" si="7"/>
        <v>37</v>
      </c>
      <c r="L58" s="352">
        <v>18172</v>
      </c>
      <c r="M58" s="86"/>
      <c r="N58" s="52"/>
      <c r="O58" s="1"/>
      <c r="Q58" s="1"/>
      <c r="R58" s="52"/>
      <c r="S58" s="28"/>
      <c r="T58" s="28"/>
      <c r="U58" s="28"/>
      <c r="V58" s="28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 x14ac:dyDescent="0.2">
      <c r="A59" s="68">
        <v>5</v>
      </c>
      <c r="B59" s="182" t="s">
        <v>3</v>
      </c>
      <c r="C59" s="47">
        <f t="shared" si="10"/>
        <v>25601</v>
      </c>
      <c r="D59" s="6">
        <f t="shared" si="8"/>
        <v>19794</v>
      </c>
      <c r="E59" s="58">
        <f t="shared" si="11"/>
        <v>86.068246764162055</v>
      </c>
      <c r="F59" s="58">
        <f t="shared" si="9"/>
        <v>129.33717288067089</v>
      </c>
      <c r="G59" s="79"/>
      <c r="H59" s="460">
        <v>8869</v>
      </c>
      <c r="I59" s="253">
        <v>33</v>
      </c>
      <c r="J59" s="185" t="s">
        <v>0</v>
      </c>
      <c r="K59" s="138">
        <f t="shared" si="7"/>
        <v>33</v>
      </c>
      <c r="L59" s="352">
        <v>11833</v>
      </c>
      <c r="M59" s="86"/>
      <c r="N59" s="52"/>
      <c r="O59" s="1"/>
      <c r="Q59" s="1"/>
      <c r="R59" s="52"/>
      <c r="S59" s="28"/>
      <c r="T59" s="28"/>
      <c r="U59" s="28"/>
      <c r="V59" s="28"/>
      <c r="W59" s="1"/>
      <c r="X59" s="1"/>
      <c r="Y59" s="1"/>
      <c r="Z59" s="1"/>
      <c r="AA59" s="1"/>
      <c r="AB59" s="1"/>
      <c r="AC59" s="1"/>
      <c r="AD59" s="1"/>
    </row>
    <row r="60" spans="1:30" ht="13.5" customHeight="1" x14ac:dyDescent="0.15">
      <c r="A60" s="68">
        <v>6</v>
      </c>
      <c r="B60" s="182" t="s">
        <v>28</v>
      </c>
      <c r="C60" s="47">
        <f t="shared" si="10"/>
        <v>21750</v>
      </c>
      <c r="D60" s="6">
        <f t="shared" si="8"/>
        <v>16225</v>
      </c>
      <c r="E60" s="58">
        <f t="shared" si="11"/>
        <v>103.02685803609492</v>
      </c>
      <c r="F60" s="58">
        <f t="shared" si="9"/>
        <v>134.05238828967643</v>
      </c>
      <c r="G60" s="69"/>
      <c r="H60" s="472">
        <v>7230</v>
      </c>
      <c r="I60" s="474">
        <v>30</v>
      </c>
      <c r="J60" s="255" t="s">
        <v>99</v>
      </c>
      <c r="K60" s="89" t="s">
        <v>8</v>
      </c>
      <c r="L60" s="356">
        <v>286959</v>
      </c>
      <c r="O60" s="1"/>
      <c r="Q60" s="1"/>
      <c r="R60" s="52"/>
      <c r="S60" s="28"/>
      <c r="T60" s="28"/>
      <c r="U60" s="28"/>
      <c r="V60" s="28"/>
      <c r="W60" s="1"/>
      <c r="X60" s="1"/>
      <c r="Y60" s="1"/>
      <c r="Z60" s="1"/>
      <c r="AA60" s="1"/>
      <c r="AB60" s="1"/>
      <c r="AC60" s="1"/>
      <c r="AD60" s="1"/>
    </row>
    <row r="61" spans="1:30" ht="13.5" customHeight="1" x14ac:dyDescent="0.15">
      <c r="A61" s="68">
        <v>7</v>
      </c>
      <c r="B61" s="182" t="s">
        <v>30</v>
      </c>
      <c r="C61" s="47">
        <f t="shared" si="10"/>
        <v>15192</v>
      </c>
      <c r="D61" s="6">
        <f t="shared" si="8"/>
        <v>11159</v>
      </c>
      <c r="E61" s="58">
        <f t="shared" si="11"/>
        <v>110.25473546701502</v>
      </c>
      <c r="F61" s="58">
        <f t="shared" si="9"/>
        <v>136.14123129312662</v>
      </c>
      <c r="G61" s="69"/>
      <c r="H61" s="98">
        <v>6589</v>
      </c>
      <c r="I61" s="183">
        <v>35</v>
      </c>
      <c r="J61" s="182" t="s">
        <v>36</v>
      </c>
      <c r="K61" s="55"/>
      <c r="L61" s="28"/>
      <c r="N61" s="57"/>
      <c r="O61" s="1"/>
      <c r="Q61" s="1"/>
      <c r="R61" s="52"/>
      <c r="S61" s="28"/>
      <c r="T61" s="28"/>
      <c r="U61" s="28"/>
      <c r="V61" s="28"/>
      <c r="W61" s="1"/>
      <c r="X61" s="1"/>
      <c r="Y61" s="1"/>
      <c r="Z61" s="1"/>
      <c r="AA61" s="1"/>
      <c r="AB61" s="1"/>
      <c r="AC61" s="1"/>
      <c r="AD61" s="1"/>
    </row>
    <row r="62" spans="1:30" ht="13.5" customHeight="1" x14ac:dyDescent="0.15">
      <c r="A62" s="68">
        <v>8</v>
      </c>
      <c r="B62" s="182" t="s">
        <v>29</v>
      </c>
      <c r="C62" s="47">
        <f t="shared" si="10"/>
        <v>12850</v>
      </c>
      <c r="D62" s="6">
        <f t="shared" si="8"/>
        <v>14925</v>
      </c>
      <c r="E62" s="58">
        <f t="shared" si="11"/>
        <v>101.63726963537134</v>
      </c>
      <c r="F62" s="58">
        <f t="shared" si="9"/>
        <v>86.097152428810716</v>
      </c>
      <c r="G62" s="80"/>
      <c r="H62" s="98">
        <v>5578</v>
      </c>
      <c r="I62" s="183">
        <v>34</v>
      </c>
      <c r="J62" s="182" t="s">
        <v>1</v>
      </c>
      <c r="K62" s="55"/>
      <c r="Q62" s="1"/>
      <c r="R62" s="52"/>
      <c r="S62" s="28"/>
      <c r="T62" s="28"/>
      <c r="U62" s="28"/>
      <c r="V62" s="28"/>
      <c r="W62" s="1"/>
      <c r="X62" s="1"/>
      <c r="Y62" s="1"/>
      <c r="Z62" s="1"/>
      <c r="AA62" s="1"/>
      <c r="AB62" s="1"/>
      <c r="AC62" s="1"/>
      <c r="AD62" s="1"/>
    </row>
    <row r="63" spans="1:30" ht="13.5" customHeight="1" x14ac:dyDescent="0.15">
      <c r="A63" s="68">
        <v>9</v>
      </c>
      <c r="B63" s="185" t="s">
        <v>37</v>
      </c>
      <c r="C63" s="47">
        <f t="shared" si="10"/>
        <v>12107</v>
      </c>
      <c r="D63" s="6">
        <f t="shared" si="8"/>
        <v>18172</v>
      </c>
      <c r="E63" s="58">
        <f t="shared" si="11"/>
        <v>98.080038885288403</v>
      </c>
      <c r="F63" s="58">
        <f t="shared" si="9"/>
        <v>66.624477217697546</v>
      </c>
      <c r="G63" s="79"/>
      <c r="H63" s="98">
        <v>5530</v>
      </c>
      <c r="I63" s="183">
        <v>29</v>
      </c>
      <c r="J63" s="182" t="s">
        <v>54</v>
      </c>
      <c r="K63" s="49"/>
      <c r="L63" s="28"/>
      <c r="Q63" s="1"/>
      <c r="R63" s="52"/>
      <c r="S63" s="28"/>
      <c r="T63" s="28"/>
      <c r="U63" s="28"/>
      <c r="V63" s="28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 x14ac:dyDescent="0.2">
      <c r="A64" s="81">
        <v>10</v>
      </c>
      <c r="B64" s="185" t="s">
        <v>0</v>
      </c>
      <c r="C64" s="47">
        <f t="shared" si="10"/>
        <v>8869</v>
      </c>
      <c r="D64" s="6">
        <f t="shared" si="8"/>
        <v>11833</v>
      </c>
      <c r="E64" s="64">
        <f t="shared" si="11"/>
        <v>87.070488906342035</v>
      </c>
      <c r="F64" s="58">
        <f t="shared" si="9"/>
        <v>74.951407081889627</v>
      </c>
      <c r="G64" s="82"/>
      <c r="H64" s="514">
        <v>4646</v>
      </c>
      <c r="I64" s="183">
        <v>14</v>
      </c>
      <c r="J64" s="182" t="s">
        <v>19</v>
      </c>
      <c r="K64" s="49"/>
      <c r="L64" s="28"/>
      <c r="Q64" s="1"/>
      <c r="R64" s="52"/>
      <c r="S64" s="28"/>
      <c r="T64" s="28"/>
      <c r="U64" s="28"/>
      <c r="V64" s="28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 x14ac:dyDescent="0.2">
      <c r="A65" s="72"/>
      <c r="B65" s="73" t="s">
        <v>57</v>
      </c>
      <c r="C65" s="74">
        <f>SUM(H90)</f>
        <v>612408</v>
      </c>
      <c r="D65" s="74">
        <f>SUM(L60)</f>
        <v>286959</v>
      </c>
      <c r="E65" s="77">
        <f t="shared" si="11"/>
        <v>99.808013872545985</v>
      </c>
      <c r="F65" s="77">
        <f t="shared" si="9"/>
        <v>213.41306597806656</v>
      </c>
      <c r="G65" s="92">
        <v>86.1</v>
      </c>
      <c r="H65" s="99">
        <v>3753</v>
      </c>
      <c r="I65" s="182">
        <v>15</v>
      </c>
      <c r="J65" s="182" t="s">
        <v>20</v>
      </c>
      <c r="K65" s="1"/>
      <c r="L65" s="218" t="s">
        <v>105</v>
      </c>
      <c r="M65" s="531" t="s">
        <v>208</v>
      </c>
      <c r="N65" s="468" t="s">
        <v>75</v>
      </c>
      <c r="Q65" s="1"/>
      <c r="R65" s="52"/>
      <c r="S65" s="28"/>
      <c r="T65" s="28"/>
      <c r="U65" s="28"/>
      <c r="V65" s="28"/>
      <c r="W65" s="1"/>
      <c r="X65" s="1"/>
      <c r="Y65" s="1"/>
      <c r="Z65" s="1"/>
      <c r="AA65" s="1"/>
      <c r="AB65" s="1"/>
      <c r="AC65" s="1"/>
      <c r="AD65" s="1"/>
    </row>
    <row r="66" spans="1:30" ht="13.5" customHeight="1" x14ac:dyDescent="0.15">
      <c r="H66" s="345">
        <v>2558</v>
      </c>
      <c r="I66" s="182">
        <v>21</v>
      </c>
      <c r="J66" s="182" t="s">
        <v>25</v>
      </c>
      <c r="K66" s="131">
        <f>SUM(I50)</f>
        <v>17</v>
      </c>
      <c r="L66" s="182" t="s">
        <v>21</v>
      </c>
      <c r="M66" s="366">
        <v>298251</v>
      </c>
      <c r="N66" s="99">
        <f>SUM(H50)</f>
        <v>304698</v>
      </c>
      <c r="Q66" s="1"/>
      <c r="R66" s="52"/>
      <c r="S66" s="28"/>
      <c r="T66" s="28"/>
      <c r="U66" s="28"/>
      <c r="V66" s="28"/>
      <c r="W66" s="1"/>
      <c r="X66" s="1"/>
      <c r="Y66" s="1"/>
      <c r="Z66" s="1"/>
      <c r="AA66" s="1"/>
      <c r="AB66" s="1"/>
      <c r="AC66" s="1"/>
      <c r="AD66" s="1"/>
    </row>
    <row r="67" spans="1:30" ht="13.5" customHeight="1" x14ac:dyDescent="0.15">
      <c r="H67" s="98">
        <v>2487</v>
      </c>
      <c r="I67" s="182">
        <v>1</v>
      </c>
      <c r="J67" s="182" t="s">
        <v>4</v>
      </c>
      <c r="K67" s="131">
        <f t="shared" ref="K67:K75" si="12">SUM(I51)</f>
        <v>36</v>
      </c>
      <c r="L67" s="183" t="s">
        <v>5</v>
      </c>
      <c r="M67" s="364">
        <v>110395</v>
      </c>
      <c r="N67" s="99">
        <f t="shared" ref="N67:N75" si="13">SUM(H51)</f>
        <v>108864</v>
      </c>
      <c r="Q67" s="1"/>
      <c r="R67" s="52"/>
      <c r="S67" s="28"/>
      <c r="T67" s="28"/>
      <c r="U67" s="28"/>
      <c r="V67" s="28"/>
      <c r="W67" s="1"/>
      <c r="X67" s="1"/>
      <c r="Y67" s="1"/>
      <c r="Z67" s="1"/>
      <c r="AA67" s="1"/>
      <c r="AB67" s="1"/>
      <c r="AC67" s="1"/>
      <c r="AD67" s="1"/>
    </row>
    <row r="68" spans="1:30" ht="13.5" customHeight="1" x14ac:dyDescent="0.15">
      <c r="C68" s="28"/>
      <c r="D68" s="1"/>
      <c r="H68" s="98">
        <v>1319</v>
      </c>
      <c r="I68" s="182">
        <v>39</v>
      </c>
      <c r="J68" s="182" t="s">
        <v>39</v>
      </c>
      <c r="K68" s="131">
        <f t="shared" si="12"/>
        <v>40</v>
      </c>
      <c r="L68" s="182" t="s">
        <v>2</v>
      </c>
      <c r="M68" s="364">
        <v>30949</v>
      </c>
      <c r="N68" s="99">
        <f t="shared" si="13"/>
        <v>30106</v>
      </c>
      <c r="Q68" s="1"/>
      <c r="R68" s="52"/>
      <c r="S68" s="28"/>
      <c r="T68" s="28"/>
      <c r="U68" s="28"/>
      <c r="V68" s="28"/>
      <c r="W68" s="1"/>
      <c r="X68" s="1"/>
      <c r="Y68" s="1"/>
      <c r="Z68" s="1"/>
      <c r="AA68" s="1"/>
      <c r="AB68" s="1"/>
      <c r="AC68" s="1"/>
      <c r="AD68" s="1"/>
    </row>
    <row r="69" spans="1:30" ht="13.5" customHeight="1" x14ac:dyDescent="0.15">
      <c r="H69" s="98">
        <v>1033</v>
      </c>
      <c r="I69" s="182">
        <v>2</v>
      </c>
      <c r="J69" s="182" t="s">
        <v>6</v>
      </c>
      <c r="K69" s="131">
        <f t="shared" si="12"/>
        <v>38</v>
      </c>
      <c r="L69" s="182" t="s">
        <v>38</v>
      </c>
      <c r="M69" s="364">
        <v>29480</v>
      </c>
      <c r="N69" s="99">
        <f t="shared" si="13"/>
        <v>29028</v>
      </c>
      <c r="Q69" s="1"/>
      <c r="R69" s="52"/>
      <c r="S69" s="28"/>
      <c r="T69" s="28"/>
      <c r="U69" s="28"/>
      <c r="V69" s="28"/>
      <c r="W69" s="1"/>
      <c r="X69" s="1"/>
      <c r="Y69" s="1"/>
      <c r="Z69" s="1"/>
      <c r="AA69" s="1"/>
      <c r="AB69" s="1"/>
      <c r="AC69" s="1"/>
      <c r="AD69" s="1"/>
    </row>
    <row r="70" spans="1:30" ht="13.5" customHeight="1" x14ac:dyDescent="0.15">
      <c r="H70" s="98">
        <v>991</v>
      </c>
      <c r="I70" s="182">
        <v>13</v>
      </c>
      <c r="J70" s="182" t="s">
        <v>7</v>
      </c>
      <c r="K70" s="131">
        <f t="shared" si="12"/>
        <v>16</v>
      </c>
      <c r="L70" s="182" t="s">
        <v>3</v>
      </c>
      <c r="M70" s="364">
        <v>29745</v>
      </c>
      <c r="N70" s="99">
        <f t="shared" si="13"/>
        <v>25601</v>
      </c>
      <c r="Q70" s="1"/>
      <c r="R70" s="52"/>
      <c r="S70" s="28"/>
      <c r="T70" s="28"/>
      <c r="U70" s="28"/>
      <c r="V70" s="28"/>
      <c r="W70" s="1"/>
      <c r="X70" s="1"/>
      <c r="Y70" s="1"/>
      <c r="Z70" s="1"/>
      <c r="AA70" s="1"/>
      <c r="AB70" s="1"/>
      <c r="AC70" s="1"/>
      <c r="AD70" s="1"/>
    </row>
    <row r="71" spans="1:30" ht="13.5" customHeight="1" x14ac:dyDescent="0.15">
      <c r="H71" s="98">
        <v>328</v>
      </c>
      <c r="I71" s="182">
        <v>9</v>
      </c>
      <c r="J71" s="393" t="s">
        <v>170</v>
      </c>
      <c r="K71" s="131">
        <f t="shared" si="12"/>
        <v>24</v>
      </c>
      <c r="L71" s="182" t="s">
        <v>28</v>
      </c>
      <c r="M71" s="364">
        <v>21111</v>
      </c>
      <c r="N71" s="99">
        <f t="shared" si="13"/>
        <v>21750</v>
      </c>
      <c r="Q71" s="1"/>
      <c r="R71" s="52"/>
      <c r="S71" s="28"/>
      <c r="T71" s="28"/>
      <c r="U71" s="28"/>
      <c r="V71" s="28"/>
      <c r="W71" s="1"/>
      <c r="X71" s="1"/>
      <c r="Y71" s="1"/>
      <c r="Z71" s="1"/>
      <c r="AA71" s="1"/>
      <c r="AB71" s="1"/>
      <c r="AC71" s="1"/>
      <c r="AD71" s="1"/>
    </row>
    <row r="72" spans="1:30" ht="13.5" customHeight="1" x14ac:dyDescent="0.15">
      <c r="H72" s="98">
        <v>306</v>
      </c>
      <c r="I72" s="182">
        <v>11</v>
      </c>
      <c r="J72" s="182" t="s">
        <v>17</v>
      </c>
      <c r="K72" s="131">
        <f t="shared" si="12"/>
        <v>26</v>
      </c>
      <c r="L72" s="182" t="s">
        <v>30</v>
      </c>
      <c r="M72" s="364">
        <v>13779</v>
      </c>
      <c r="N72" s="99">
        <f t="shared" si="13"/>
        <v>15192</v>
      </c>
      <c r="Q72" s="1"/>
      <c r="R72" s="52"/>
      <c r="S72" s="28"/>
      <c r="T72" s="28"/>
      <c r="U72" s="28"/>
      <c r="V72" s="28"/>
      <c r="W72" s="1"/>
      <c r="X72" s="1"/>
      <c r="Y72" s="1"/>
      <c r="Z72" s="1"/>
      <c r="AA72" s="1"/>
      <c r="AB72" s="1"/>
      <c r="AC72" s="1"/>
      <c r="AD72" s="1"/>
    </row>
    <row r="73" spans="1:30" ht="13.5" customHeight="1" x14ac:dyDescent="0.15">
      <c r="H73" s="98">
        <v>265</v>
      </c>
      <c r="I73" s="182">
        <v>22</v>
      </c>
      <c r="J73" s="182" t="s">
        <v>26</v>
      </c>
      <c r="K73" s="131">
        <f t="shared" si="12"/>
        <v>25</v>
      </c>
      <c r="L73" s="182" t="s">
        <v>29</v>
      </c>
      <c r="M73" s="364">
        <v>12643</v>
      </c>
      <c r="N73" s="99">
        <f t="shared" si="13"/>
        <v>12850</v>
      </c>
      <c r="Q73" s="1"/>
      <c r="R73" s="52"/>
      <c r="S73" s="28"/>
      <c r="T73" s="28"/>
      <c r="U73" s="28"/>
      <c r="V73" s="28"/>
      <c r="W73" s="1"/>
      <c r="X73" s="1"/>
      <c r="Y73" s="1"/>
      <c r="Z73" s="1"/>
      <c r="AA73" s="1"/>
      <c r="AB73" s="1"/>
      <c r="AC73" s="1"/>
      <c r="AD73" s="1"/>
    </row>
    <row r="74" spans="1:30" ht="13.5" customHeight="1" x14ac:dyDescent="0.15">
      <c r="H74" s="98">
        <v>199</v>
      </c>
      <c r="I74" s="182">
        <v>28</v>
      </c>
      <c r="J74" s="182" t="s">
        <v>32</v>
      </c>
      <c r="K74" s="131">
        <f t="shared" si="12"/>
        <v>37</v>
      </c>
      <c r="L74" s="185" t="s">
        <v>37</v>
      </c>
      <c r="M74" s="365">
        <v>12344</v>
      </c>
      <c r="N74" s="99">
        <f t="shared" si="13"/>
        <v>12107</v>
      </c>
      <c r="Q74" s="1"/>
      <c r="R74" s="52"/>
      <c r="S74" s="28"/>
      <c r="T74" s="28"/>
      <c r="U74" s="28"/>
      <c r="V74" s="28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 x14ac:dyDescent="0.2">
      <c r="H75" s="98">
        <v>191</v>
      </c>
      <c r="I75" s="182">
        <v>23</v>
      </c>
      <c r="J75" s="182" t="s">
        <v>27</v>
      </c>
      <c r="K75" s="131">
        <f t="shared" si="12"/>
        <v>33</v>
      </c>
      <c r="L75" s="185" t="s">
        <v>0</v>
      </c>
      <c r="M75" s="365">
        <v>10186</v>
      </c>
      <c r="N75" s="190">
        <f t="shared" si="13"/>
        <v>8869</v>
      </c>
      <c r="Q75" s="1"/>
      <c r="R75" s="52"/>
      <c r="S75" s="28"/>
      <c r="T75" s="28"/>
      <c r="U75" s="28"/>
      <c r="V75" s="28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 x14ac:dyDescent="0.15">
      <c r="H76" s="98">
        <v>188</v>
      </c>
      <c r="I76" s="182">
        <v>27</v>
      </c>
      <c r="J76" s="182" t="s">
        <v>31</v>
      </c>
      <c r="K76" s="4"/>
      <c r="L76" s="390" t="s">
        <v>109</v>
      </c>
      <c r="M76" s="397">
        <v>613586</v>
      </c>
      <c r="N76" s="195">
        <f>SUM(H90)</f>
        <v>612408</v>
      </c>
      <c r="Q76" s="1"/>
      <c r="R76" s="52"/>
      <c r="S76" s="28"/>
      <c r="T76" s="28"/>
      <c r="U76" s="28"/>
      <c r="V76" s="28"/>
      <c r="W76" s="1"/>
      <c r="X76" s="1"/>
      <c r="Y76" s="1"/>
      <c r="Z76" s="1"/>
      <c r="AA76" s="1"/>
      <c r="AB76" s="1"/>
      <c r="AC76" s="1"/>
      <c r="AD76" s="1"/>
    </row>
    <row r="77" spans="1:30" ht="13.5" customHeight="1" x14ac:dyDescent="0.15">
      <c r="H77" s="98">
        <v>116</v>
      </c>
      <c r="I77" s="182">
        <v>4</v>
      </c>
      <c r="J77" s="182" t="s">
        <v>11</v>
      </c>
      <c r="K77" s="49"/>
      <c r="L77" s="32"/>
      <c r="Q77" s="1"/>
      <c r="R77" s="52"/>
      <c r="S77" s="28"/>
      <c r="T77" s="28"/>
      <c r="U77" s="28"/>
      <c r="V77" s="28"/>
      <c r="W77" s="1"/>
      <c r="X77" s="1"/>
      <c r="Y77" s="1"/>
      <c r="Z77" s="1"/>
      <c r="AA77" s="1"/>
      <c r="AB77" s="1"/>
      <c r="AC77" s="1"/>
      <c r="AD77" s="1"/>
    </row>
    <row r="78" spans="1:30" ht="13.5" customHeight="1" x14ac:dyDescent="0.15">
      <c r="H78" s="110">
        <v>31</v>
      </c>
      <c r="I78" s="182">
        <v>18</v>
      </c>
      <c r="J78" s="182" t="s">
        <v>22</v>
      </c>
      <c r="K78" s="49"/>
      <c r="L78" s="32"/>
      <c r="Q78" s="1"/>
      <c r="R78" s="52"/>
      <c r="S78" s="28"/>
      <c r="T78" s="28"/>
      <c r="U78" s="28"/>
      <c r="V78" s="28"/>
      <c r="W78" s="1"/>
      <c r="X78" s="1"/>
      <c r="Y78" s="1"/>
      <c r="Z78" s="1"/>
      <c r="AA78" s="1"/>
      <c r="AB78" s="1"/>
      <c r="AC78" s="1"/>
      <c r="AD78" s="1"/>
    </row>
    <row r="79" spans="1:30" ht="13.5" customHeight="1" x14ac:dyDescent="0.15">
      <c r="H79" s="98">
        <v>5</v>
      </c>
      <c r="I79" s="182">
        <v>3</v>
      </c>
      <c r="J79" s="182" t="s">
        <v>10</v>
      </c>
      <c r="K79" s="49"/>
      <c r="L79" s="32"/>
      <c r="Q79" s="1"/>
      <c r="R79" s="52"/>
      <c r="S79" s="28"/>
      <c r="T79" s="28"/>
      <c r="U79" s="28"/>
      <c r="V79" s="28"/>
      <c r="W79" s="1"/>
      <c r="X79" s="1"/>
      <c r="Y79" s="1"/>
      <c r="Z79" s="1"/>
      <c r="AA79" s="1"/>
      <c r="AB79" s="1"/>
      <c r="AC79" s="1"/>
      <c r="AD79" s="1"/>
    </row>
    <row r="80" spans="1:30" ht="13.5" customHeight="1" x14ac:dyDescent="0.15">
      <c r="H80" s="137">
        <v>0</v>
      </c>
      <c r="I80" s="182">
        <v>5</v>
      </c>
      <c r="J80" s="182" t="s">
        <v>12</v>
      </c>
      <c r="K80" s="49"/>
      <c r="L80" s="32"/>
      <c r="Q80" s="1"/>
      <c r="R80" s="52"/>
      <c r="S80" s="28"/>
      <c r="T80" s="28"/>
      <c r="U80" s="28"/>
      <c r="V80" s="28"/>
      <c r="W80" s="1"/>
      <c r="X80" s="1"/>
      <c r="Y80" s="1"/>
      <c r="Z80" s="1"/>
      <c r="AA80" s="1"/>
      <c r="AB80" s="1"/>
      <c r="AC80" s="1"/>
      <c r="AD80" s="1"/>
    </row>
    <row r="81" spans="8:30" ht="13.5" customHeight="1" x14ac:dyDescent="0.15">
      <c r="H81" s="502">
        <v>0</v>
      </c>
      <c r="I81" s="182">
        <v>6</v>
      </c>
      <c r="J81" s="182" t="s">
        <v>13</v>
      </c>
      <c r="K81" s="49"/>
      <c r="L81" s="412"/>
      <c r="M81" s="28"/>
      <c r="Q81" s="1"/>
      <c r="R81" s="52"/>
      <c r="S81" s="28"/>
      <c r="T81" s="28"/>
      <c r="U81" s="28"/>
      <c r="V81" s="28"/>
      <c r="W81" s="1"/>
      <c r="X81" s="1"/>
      <c r="Y81" s="1"/>
      <c r="Z81" s="1"/>
      <c r="AA81" s="1"/>
      <c r="AB81" s="1"/>
      <c r="AC81" s="1"/>
      <c r="AD81" s="1"/>
    </row>
    <row r="82" spans="8:30" ht="13.5" customHeight="1" x14ac:dyDescent="0.15">
      <c r="H82" s="98">
        <v>0</v>
      </c>
      <c r="I82" s="182">
        <v>7</v>
      </c>
      <c r="J82" s="182" t="s">
        <v>14</v>
      </c>
      <c r="K82" s="49"/>
      <c r="L82" s="412"/>
      <c r="M82" s="28"/>
      <c r="Q82" s="1"/>
      <c r="R82" s="52"/>
      <c r="S82" s="28"/>
      <c r="T82" s="28"/>
      <c r="U82" s="28"/>
      <c r="V82" s="28"/>
      <c r="W82" s="1"/>
      <c r="X82" s="1"/>
      <c r="Y82" s="1"/>
      <c r="Z82" s="1"/>
      <c r="AA82" s="1"/>
      <c r="AB82" s="1"/>
      <c r="AC82" s="1"/>
      <c r="AD82" s="1"/>
    </row>
    <row r="83" spans="8:30" ht="13.5" customHeight="1" x14ac:dyDescent="0.15">
      <c r="H83" s="98">
        <v>0</v>
      </c>
      <c r="I83" s="182">
        <v>8</v>
      </c>
      <c r="J83" s="182" t="s">
        <v>15</v>
      </c>
      <c r="K83" s="49"/>
      <c r="L83" s="412"/>
      <c r="M83" s="28"/>
      <c r="Q83" s="1"/>
      <c r="R83" s="52"/>
      <c r="S83" s="28"/>
      <c r="T83" s="28"/>
      <c r="U83" s="28"/>
      <c r="V83" s="28"/>
      <c r="W83" s="1"/>
      <c r="X83" s="1"/>
      <c r="Y83" s="1"/>
      <c r="Z83" s="1"/>
      <c r="AA83" s="1"/>
      <c r="AB83" s="1"/>
      <c r="AC83" s="1"/>
      <c r="AD83" s="1"/>
    </row>
    <row r="84" spans="8:30" ht="13.5" customHeight="1" x14ac:dyDescent="0.15">
      <c r="H84" s="98">
        <v>0</v>
      </c>
      <c r="I84" s="182">
        <v>10</v>
      </c>
      <c r="J84" s="182" t="s">
        <v>16</v>
      </c>
      <c r="K84" s="49"/>
      <c r="L84" s="479"/>
      <c r="M84" s="28"/>
      <c r="Q84" s="1"/>
      <c r="R84" s="52"/>
      <c r="S84" s="28"/>
      <c r="T84" s="28"/>
      <c r="U84" s="28"/>
      <c r="V84" s="28"/>
      <c r="W84" s="1"/>
      <c r="X84" s="1"/>
      <c r="Y84" s="1"/>
      <c r="Z84" s="1"/>
      <c r="AA84" s="1"/>
      <c r="AB84" s="1"/>
      <c r="AC84" s="1"/>
      <c r="AD84" s="1"/>
    </row>
    <row r="85" spans="8:30" ht="13.5" customHeight="1" x14ac:dyDescent="0.15">
      <c r="H85" s="98">
        <v>0</v>
      </c>
      <c r="I85" s="183">
        <v>12</v>
      </c>
      <c r="J85" s="183" t="s">
        <v>18</v>
      </c>
      <c r="K85" s="49"/>
      <c r="L85" s="475"/>
      <c r="M85" s="475"/>
      <c r="Q85" s="1"/>
      <c r="R85" s="52"/>
      <c r="S85" s="28"/>
      <c r="T85" s="28"/>
      <c r="U85" s="28"/>
      <c r="V85" s="28"/>
      <c r="W85" s="1"/>
      <c r="X85" s="1"/>
      <c r="Y85" s="1"/>
      <c r="Z85" s="1"/>
      <c r="AA85" s="1"/>
      <c r="AB85" s="1"/>
      <c r="AC85" s="1"/>
      <c r="AD85" s="1"/>
    </row>
    <row r="86" spans="8:30" ht="13.5" customHeight="1" x14ac:dyDescent="0.15">
      <c r="H86" s="98">
        <v>0</v>
      </c>
      <c r="I86" s="182">
        <v>19</v>
      </c>
      <c r="J86" s="182" t="s">
        <v>23</v>
      </c>
      <c r="K86" s="49"/>
      <c r="L86" s="51"/>
      <c r="M86" s="480"/>
      <c r="Q86" s="1"/>
      <c r="R86" s="52"/>
      <c r="S86" s="28"/>
      <c r="T86" s="28"/>
      <c r="U86" s="28"/>
      <c r="V86" s="28"/>
      <c r="W86" s="1"/>
      <c r="X86" s="1"/>
      <c r="Y86" s="1"/>
      <c r="Z86" s="1"/>
      <c r="AA86" s="1"/>
      <c r="AB86" s="1"/>
      <c r="AC86" s="1"/>
      <c r="AD86" s="1"/>
    </row>
    <row r="87" spans="8:30" ht="13.5" customHeight="1" x14ac:dyDescent="0.15">
      <c r="H87" s="345">
        <v>0</v>
      </c>
      <c r="I87" s="182">
        <v>20</v>
      </c>
      <c r="J87" s="182" t="s">
        <v>24</v>
      </c>
      <c r="K87" s="49"/>
      <c r="L87" s="28"/>
      <c r="Q87" s="1"/>
      <c r="R87" s="52"/>
      <c r="S87" s="33"/>
      <c r="T87" s="33"/>
      <c r="U87" s="33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 x14ac:dyDescent="0.15">
      <c r="H88" s="98">
        <v>0</v>
      </c>
      <c r="I88" s="182">
        <v>31</v>
      </c>
      <c r="J88" s="182" t="s">
        <v>34</v>
      </c>
      <c r="K88" s="49"/>
      <c r="L88" s="28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 x14ac:dyDescent="0.15">
      <c r="H89" s="98">
        <v>0</v>
      </c>
      <c r="I89" s="182">
        <v>32</v>
      </c>
      <c r="J89" s="182" t="s">
        <v>35</v>
      </c>
      <c r="K89" s="49"/>
      <c r="L89" s="28"/>
    </row>
    <row r="90" spans="8:30" ht="13.5" customHeight="1" x14ac:dyDescent="0.15">
      <c r="H90" s="132">
        <f>SUM(H50:H89)</f>
        <v>612408</v>
      </c>
      <c r="I90" s="4"/>
      <c r="J90" s="7" t="s">
        <v>48</v>
      </c>
      <c r="K90" s="61"/>
      <c r="L90" s="1"/>
    </row>
    <row r="91" spans="8:30" ht="13.5" customHeight="1" x14ac:dyDescent="0.15">
      <c r="K91" s="1"/>
      <c r="L91" s="1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6:AA73"/>
  <sheetViews>
    <sheetView workbookViewId="0">
      <selection activeCell="H71" sqref="H71"/>
    </sheetView>
  </sheetViews>
  <sheetFormatPr defaultRowHeight="13.5" x14ac:dyDescent="0.15"/>
  <cols>
    <col min="1" max="1" width="9.375" style="258" customWidth="1"/>
    <col min="2" max="2" width="6.625" style="258" customWidth="1"/>
    <col min="3" max="3" width="6.875" style="258" customWidth="1"/>
    <col min="4" max="4" width="6.125" style="258" customWidth="1"/>
    <col min="5" max="5" width="6.625" style="258" customWidth="1"/>
    <col min="6" max="13" width="6.125" style="258" customWidth="1"/>
    <col min="14" max="14" width="8.625" style="258" customWidth="1"/>
    <col min="15" max="15" width="8.375" style="258" customWidth="1"/>
    <col min="16" max="16" width="5" style="258" customWidth="1"/>
    <col min="17" max="17" width="11.25" style="170" customWidth="1"/>
    <col min="18" max="18" width="12.5" style="258" customWidth="1"/>
    <col min="19" max="26" width="7.625" style="258" customWidth="1"/>
    <col min="27" max="16384" width="9" style="258"/>
  </cols>
  <sheetData>
    <row r="6" spans="1:17" x14ac:dyDescent="0.15">
      <c r="Q6" s="357"/>
    </row>
    <row r="10" spans="1:17" x14ac:dyDescent="0.15">
      <c r="O10" s="228"/>
    </row>
    <row r="15" spans="1:17" ht="12.75" customHeight="1" x14ac:dyDescent="0.15"/>
    <row r="16" spans="1:17" ht="11.1" customHeight="1" x14ac:dyDescent="0.15">
      <c r="A16" s="13"/>
      <c r="B16" s="167" t="s">
        <v>89</v>
      </c>
      <c r="C16" s="167" t="s">
        <v>90</v>
      </c>
      <c r="D16" s="167" t="s">
        <v>91</v>
      </c>
      <c r="E16" s="167" t="s">
        <v>80</v>
      </c>
      <c r="F16" s="167" t="s">
        <v>81</v>
      </c>
      <c r="G16" s="167" t="s">
        <v>82</v>
      </c>
      <c r="H16" s="167" t="s">
        <v>83</v>
      </c>
      <c r="I16" s="167" t="s">
        <v>84</v>
      </c>
      <c r="J16" s="167" t="s">
        <v>85</v>
      </c>
      <c r="K16" s="167" t="s">
        <v>86</v>
      </c>
      <c r="L16" s="167" t="s">
        <v>87</v>
      </c>
      <c r="M16" s="233" t="s">
        <v>88</v>
      </c>
      <c r="N16" s="235" t="s">
        <v>123</v>
      </c>
      <c r="O16" s="167" t="s">
        <v>125</v>
      </c>
    </row>
    <row r="17" spans="1:27" ht="11.1" customHeight="1" x14ac:dyDescent="0.15">
      <c r="A17" s="7" t="s">
        <v>177</v>
      </c>
      <c r="B17" s="164">
        <v>61.5</v>
      </c>
      <c r="C17" s="164">
        <v>79.400000000000006</v>
      </c>
      <c r="D17" s="164">
        <v>78.3</v>
      </c>
      <c r="E17" s="164">
        <v>80.8</v>
      </c>
      <c r="F17" s="164">
        <v>75.5</v>
      </c>
      <c r="G17" s="164">
        <v>87.5</v>
      </c>
      <c r="H17" s="166">
        <v>76.400000000000006</v>
      </c>
      <c r="I17" s="164">
        <v>81.5</v>
      </c>
      <c r="J17" s="164">
        <v>93.4</v>
      </c>
      <c r="K17" s="164">
        <v>68.2</v>
      </c>
      <c r="L17" s="164">
        <v>78</v>
      </c>
      <c r="M17" s="165">
        <v>73.099999999999994</v>
      </c>
      <c r="N17" s="237">
        <f>SUM(B17:M17)</f>
        <v>933.6</v>
      </c>
      <c r="O17" s="236">
        <v>103.3</v>
      </c>
      <c r="P17" s="158"/>
      <c r="Q17" s="238"/>
      <c r="R17" s="239"/>
      <c r="S17" s="239"/>
      <c r="T17" s="158"/>
      <c r="U17" s="158"/>
      <c r="V17" s="158"/>
      <c r="W17" s="158"/>
      <c r="X17" s="158"/>
      <c r="Y17" s="158"/>
      <c r="Z17" s="1"/>
      <c r="AA17" s="1"/>
    </row>
    <row r="18" spans="1:27" ht="11.1" customHeight="1" x14ac:dyDescent="0.15">
      <c r="A18" s="7" t="s">
        <v>180</v>
      </c>
      <c r="B18" s="164">
        <v>67.599999999999994</v>
      </c>
      <c r="C18" s="164">
        <v>77.900000000000006</v>
      </c>
      <c r="D18" s="164">
        <v>84.6</v>
      </c>
      <c r="E18" s="164">
        <v>82.2</v>
      </c>
      <c r="F18" s="164">
        <v>73.400000000000006</v>
      </c>
      <c r="G18" s="164">
        <v>80.5</v>
      </c>
      <c r="H18" s="166">
        <v>83.7</v>
      </c>
      <c r="I18" s="164">
        <v>78.400000000000006</v>
      </c>
      <c r="J18" s="164">
        <v>74.3</v>
      </c>
      <c r="K18" s="164">
        <v>69.400000000000006</v>
      </c>
      <c r="L18" s="164">
        <v>69.599999999999994</v>
      </c>
      <c r="M18" s="165">
        <v>68.099999999999994</v>
      </c>
      <c r="N18" s="237">
        <f>SUM(B18:M18)</f>
        <v>909.7</v>
      </c>
      <c r="O18" s="236">
        <f t="shared" ref="O18:O20" si="0">ROUND(N18/N17*100,1)</f>
        <v>97.4</v>
      </c>
      <c r="P18" s="158"/>
      <c r="Q18" s="239"/>
      <c r="R18" s="239"/>
      <c r="S18" s="239"/>
      <c r="T18" s="158"/>
      <c r="U18" s="158"/>
      <c r="V18" s="158"/>
      <c r="W18" s="158"/>
      <c r="X18" s="158"/>
      <c r="Y18" s="158"/>
      <c r="Z18" s="1"/>
      <c r="AA18" s="1"/>
    </row>
    <row r="19" spans="1:27" ht="11.1" customHeight="1" x14ac:dyDescent="0.15">
      <c r="A19" s="7" t="s">
        <v>179</v>
      </c>
      <c r="B19" s="164">
        <v>60.4</v>
      </c>
      <c r="C19" s="164">
        <v>67.900000000000006</v>
      </c>
      <c r="D19" s="164">
        <v>64.7</v>
      </c>
      <c r="E19" s="164">
        <v>74.900000000000006</v>
      </c>
      <c r="F19" s="164">
        <v>58.4</v>
      </c>
      <c r="G19" s="164">
        <v>62.5</v>
      </c>
      <c r="H19" s="166">
        <v>65.5</v>
      </c>
      <c r="I19" s="164">
        <v>60</v>
      </c>
      <c r="J19" s="164">
        <v>66</v>
      </c>
      <c r="K19" s="164">
        <v>71.8</v>
      </c>
      <c r="L19" s="164">
        <v>82.7</v>
      </c>
      <c r="M19" s="165">
        <v>78.5</v>
      </c>
      <c r="N19" s="237">
        <f>SUM(B19:M19)</f>
        <v>813.3</v>
      </c>
      <c r="O19" s="236">
        <f t="shared" si="0"/>
        <v>89.4</v>
      </c>
      <c r="P19" s="158"/>
      <c r="Q19" s="180"/>
      <c r="R19" s="239"/>
      <c r="S19" s="239"/>
      <c r="T19" s="158"/>
      <c r="U19" s="158"/>
      <c r="V19" s="158"/>
      <c r="W19" s="158"/>
      <c r="X19" s="158"/>
      <c r="Y19" s="158"/>
      <c r="Z19" s="1"/>
      <c r="AA19" s="1"/>
    </row>
    <row r="20" spans="1:27" ht="11.1" customHeight="1" x14ac:dyDescent="0.15">
      <c r="A20" s="7" t="s">
        <v>183</v>
      </c>
      <c r="B20" s="164">
        <v>73.8</v>
      </c>
      <c r="C20" s="164">
        <v>75.2</v>
      </c>
      <c r="D20" s="164">
        <v>80.7</v>
      </c>
      <c r="E20" s="164">
        <v>84</v>
      </c>
      <c r="F20" s="164">
        <v>76.400000000000006</v>
      </c>
      <c r="G20" s="164">
        <v>85.7</v>
      </c>
      <c r="H20" s="166">
        <v>93.5</v>
      </c>
      <c r="I20" s="164">
        <v>83.6</v>
      </c>
      <c r="J20" s="164">
        <v>90.4</v>
      </c>
      <c r="K20" s="164">
        <v>78.8</v>
      </c>
      <c r="L20" s="164">
        <v>76.900000000000006</v>
      </c>
      <c r="M20" s="165">
        <v>79.7</v>
      </c>
      <c r="N20" s="237">
        <f>SUM(B20:M20)</f>
        <v>978.69999999999993</v>
      </c>
      <c r="O20" s="236">
        <f t="shared" si="0"/>
        <v>120.3</v>
      </c>
      <c r="P20" s="158"/>
      <c r="Q20" s="180"/>
      <c r="R20" s="239"/>
      <c r="S20" s="239"/>
      <c r="T20" s="158"/>
      <c r="U20" s="158"/>
      <c r="V20" s="158"/>
      <c r="W20" s="158"/>
      <c r="X20" s="158"/>
      <c r="Y20" s="158"/>
      <c r="Z20" s="1"/>
      <c r="AA20" s="1"/>
    </row>
    <row r="21" spans="1:27" ht="11.1" customHeight="1" x14ac:dyDescent="0.15">
      <c r="A21" s="7" t="s">
        <v>192</v>
      </c>
      <c r="B21" s="164">
        <v>73</v>
      </c>
      <c r="C21" s="164">
        <v>75.900000000000006</v>
      </c>
      <c r="D21" s="164">
        <v>71.5</v>
      </c>
      <c r="E21" s="164">
        <v>77.5</v>
      </c>
      <c r="F21" s="164">
        <v>69.5</v>
      </c>
      <c r="G21" s="164">
        <v>72.900000000000006</v>
      </c>
      <c r="H21" s="166">
        <v>77.8</v>
      </c>
      <c r="I21" s="164"/>
      <c r="J21" s="164"/>
      <c r="K21" s="164"/>
      <c r="L21" s="164"/>
      <c r="M21" s="165"/>
      <c r="N21" s="237"/>
      <c r="O21" s="236"/>
      <c r="P21" s="158"/>
      <c r="Q21" s="180"/>
      <c r="R21" s="158"/>
      <c r="S21" s="158"/>
      <c r="T21" s="158"/>
      <c r="U21" s="158"/>
      <c r="V21" s="158"/>
      <c r="W21" s="158"/>
      <c r="X21" s="158"/>
      <c r="Y21" s="158"/>
      <c r="Z21" s="1"/>
      <c r="AA21" s="1"/>
    </row>
    <row r="22" spans="1:27" ht="12.75" customHeight="1" x14ac:dyDescent="0.15"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158"/>
      <c r="O22" s="158"/>
      <c r="P22" s="158"/>
      <c r="Q22" s="180"/>
      <c r="R22" s="158"/>
      <c r="S22" s="158"/>
      <c r="T22" s="158"/>
      <c r="U22" s="158"/>
      <c r="V22" s="158"/>
      <c r="W22" s="158"/>
      <c r="X22" s="158"/>
      <c r="Y22" s="158"/>
      <c r="Z22" s="1"/>
      <c r="AA22" s="1"/>
    </row>
    <row r="23" spans="1:27" ht="9.9499999999999993" customHeight="1" x14ac:dyDescent="0.15">
      <c r="N23" s="158"/>
      <c r="O23" s="158"/>
      <c r="P23" s="158"/>
      <c r="Q23" s="180"/>
      <c r="R23" s="158"/>
      <c r="S23" s="158"/>
      <c r="T23" s="158"/>
      <c r="U23" s="158"/>
      <c r="V23" s="158"/>
      <c r="W23" s="158"/>
      <c r="X23" s="158"/>
      <c r="Y23" s="158"/>
      <c r="Z23" s="1"/>
      <c r="AA23" s="1"/>
    </row>
    <row r="24" spans="1:27" x14ac:dyDescent="0.15">
      <c r="A24" s="171"/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</row>
    <row r="28" spans="1:27" x14ac:dyDescent="0.15">
      <c r="O28" s="172"/>
    </row>
    <row r="33" spans="1:26" x14ac:dyDescent="0.15">
      <c r="M33" s="46"/>
    </row>
    <row r="38" spans="1:26" ht="9.75" customHeight="1" x14ac:dyDescent="0.15"/>
    <row r="39" spans="1:26" ht="9.75" customHeight="1" x14ac:dyDescent="0.15"/>
    <row r="40" spans="1:26" ht="3" customHeight="1" x14ac:dyDescent="0.15"/>
    <row r="41" spans="1:26" ht="12" customHeight="1" x14ac:dyDescent="0.15">
      <c r="A41" s="7"/>
      <c r="B41" s="167" t="s">
        <v>89</v>
      </c>
      <c r="C41" s="167" t="s">
        <v>90</v>
      </c>
      <c r="D41" s="167" t="s">
        <v>91</v>
      </c>
      <c r="E41" s="167" t="s">
        <v>80</v>
      </c>
      <c r="F41" s="167" t="s">
        <v>81</v>
      </c>
      <c r="G41" s="167" t="s">
        <v>82</v>
      </c>
      <c r="H41" s="167" t="s">
        <v>83</v>
      </c>
      <c r="I41" s="167" t="s">
        <v>84</v>
      </c>
      <c r="J41" s="167" t="s">
        <v>85</v>
      </c>
      <c r="K41" s="167" t="s">
        <v>86</v>
      </c>
      <c r="L41" s="167" t="s">
        <v>87</v>
      </c>
      <c r="M41" s="233" t="s">
        <v>88</v>
      </c>
      <c r="N41" s="235" t="s">
        <v>124</v>
      </c>
      <c r="O41" s="167" t="s">
        <v>125</v>
      </c>
      <c r="P41" s="1"/>
      <c r="Q41" s="168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 x14ac:dyDescent="0.15">
      <c r="A42" s="7" t="s">
        <v>177</v>
      </c>
      <c r="B42" s="173">
        <v>79.8</v>
      </c>
      <c r="C42" s="173">
        <v>86.7</v>
      </c>
      <c r="D42" s="173">
        <v>87.5</v>
      </c>
      <c r="E42" s="173">
        <v>89.9</v>
      </c>
      <c r="F42" s="173">
        <v>91.4</v>
      </c>
      <c r="G42" s="173">
        <v>93.2</v>
      </c>
      <c r="H42" s="173">
        <v>87.8</v>
      </c>
      <c r="I42" s="173">
        <v>85.7</v>
      </c>
      <c r="J42" s="173">
        <v>93.5</v>
      </c>
      <c r="K42" s="173">
        <v>78.5</v>
      </c>
      <c r="L42" s="173">
        <v>81.599999999999994</v>
      </c>
      <c r="M42" s="234">
        <v>78.3</v>
      </c>
      <c r="N42" s="241">
        <f>SUM(B42:M42)/12</f>
        <v>86.158333333333346</v>
      </c>
      <c r="O42" s="236">
        <v>102.9</v>
      </c>
      <c r="P42" s="158"/>
      <c r="Q42" s="333"/>
      <c r="R42" s="333"/>
      <c r="S42" s="158"/>
      <c r="T42" s="158"/>
      <c r="U42" s="158"/>
      <c r="V42" s="158"/>
      <c r="W42" s="158"/>
      <c r="X42" s="158"/>
      <c r="Y42" s="158"/>
      <c r="Z42" s="158"/>
    </row>
    <row r="43" spans="1:26" ht="11.1" customHeight="1" x14ac:dyDescent="0.15">
      <c r="A43" s="7" t="s">
        <v>180</v>
      </c>
      <c r="B43" s="173">
        <v>80.8</v>
      </c>
      <c r="C43" s="173">
        <v>86.3</v>
      </c>
      <c r="D43" s="173">
        <v>91.5</v>
      </c>
      <c r="E43" s="173">
        <v>87</v>
      </c>
      <c r="F43" s="173">
        <v>86.6</v>
      </c>
      <c r="G43" s="173">
        <v>91.7</v>
      </c>
      <c r="H43" s="173">
        <v>91.2</v>
      </c>
      <c r="I43" s="173">
        <v>93.3</v>
      </c>
      <c r="J43" s="173">
        <v>88.1</v>
      </c>
      <c r="K43" s="173">
        <v>94.4</v>
      </c>
      <c r="L43" s="173">
        <v>79.5</v>
      </c>
      <c r="M43" s="234">
        <v>80.2</v>
      </c>
      <c r="N43" s="241">
        <f>SUM(B43:M43)/12</f>
        <v>87.550000000000011</v>
      </c>
      <c r="O43" s="236">
        <f t="shared" ref="O43:O45" si="1">ROUND(N43/N42*100,1)</f>
        <v>101.6</v>
      </c>
      <c r="P43" s="158"/>
      <c r="Q43" s="333"/>
      <c r="R43" s="333"/>
      <c r="S43" s="158"/>
      <c r="T43" s="158"/>
      <c r="U43" s="158"/>
      <c r="V43" s="158"/>
      <c r="W43" s="158"/>
      <c r="X43" s="158"/>
      <c r="Y43" s="158"/>
      <c r="Z43" s="158"/>
    </row>
    <row r="44" spans="1:26" ht="11.1" customHeight="1" x14ac:dyDescent="0.15">
      <c r="A44" s="7" t="s">
        <v>179</v>
      </c>
      <c r="B44" s="173">
        <v>83.7</v>
      </c>
      <c r="C44" s="173">
        <v>85.3</v>
      </c>
      <c r="D44" s="173">
        <v>80</v>
      </c>
      <c r="E44" s="173">
        <v>85.9</v>
      </c>
      <c r="F44" s="173">
        <v>87.6</v>
      </c>
      <c r="G44" s="173">
        <v>86.2</v>
      </c>
      <c r="H44" s="173">
        <v>83.1</v>
      </c>
      <c r="I44" s="173">
        <v>74.900000000000006</v>
      </c>
      <c r="J44" s="173">
        <v>72.900000000000006</v>
      </c>
      <c r="K44" s="173">
        <v>81.5</v>
      </c>
      <c r="L44" s="173">
        <v>93.4</v>
      </c>
      <c r="M44" s="234">
        <v>92.9</v>
      </c>
      <c r="N44" s="241">
        <f>SUM(B44:M44)/12</f>
        <v>83.949999999999989</v>
      </c>
      <c r="O44" s="236">
        <f t="shared" si="1"/>
        <v>95.9</v>
      </c>
      <c r="P44" s="158"/>
      <c r="Q44" s="333"/>
      <c r="R44" s="333"/>
      <c r="S44" s="158"/>
      <c r="T44" s="158"/>
      <c r="U44" s="158"/>
      <c r="V44" s="158"/>
      <c r="W44" s="158"/>
      <c r="X44" s="158"/>
      <c r="Y44" s="158"/>
      <c r="Z44" s="158"/>
    </row>
    <row r="45" spans="1:26" ht="11.1" customHeight="1" x14ac:dyDescent="0.15">
      <c r="A45" s="7" t="s">
        <v>183</v>
      </c>
      <c r="B45" s="173">
        <v>96.4</v>
      </c>
      <c r="C45" s="173">
        <v>97.8</v>
      </c>
      <c r="D45" s="173">
        <v>95.2</v>
      </c>
      <c r="E45" s="173">
        <v>99.2</v>
      </c>
      <c r="F45" s="173">
        <v>97.6</v>
      </c>
      <c r="G45" s="173">
        <v>99</v>
      </c>
      <c r="H45" s="173">
        <v>101.3</v>
      </c>
      <c r="I45" s="173">
        <v>107</v>
      </c>
      <c r="J45" s="173">
        <v>105.1</v>
      </c>
      <c r="K45" s="173">
        <v>105.3</v>
      </c>
      <c r="L45" s="173">
        <v>100.4</v>
      </c>
      <c r="M45" s="234">
        <v>100.3</v>
      </c>
      <c r="N45" s="241">
        <f>SUM(B45:M45)/12</f>
        <v>100.38333333333333</v>
      </c>
      <c r="O45" s="236">
        <f t="shared" si="1"/>
        <v>119.6</v>
      </c>
      <c r="P45" s="158"/>
      <c r="Q45" s="333"/>
      <c r="R45" s="333"/>
      <c r="S45" s="158"/>
      <c r="T45" s="158"/>
      <c r="U45" s="158"/>
      <c r="V45" s="158"/>
      <c r="W45" s="158"/>
      <c r="X45" s="158"/>
      <c r="Y45" s="158"/>
      <c r="Z45" s="158"/>
    </row>
    <row r="46" spans="1:26" ht="11.1" customHeight="1" x14ac:dyDescent="0.15">
      <c r="A46" s="7" t="s">
        <v>192</v>
      </c>
      <c r="B46" s="173">
        <v>105.8</v>
      </c>
      <c r="C46" s="173">
        <v>103.9</v>
      </c>
      <c r="D46" s="173">
        <v>96.7</v>
      </c>
      <c r="E46" s="173">
        <v>93.3</v>
      </c>
      <c r="F46" s="173">
        <v>100.2</v>
      </c>
      <c r="G46" s="173">
        <v>97.8</v>
      </c>
      <c r="H46" s="173">
        <v>101.8</v>
      </c>
      <c r="I46" s="173"/>
      <c r="J46" s="173"/>
      <c r="K46" s="173"/>
      <c r="L46" s="173"/>
      <c r="M46" s="234"/>
      <c r="N46" s="241"/>
      <c r="O46" s="236"/>
      <c r="P46" s="158"/>
      <c r="Q46" s="333"/>
      <c r="R46" s="333"/>
      <c r="S46" s="158"/>
      <c r="T46" s="158"/>
      <c r="U46" s="158"/>
      <c r="V46" s="158"/>
      <c r="W46" s="158"/>
      <c r="X46" s="158"/>
      <c r="Y46" s="158"/>
      <c r="Z46" s="158"/>
    </row>
    <row r="47" spans="1:26" ht="11.1" customHeight="1" x14ac:dyDescent="0.15">
      <c r="N47" s="20"/>
      <c r="O47" s="158"/>
      <c r="P47" s="158"/>
      <c r="Q47" s="180"/>
      <c r="R47" s="158"/>
      <c r="S47" s="158"/>
      <c r="T47" s="158"/>
      <c r="U47" s="158"/>
      <c r="V47" s="158"/>
      <c r="W47" s="158"/>
      <c r="X47" s="158"/>
      <c r="Y47" s="158"/>
      <c r="Z47" s="158"/>
    </row>
    <row r="48" spans="1:26" ht="11.1" customHeight="1" x14ac:dyDescent="0.15">
      <c r="N48" s="20"/>
      <c r="O48" s="158"/>
      <c r="P48" s="158"/>
      <c r="Q48" s="180"/>
      <c r="R48" s="158"/>
      <c r="S48" s="158"/>
      <c r="T48" s="158"/>
      <c r="U48" s="158"/>
      <c r="V48" s="158"/>
      <c r="W48" s="158"/>
      <c r="X48" s="158"/>
      <c r="Y48" s="158"/>
      <c r="Z48" s="158"/>
    </row>
    <row r="49" spans="13:26" x14ac:dyDescent="0.15">
      <c r="N49" s="1"/>
      <c r="O49" s="1"/>
      <c r="P49" s="1"/>
      <c r="Q49" s="168"/>
      <c r="R49" s="1"/>
      <c r="S49" s="1"/>
      <c r="T49" s="1"/>
      <c r="U49" s="1"/>
      <c r="V49" s="1"/>
      <c r="W49" s="1"/>
      <c r="X49" s="1"/>
      <c r="Y49" s="1"/>
      <c r="Z49" s="1"/>
    </row>
    <row r="55" spans="13:26" x14ac:dyDescent="0.15">
      <c r="M55" s="1"/>
    </row>
    <row r="64" spans="13:26" ht="9.75" customHeight="1" x14ac:dyDescent="0.15"/>
    <row r="65" spans="1:26" ht="9.9499999999999993" customHeight="1" x14ac:dyDescent="0.15">
      <c r="A65" s="7"/>
      <c r="B65" s="167" t="s">
        <v>89</v>
      </c>
      <c r="C65" s="167" t="s">
        <v>90</v>
      </c>
      <c r="D65" s="167" t="s">
        <v>91</v>
      </c>
      <c r="E65" s="167" t="s">
        <v>80</v>
      </c>
      <c r="F65" s="167" t="s">
        <v>81</v>
      </c>
      <c r="G65" s="167" t="s">
        <v>82</v>
      </c>
      <c r="H65" s="167" t="s">
        <v>83</v>
      </c>
      <c r="I65" s="167" t="s">
        <v>84</v>
      </c>
      <c r="J65" s="167" t="s">
        <v>85</v>
      </c>
      <c r="K65" s="167" t="s">
        <v>86</v>
      </c>
      <c r="L65" s="167" t="s">
        <v>87</v>
      </c>
      <c r="M65" s="233" t="s">
        <v>88</v>
      </c>
      <c r="N65" s="235" t="s">
        <v>124</v>
      </c>
      <c r="O65" s="337" t="s">
        <v>125</v>
      </c>
    </row>
    <row r="66" spans="1:26" ht="11.1" customHeight="1" x14ac:dyDescent="0.15">
      <c r="A66" s="7" t="s">
        <v>177</v>
      </c>
      <c r="B66" s="164">
        <v>76.8</v>
      </c>
      <c r="C66" s="164">
        <v>91.2</v>
      </c>
      <c r="D66" s="164">
        <v>89.4</v>
      </c>
      <c r="E66" s="164">
        <v>89.7</v>
      </c>
      <c r="F66" s="164">
        <v>82.5</v>
      </c>
      <c r="G66" s="164">
        <v>93.9</v>
      </c>
      <c r="H66" s="164">
        <v>87.4</v>
      </c>
      <c r="I66" s="164">
        <v>95.2</v>
      </c>
      <c r="J66" s="164">
        <v>99.9</v>
      </c>
      <c r="K66" s="164">
        <v>88</v>
      </c>
      <c r="L66" s="164">
        <v>95.5</v>
      </c>
      <c r="M66" s="165">
        <v>93.5</v>
      </c>
      <c r="N66" s="240">
        <f>SUM(B66:M66)/12</f>
        <v>90.25</v>
      </c>
      <c r="O66" s="336">
        <v>100.4</v>
      </c>
      <c r="P66" s="20"/>
      <c r="Q66" s="335"/>
      <c r="R66" s="335"/>
      <c r="S66" s="20"/>
      <c r="T66" s="20"/>
      <c r="U66" s="20"/>
      <c r="V66" s="20"/>
      <c r="W66" s="20"/>
      <c r="X66" s="20"/>
      <c r="Y66" s="20"/>
      <c r="Z66" s="20"/>
    </row>
    <row r="67" spans="1:26" ht="11.1" customHeight="1" x14ac:dyDescent="0.15">
      <c r="A67" s="7" t="s">
        <v>180</v>
      </c>
      <c r="B67" s="164">
        <v>83.3</v>
      </c>
      <c r="C67" s="164">
        <v>89.9</v>
      </c>
      <c r="D67" s="164">
        <v>92.2</v>
      </c>
      <c r="E67" s="164">
        <v>94.6</v>
      </c>
      <c r="F67" s="164">
        <v>84.8</v>
      </c>
      <c r="G67" s="164">
        <v>87.4</v>
      </c>
      <c r="H67" s="164">
        <v>91.8</v>
      </c>
      <c r="I67" s="164">
        <v>83.9</v>
      </c>
      <c r="J67" s="164">
        <v>84.7</v>
      </c>
      <c r="K67" s="164">
        <v>72.599999999999994</v>
      </c>
      <c r="L67" s="164">
        <v>88.6</v>
      </c>
      <c r="M67" s="165">
        <v>84.9</v>
      </c>
      <c r="N67" s="240">
        <f>SUM(B67:M67)/12</f>
        <v>86.558333333333337</v>
      </c>
      <c r="O67" s="236">
        <f t="shared" ref="O67:O69" si="2">ROUND(N67/N66*100,1)</f>
        <v>95.9</v>
      </c>
      <c r="P67" s="20"/>
      <c r="Q67" s="411"/>
      <c r="R67" s="411"/>
      <c r="S67" s="20"/>
      <c r="T67" s="20"/>
      <c r="U67" s="20"/>
      <c r="V67" s="20"/>
      <c r="W67" s="20"/>
      <c r="X67" s="20"/>
      <c r="Y67" s="20"/>
      <c r="Z67" s="20"/>
    </row>
    <row r="68" spans="1:26" ht="11.1" customHeight="1" x14ac:dyDescent="0.15">
      <c r="A68" s="7" t="s">
        <v>179</v>
      </c>
      <c r="B68" s="164">
        <v>71.5</v>
      </c>
      <c r="C68" s="164">
        <v>79.400000000000006</v>
      </c>
      <c r="D68" s="164">
        <v>81.5</v>
      </c>
      <c r="E68" s="164">
        <v>86.7</v>
      </c>
      <c r="F68" s="164">
        <v>66.3</v>
      </c>
      <c r="G68" s="164">
        <v>72.8</v>
      </c>
      <c r="H68" s="164">
        <v>79.2</v>
      </c>
      <c r="I68" s="164">
        <v>81.2</v>
      </c>
      <c r="J68" s="164">
        <v>90.7</v>
      </c>
      <c r="K68" s="164">
        <v>87.4</v>
      </c>
      <c r="L68" s="164">
        <v>87.8</v>
      </c>
      <c r="M68" s="165">
        <v>84.6</v>
      </c>
      <c r="N68" s="240">
        <f>SUM(B68:M68)/12</f>
        <v>80.75833333333334</v>
      </c>
      <c r="O68" s="236">
        <f t="shared" si="2"/>
        <v>93.3</v>
      </c>
      <c r="P68" s="20"/>
      <c r="Q68" s="411"/>
      <c r="R68" s="411"/>
      <c r="S68" s="20"/>
      <c r="T68" s="20"/>
      <c r="U68" s="20"/>
      <c r="V68" s="20"/>
      <c r="W68" s="20"/>
      <c r="X68" s="20"/>
      <c r="Y68" s="20"/>
      <c r="Z68" s="20"/>
    </row>
    <row r="69" spans="1:26" ht="11.1" customHeight="1" x14ac:dyDescent="0.15">
      <c r="A69" s="7" t="s">
        <v>183</v>
      </c>
      <c r="B69" s="164">
        <v>76.2</v>
      </c>
      <c r="C69" s="164">
        <v>76.7</v>
      </c>
      <c r="D69" s="164">
        <v>85</v>
      </c>
      <c r="E69" s="164">
        <v>84.4</v>
      </c>
      <c r="F69" s="164">
        <v>78.400000000000006</v>
      </c>
      <c r="G69" s="164">
        <v>86.5</v>
      </c>
      <c r="H69" s="164">
        <v>92.3</v>
      </c>
      <c r="I69" s="164">
        <v>77.5</v>
      </c>
      <c r="J69" s="164">
        <v>86.1</v>
      </c>
      <c r="K69" s="164">
        <v>74.8</v>
      </c>
      <c r="L69" s="164">
        <v>77.099999999999994</v>
      </c>
      <c r="M69" s="165">
        <v>79.400000000000006</v>
      </c>
      <c r="N69" s="240">
        <f>SUM(B69:M69)/12</f>
        <v>81.2</v>
      </c>
      <c r="O69" s="236">
        <f t="shared" si="2"/>
        <v>100.5</v>
      </c>
      <c r="P69" s="20"/>
      <c r="Q69" s="411"/>
      <c r="R69" s="411"/>
      <c r="S69" s="20"/>
      <c r="T69" s="20"/>
      <c r="U69" s="20"/>
      <c r="V69" s="20"/>
      <c r="W69" s="20"/>
      <c r="X69" s="20"/>
      <c r="Y69" s="20"/>
      <c r="Z69" s="20"/>
    </row>
    <row r="70" spans="1:26" ht="11.1" customHeight="1" x14ac:dyDescent="0.15">
      <c r="A70" s="7" t="s">
        <v>192</v>
      </c>
      <c r="B70" s="164">
        <v>68.099999999999994</v>
      </c>
      <c r="C70" s="164">
        <v>73.3</v>
      </c>
      <c r="D70" s="164">
        <v>74.900000000000006</v>
      </c>
      <c r="E70" s="164">
        <v>83.4</v>
      </c>
      <c r="F70" s="164">
        <v>68.3</v>
      </c>
      <c r="G70" s="164">
        <v>74.900000000000006</v>
      </c>
      <c r="H70" s="164">
        <v>76</v>
      </c>
      <c r="I70" s="164"/>
      <c r="J70" s="164"/>
      <c r="K70" s="164"/>
      <c r="L70" s="164"/>
      <c r="M70" s="165"/>
      <c r="N70" s="240"/>
      <c r="O70" s="236"/>
      <c r="P70" s="20"/>
      <c r="Q70" s="179"/>
      <c r="R70" s="412"/>
      <c r="S70" s="20"/>
      <c r="T70" s="20"/>
      <c r="U70" s="20"/>
      <c r="V70" s="20"/>
      <c r="W70" s="20"/>
      <c r="X70" s="20"/>
      <c r="Y70" s="20"/>
      <c r="Z70" s="20"/>
    </row>
    <row r="71" spans="1:26" ht="11.1" customHeight="1" x14ac:dyDescent="0.15">
      <c r="B71" s="170"/>
      <c r="C71" s="170"/>
      <c r="D71" s="170"/>
      <c r="E71" s="170"/>
      <c r="F71" s="170"/>
      <c r="G71" s="170"/>
      <c r="H71" s="170"/>
      <c r="I71" s="170"/>
      <c r="J71" s="170"/>
      <c r="K71" s="170"/>
      <c r="L71" s="170"/>
      <c r="M71" s="170"/>
      <c r="N71" s="20"/>
      <c r="O71" s="20"/>
      <c r="P71" s="20"/>
      <c r="Q71" s="168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9" customHeight="1" x14ac:dyDescent="0.15">
      <c r="B72" s="170"/>
      <c r="C72" s="170"/>
      <c r="D72" s="170"/>
      <c r="E72" s="170"/>
      <c r="F72" s="170"/>
      <c r="G72" s="174"/>
      <c r="H72" s="170"/>
      <c r="I72" s="170"/>
      <c r="J72" s="170"/>
      <c r="K72" s="170"/>
      <c r="L72" s="170"/>
      <c r="M72" s="170"/>
      <c r="N72" s="20"/>
      <c r="O72" s="20"/>
      <c r="P72" s="20"/>
      <c r="Q72" s="168"/>
      <c r="R72" s="20"/>
      <c r="S72" s="20"/>
      <c r="T72" s="20"/>
      <c r="U72" s="20"/>
      <c r="V72" s="20"/>
      <c r="W72" s="20"/>
      <c r="X72" s="20"/>
      <c r="Y72" s="20"/>
      <c r="Z72" s="20"/>
    </row>
    <row r="73" spans="1:26" x14ac:dyDescent="0.15">
      <c r="B73" s="170"/>
      <c r="C73" s="170"/>
      <c r="D73" s="170"/>
      <c r="E73" s="170"/>
      <c r="F73" s="170"/>
      <c r="G73" s="170"/>
      <c r="H73" s="170"/>
      <c r="I73" s="170"/>
      <c r="J73" s="170"/>
      <c r="K73" s="170"/>
      <c r="L73" s="170"/>
      <c r="M73" s="170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BQ78"/>
  <sheetViews>
    <sheetView workbookViewId="0">
      <selection activeCell="V20" sqref="V20"/>
    </sheetView>
  </sheetViews>
  <sheetFormatPr defaultRowHeight="13.5" x14ac:dyDescent="0.15"/>
  <cols>
    <col min="1" max="1" width="7.625" style="258" customWidth="1"/>
    <col min="2" max="7" width="6.125" style="258" customWidth="1"/>
    <col min="8" max="8" width="6.25" style="258" customWidth="1"/>
    <col min="9" max="10" width="6.125" style="258" customWidth="1"/>
    <col min="11" max="11" width="6.125" style="1" customWidth="1"/>
    <col min="12" max="13" width="6.125" style="258" customWidth="1"/>
    <col min="14" max="16" width="7.625" style="258" customWidth="1"/>
    <col min="17" max="17" width="8.375" style="258" customWidth="1"/>
    <col min="18" max="18" width="10.125" style="258" customWidth="1"/>
    <col min="19" max="23" width="7.625" style="258" customWidth="1"/>
    <col min="24" max="24" width="7.625" style="171" customWidth="1"/>
    <col min="25" max="26" width="7.625" style="258" customWidth="1"/>
    <col min="27" max="16384" width="9" style="258"/>
  </cols>
  <sheetData>
    <row r="1" spans="1:29" x14ac:dyDescent="0.15">
      <c r="A1" s="20"/>
      <c r="B1" s="175"/>
      <c r="C1" s="158"/>
      <c r="D1" s="158"/>
      <c r="E1" s="158"/>
      <c r="F1" s="158"/>
      <c r="G1" s="158"/>
      <c r="H1" s="158"/>
      <c r="I1" s="158"/>
      <c r="J1" s="1"/>
      <c r="L1" s="52"/>
      <c r="M1" s="51"/>
      <c r="N1" s="52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1"/>
      <c r="AB1" s="1"/>
      <c r="AC1" s="1"/>
    </row>
    <row r="2" spans="1:29" x14ac:dyDescent="0.15">
      <c r="A2" s="20"/>
      <c r="B2" s="158"/>
      <c r="C2" s="158"/>
      <c r="D2" s="158"/>
      <c r="E2" s="158"/>
      <c r="F2" s="158"/>
      <c r="G2" s="158"/>
      <c r="H2" s="158"/>
      <c r="I2" s="158"/>
      <c r="J2" s="1"/>
      <c r="L2" s="52"/>
      <c r="M2" s="176"/>
      <c r="N2" s="52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"/>
      <c r="AB2" s="1"/>
      <c r="AC2" s="1"/>
    </row>
    <row r="3" spans="1:29" x14ac:dyDescent="0.15">
      <c r="A3" s="20"/>
      <c r="B3" s="158"/>
      <c r="C3" s="158"/>
      <c r="D3" s="158"/>
      <c r="E3" s="158"/>
      <c r="F3" s="158"/>
      <c r="G3" s="158"/>
      <c r="H3" s="158"/>
      <c r="I3" s="158"/>
      <c r="J3" s="1"/>
      <c r="L3" s="52"/>
      <c r="M3" s="176"/>
      <c r="N3" s="52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"/>
      <c r="AB3" s="1"/>
      <c r="AC3" s="1"/>
    </row>
    <row r="4" spans="1:29" x14ac:dyDescent="0.15">
      <c r="A4" s="20"/>
      <c r="B4" s="158"/>
      <c r="C4" s="158"/>
      <c r="D4" s="158"/>
      <c r="E4" s="158"/>
      <c r="F4" s="158"/>
      <c r="G4" s="158"/>
      <c r="H4" s="158"/>
      <c r="I4" s="158"/>
      <c r="J4" s="1"/>
      <c r="L4" s="52"/>
      <c r="M4" s="176"/>
      <c r="N4" s="52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"/>
      <c r="AB4" s="1"/>
      <c r="AC4" s="1"/>
    </row>
    <row r="5" spans="1:29" x14ac:dyDescent="0.15">
      <c r="A5" s="20"/>
      <c r="B5" s="158"/>
      <c r="C5" s="158"/>
      <c r="D5" s="158"/>
      <c r="E5" s="158"/>
      <c r="F5" s="158"/>
      <c r="G5" s="158"/>
      <c r="H5" s="158"/>
      <c r="I5" s="158"/>
      <c r="J5" s="1"/>
      <c r="L5" s="52"/>
      <c r="M5" s="176"/>
      <c r="N5" s="52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"/>
      <c r="AB5" s="1"/>
      <c r="AC5" s="1"/>
    </row>
    <row r="6" spans="1:29" x14ac:dyDescent="0.15">
      <c r="J6" s="1"/>
      <c r="L6" s="52"/>
      <c r="M6" s="176"/>
      <c r="N6" s="52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"/>
      <c r="AB6" s="1"/>
      <c r="AC6" s="1"/>
    </row>
    <row r="7" spans="1:29" x14ac:dyDescent="0.15">
      <c r="J7" s="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</row>
    <row r="8" spans="1:29" x14ac:dyDescent="0.15">
      <c r="J8" s="1"/>
    </row>
    <row r="9" spans="1:29" x14ac:dyDescent="0.15">
      <c r="J9" s="1"/>
    </row>
    <row r="10" spans="1:29" x14ac:dyDescent="0.15">
      <c r="J10" s="1"/>
    </row>
    <row r="11" spans="1:29" x14ac:dyDescent="0.15">
      <c r="J11" s="1"/>
    </row>
    <row r="12" spans="1:29" x14ac:dyDescent="0.15">
      <c r="J12" s="1"/>
    </row>
    <row r="13" spans="1:29" x14ac:dyDescent="0.15">
      <c r="J13" s="1"/>
    </row>
    <row r="14" spans="1:29" x14ac:dyDescent="0.15">
      <c r="J14" s="1"/>
    </row>
    <row r="15" spans="1:29" x14ac:dyDescent="0.15">
      <c r="J15" s="1"/>
    </row>
    <row r="16" spans="1:29" x14ac:dyDescent="0.15">
      <c r="J16" s="1"/>
    </row>
    <row r="17" spans="1:18" x14ac:dyDescent="0.15">
      <c r="J17" s="1"/>
    </row>
    <row r="18" spans="1:18" ht="11.1" customHeight="1" x14ac:dyDescent="0.15">
      <c r="A18" s="7"/>
      <c r="B18" s="8" t="s">
        <v>77</v>
      </c>
      <c r="C18" s="8" t="s">
        <v>78</v>
      </c>
      <c r="D18" s="8" t="s">
        <v>79</v>
      </c>
      <c r="E18" s="8" t="s">
        <v>80</v>
      </c>
      <c r="F18" s="8" t="s">
        <v>81</v>
      </c>
      <c r="G18" s="8" t="s">
        <v>82</v>
      </c>
      <c r="H18" s="8" t="s">
        <v>83</v>
      </c>
      <c r="I18" s="8" t="s">
        <v>84</v>
      </c>
      <c r="J18" s="8" t="s">
        <v>85</v>
      </c>
      <c r="K18" s="8" t="s">
        <v>86</v>
      </c>
      <c r="L18" s="8" t="s">
        <v>87</v>
      </c>
      <c r="M18" s="8" t="s">
        <v>88</v>
      </c>
      <c r="N18" s="235" t="s">
        <v>123</v>
      </c>
      <c r="O18" s="235" t="s">
        <v>125</v>
      </c>
    </row>
    <row r="19" spans="1:18" ht="11.1" customHeight="1" x14ac:dyDescent="0.15">
      <c r="A19" s="7" t="s">
        <v>177</v>
      </c>
      <c r="B19" s="173">
        <v>14.2</v>
      </c>
      <c r="C19" s="173">
        <v>12.5</v>
      </c>
      <c r="D19" s="173">
        <v>14.7</v>
      </c>
      <c r="E19" s="173">
        <v>13.7</v>
      </c>
      <c r="F19" s="173">
        <v>14.5</v>
      </c>
      <c r="G19" s="173">
        <v>14.4</v>
      </c>
      <c r="H19" s="173">
        <v>12.7</v>
      </c>
      <c r="I19" s="173">
        <v>13.9</v>
      </c>
      <c r="J19" s="173">
        <v>14.1</v>
      </c>
      <c r="K19" s="173">
        <v>14</v>
      </c>
      <c r="L19" s="173">
        <v>18.8</v>
      </c>
      <c r="M19" s="173">
        <v>14.8</v>
      </c>
      <c r="N19" s="241">
        <f>SUM(B19:M19)</f>
        <v>172.3</v>
      </c>
      <c r="O19" s="241">
        <v>97.4</v>
      </c>
      <c r="Q19" s="243"/>
      <c r="R19" s="243"/>
    </row>
    <row r="20" spans="1:18" ht="11.1" customHeight="1" x14ac:dyDescent="0.15">
      <c r="A20" s="7" t="s">
        <v>180</v>
      </c>
      <c r="B20" s="173">
        <v>14.9</v>
      </c>
      <c r="C20" s="173">
        <v>13.1</v>
      </c>
      <c r="D20" s="173">
        <v>14.8</v>
      </c>
      <c r="E20" s="173">
        <v>13.9</v>
      </c>
      <c r="F20" s="173">
        <v>14.1</v>
      </c>
      <c r="G20" s="173">
        <v>13.1</v>
      </c>
      <c r="H20" s="173">
        <v>15.5</v>
      </c>
      <c r="I20" s="173">
        <v>12.9</v>
      </c>
      <c r="J20" s="173">
        <v>12.4</v>
      </c>
      <c r="K20" s="173">
        <v>15.2</v>
      </c>
      <c r="L20" s="173">
        <v>13.1</v>
      </c>
      <c r="M20" s="173">
        <v>14.2</v>
      </c>
      <c r="N20" s="241">
        <f>SUM(B20:M20)</f>
        <v>167.2</v>
      </c>
      <c r="O20" s="241">
        <f t="shared" ref="O20:O22" si="0">ROUND(N20/N19*100,1)</f>
        <v>97</v>
      </c>
      <c r="Q20" s="243"/>
      <c r="R20" s="243"/>
    </row>
    <row r="21" spans="1:18" ht="11.1" customHeight="1" x14ac:dyDescent="0.15">
      <c r="A21" s="7" t="s">
        <v>179</v>
      </c>
      <c r="B21" s="173">
        <v>11.4</v>
      </c>
      <c r="C21" s="173">
        <v>13.5</v>
      </c>
      <c r="D21" s="173">
        <v>13.7</v>
      </c>
      <c r="E21" s="173">
        <v>13.4</v>
      </c>
      <c r="F21" s="173">
        <v>13.1</v>
      </c>
      <c r="G21" s="173">
        <v>12.4</v>
      </c>
      <c r="H21" s="173">
        <v>11.1</v>
      </c>
      <c r="I21" s="173">
        <v>12</v>
      </c>
      <c r="J21" s="173">
        <v>12.5</v>
      </c>
      <c r="K21" s="173">
        <v>11.2</v>
      </c>
      <c r="L21" s="173">
        <v>11.7</v>
      </c>
      <c r="M21" s="173">
        <v>13.4</v>
      </c>
      <c r="N21" s="241">
        <f>SUM(B21:M21)</f>
        <v>149.4</v>
      </c>
      <c r="O21" s="241">
        <f t="shared" si="0"/>
        <v>89.4</v>
      </c>
      <c r="Q21" s="243"/>
      <c r="R21" s="243"/>
    </row>
    <row r="22" spans="1:18" ht="11.1" customHeight="1" x14ac:dyDescent="0.15">
      <c r="A22" s="7" t="s">
        <v>183</v>
      </c>
      <c r="B22" s="173">
        <v>9.4</v>
      </c>
      <c r="C22" s="173">
        <v>10.3</v>
      </c>
      <c r="D22" s="173">
        <v>13.4</v>
      </c>
      <c r="E22" s="173">
        <v>13.5</v>
      </c>
      <c r="F22" s="173">
        <v>11.3</v>
      </c>
      <c r="G22" s="173">
        <v>12.2</v>
      </c>
      <c r="H22" s="173">
        <v>10.9</v>
      </c>
      <c r="I22" s="173">
        <v>11.2</v>
      </c>
      <c r="J22" s="173">
        <v>12.1</v>
      </c>
      <c r="K22" s="173">
        <v>10.7</v>
      </c>
      <c r="L22" s="173">
        <v>11.3</v>
      </c>
      <c r="M22" s="173">
        <v>11.8</v>
      </c>
      <c r="N22" s="241">
        <f>SUM(B22:M22)</f>
        <v>138.10000000000002</v>
      </c>
      <c r="O22" s="241">
        <f t="shared" si="0"/>
        <v>92.4</v>
      </c>
      <c r="Q22" s="243"/>
      <c r="R22" s="243"/>
    </row>
    <row r="23" spans="1:18" ht="11.1" customHeight="1" x14ac:dyDescent="0.15">
      <c r="A23" s="7" t="s">
        <v>192</v>
      </c>
      <c r="B23" s="173">
        <v>11.1</v>
      </c>
      <c r="C23" s="173">
        <v>11.5</v>
      </c>
      <c r="D23" s="173">
        <v>12.1</v>
      </c>
      <c r="E23" s="173">
        <v>12.3</v>
      </c>
      <c r="F23" s="173">
        <v>10.6</v>
      </c>
      <c r="G23" s="173">
        <v>11.7</v>
      </c>
      <c r="H23" s="173">
        <v>10.9</v>
      </c>
      <c r="I23" s="173"/>
      <c r="J23" s="173"/>
      <c r="K23" s="173"/>
      <c r="L23" s="173"/>
      <c r="M23" s="173"/>
      <c r="N23" s="241"/>
      <c r="O23" s="241"/>
    </row>
    <row r="24" spans="1:18" ht="9.75" customHeight="1" x14ac:dyDescent="0.15">
      <c r="J24" s="394"/>
    </row>
    <row r="35" spans="1:69" ht="9" customHeight="1" x14ac:dyDescent="0.15"/>
    <row r="36" spans="1:69" ht="9" customHeight="1" x14ac:dyDescent="0.15"/>
    <row r="37" spans="1:69" ht="9" customHeight="1" x14ac:dyDescent="0.15"/>
    <row r="38" spans="1:69" ht="9" customHeight="1" x14ac:dyDescent="0.15"/>
    <row r="39" spans="1:69" ht="9" customHeight="1" x14ac:dyDescent="0.15"/>
    <row r="40" spans="1:69" ht="9" customHeight="1" x14ac:dyDescent="0.15"/>
    <row r="41" spans="1:69" ht="20.25" customHeight="1" x14ac:dyDescent="0.15"/>
    <row r="42" spans="1:69" ht="11.1" customHeight="1" x14ac:dyDescent="0.15">
      <c r="A42" s="7"/>
      <c r="B42" s="8" t="s">
        <v>77</v>
      </c>
      <c r="C42" s="8" t="s">
        <v>78</v>
      </c>
      <c r="D42" s="8" t="s">
        <v>79</v>
      </c>
      <c r="E42" s="8" t="s">
        <v>80</v>
      </c>
      <c r="F42" s="8" t="s">
        <v>81</v>
      </c>
      <c r="G42" s="8" t="s">
        <v>82</v>
      </c>
      <c r="H42" s="8" t="s">
        <v>83</v>
      </c>
      <c r="I42" s="8" t="s">
        <v>84</v>
      </c>
      <c r="J42" s="8" t="s">
        <v>85</v>
      </c>
      <c r="K42" s="8" t="s">
        <v>86</v>
      </c>
      <c r="L42" s="8" t="s">
        <v>87</v>
      </c>
      <c r="M42" s="8" t="s">
        <v>88</v>
      </c>
      <c r="N42" s="235" t="s">
        <v>124</v>
      </c>
      <c r="O42" s="235" t="s">
        <v>125</v>
      </c>
      <c r="P42" s="1"/>
      <c r="Q42" s="1"/>
      <c r="R42" s="1"/>
      <c r="S42" s="1"/>
      <c r="T42" s="1"/>
      <c r="U42" s="1"/>
      <c r="V42" s="1"/>
      <c r="W42" s="1"/>
      <c r="X42" s="52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 x14ac:dyDescent="0.15">
      <c r="A43" s="7" t="s">
        <v>177</v>
      </c>
      <c r="B43" s="173">
        <v>23.3</v>
      </c>
      <c r="C43" s="173">
        <v>22.2</v>
      </c>
      <c r="D43" s="173">
        <v>23.2</v>
      </c>
      <c r="E43" s="173">
        <v>24.1</v>
      </c>
      <c r="F43" s="173">
        <v>24.8</v>
      </c>
      <c r="G43" s="173">
        <v>24.4</v>
      </c>
      <c r="H43" s="173">
        <v>22.4</v>
      </c>
      <c r="I43" s="173">
        <v>22.6</v>
      </c>
      <c r="J43" s="173">
        <v>23.1</v>
      </c>
      <c r="K43" s="173">
        <v>22.1</v>
      </c>
      <c r="L43" s="173">
        <v>26.5</v>
      </c>
      <c r="M43" s="173">
        <v>25.5</v>
      </c>
      <c r="N43" s="241">
        <f>SUM(B43:M43)/12</f>
        <v>23.683333333333334</v>
      </c>
      <c r="O43" s="241">
        <v>102.6</v>
      </c>
      <c r="P43" s="176"/>
      <c r="Q43" s="244"/>
      <c r="R43" s="244"/>
      <c r="S43" s="176"/>
      <c r="T43" s="176"/>
      <c r="U43" s="176"/>
      <c r="V43" s="176"/>
      <c r="W43" s="176"/>
      <c r="X43" s="176"/>
      <c r="Y43" s="176"/>
      <c r="Z43" s="176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 x14ac:dyDescent="0.15">
      <c r="A44" s="7" t="s">
        <v>180</v>
      </c>
      <c r="B44" s="173">
        <v>23.9</v>
      </c>
      <c r="C44" s="173">
        <v>23.5</v>
      </c>
      <c r="D44" s="173">
        <v>24.5</v>
      </c>
      <c r="E44" s="173">
        <v>24.1</v>
      </c>
      <c r="F44" s="173">
        <v>25.4</v>
      </c>
      <c r="G44" s="173">
        <v>25</v>
      </c>
      <c r="H44" s="173">
        <v>26.2</v>
      </c>
      <c r="I44" s="173">
        <v>25.1</v>
      </c>
      <c r="J44" s="173">
        <v>24.1</v>
      </c>
      <c r="K44" s="173">
        <v>24.5</v>
      </c>
      <c r="L44" s="173">
        <v>23.8</v>
      </c>
      <c r="M44" s="173">
        <v>23.8</v>
      </c>
      <c r="N44" s="241">
        <f>SUM(B44:M44)/12</f>
        <v>24.491666666666664</v>
      </c>
      <c r="O44" s="241">
        <f t="shared" ref="O44:O46" si="1">ROUND(N44/N43*100,1)</f>
        <v>103.4</v>
      </c>
      <c r="P44" s="176"/>
      <c r="Q44" s="244"/>
      <c r="R44" s="244"/>
      <c r="S44" s="176"/>
      <c r="T44" s="176"/>
      <c r="U44" s="176"/>
      <c r="V44" s="176"/>
      <c r="W44" s="176"/>
      <c r="X44" s="176"/>
      <c r="Y44" s="176"/>
      <c r="Z44" s="176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 x14ac:dyDescent="0.15">
      <c r="A45" s="7" t="s">
        <v>179</v>
      </c>
      <c r="B45" s="173">
        <v>22.9</v>
      </c>
      <c r="C45" s="173">
        <v>22.7</v>
      </c>
      <c r="D45" s="173">
        <v>23</v>
      </c>
      <c r="E45" s="173">
        <v>23.1</v>
      </c>
      <c r="F45" s="173">
        <v>24.7</v>
      </c>
      <c r="G45" s="173">
        <v>24.6</v>
      </c>
      <c r="H45" s="173">
        <v>23.1</v>
      </c>
      <c r="I45" s="173">
        <v>23.2</v>
      </c>
      <c r="J45" s="173">
        <v>22.3</v>
      </c>
      <c r="K45" s="173">
        <v>20.8</v>
      </c>
      <c r="L45" s="173">
        <v>19.5</v>
      </c>
      <c r="M45" s="173">
        <v>20.100000000000001</v>
      </c>
      <c r="N45" s="241">
        <f>SUM(B45:M45)/12</f>
        <v>22.5</v>
      </c>
      <c r="O45" s="241">
        <f t="shared" si="1"/>
        <v>91.9</v>
      </c>
      <c r="P45" s="176"/>
      <c r="Q45" s="244"/>
      <c r="R45" s="244"/>
      <c r="S45" s="176"/>
      <c r="T45" s="176"/>
      <c r="U45" s="176"/>
      <c r="V45" s="176"/>
      <c r="W45" s="176"/>
      <c r="X45" s="176"/>
      <c r="Y45" s="176"/>
      <c r="Z45" s="176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 x14ac:dyDescent="0.15">
      <c r="A46" s="7" t="s">
        <v>183</v>
      </c>
      <c r="B46" s="173">
        <v>18.8</v>
      </c>
      <c r="C46" s="173">
        <v>18.100000000000001</v>
      </c>
      <c r="D46" s="173">
        <v>19.5</v>
      </c>
      <c r="E46" s="173">
        <v>19.100000000000001</v>
      </c>
      <c r="F46" s="173">
        <v>19.2</v>
      </c>
      <c r="G46" s="173">
        <v>18.7</v>
      </c>
      <c r="H46" s="173">
        <v>18.2</v>
      </c>
      <c r="I46" s="173">
        <v>19</v>
      </c>
      <c r="J46" s="173">
        <v>18.7</v>
      </c>
      <c r="K46" s="173">
        <v>18.399999999999999</v>
      </c>
      <c r="L46" s="173">
        <v>18.7</v>
      </c>
      <c r="M46" s="173">
        <v>19.7</v>
      </c>
      <c r="N46" s="241">
        <f>SUM(B46:M46)/12</f>
        <v>18.841666666666665</v>
      </c>
      <c r="O46" s="241">
        <f t="shared" si="1"/>
        <v>83.7</v>
      </c>
      <c r="P46" s="176"/>
      <c r="Q46" s="244"/>
      <c r="R46" s="244"/>
      <c r="S46" s="176"/>
      <c r="T46" s="176"/>
      <c r="U46" s="176"/>
      <c r="V46" s="176"/>
      <c r="W46" s="176"/>
      <c r="X46" s="176"/>
      <c r="Y46" s="176"/>
      <c r="Z46" s="176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 x14ac:dyDescent="0.15">
      <c r="A47" s="7" t="s">
        <v>192</v>
      </c>
      <c r="B47" s="173">
        <v>19.8</v>
      </c>
      <c r="C47" s="173">
        <v>20.3</v>
      </c>
      <c r="D47" s="173">
        <v>19.8</v>
      </c>
      <c r="E47" s="173">
        <v>19.100000000000001</v>
      </c>
      <c r="F47" s="173">
        <v>18.600000000000001</v>
      </c>
      <c r="G47" s="173">
        <v>18.600000000000001</v>
      </c>
      <c r="H47" s="173">
        <v>17.899999999999999</v>
      </c>
      <c r="I47" s="173"/>
      <c r="J47" s="173"/>
      <c r="K47" s="173"/>
      <c r="L47" s="173"/>
      <c r="M47" s="173"/>
      <c r="N47" s="241"/>
      <c r="O47" s="241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 x14ac:dyDescent="0.15">
      <c r="N48" s="52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 x14ac:dyDescent="0.15">
      <c r="N49" s="52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 x14ac:dyDescent="0.15"/>
    <row r="62" spans="14:69" ht="9" customHeight="1" x14ac:dyDescent="0.15"/>
    <row r="63" spans="14:69" ht="9" customHeight="1" x14ac:dyDescent="0.15"/>
    <row r="64" spans="14:69" ht="9" customHeight="1" x14ac:dyDescent="0.15"/>
    <row r="65" spans="1:26" ht="9" customHeight="1" x14ac:dyDescent="0.15"/>
    <row r="66" spans="1:26" ht="9" customHeight="1" x14ac:dyDescent="0.15"/>
    <row r="68" spans="1:26" ht="9.75" customHeight="1" x14ac:dyDescent="0.15"/>
    <row r="69" spans="1:26" ht="2.25" hidden="1" customHeight="1" x14ac:dyDescent="0.15">
      <c r="N69" s="52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1.1" customHeight="1" x14ac:dyDescent="0.15">
      <c r="A70" s="7"/>
      <c r="B70" s="8" t="s">
        <v>77</v>
      </c>
      <c r="C70" s="8" t="s">
        <v>78</v>
      </c>
      <c r="D70" s="8" t="s">
        <v>79</v>
      </c>
      <c r="E70" s="8" t="s">
        <v>80</v>
      </c>
      <c r="F70" s="8" t="s">
        <v>81</v>
      </c>
      <c r="G70" s="8" t="s">
        <v>82</v>
      </c>
      <c r="H70" s="8" t="s">
        <v>83</v>
      </c>
      <c r="I70" s="8" t="s">
        <v>84</v>
      </c>
      <c r="J70" s="8" t="s">
        <v>85</v>
      </c>
      <c r="K70" s="8" t="s">
        <v>86</v>
      </c>
      <c r="L70" s="8" t="s">
        <v>87</v>
      </c>
      <c r="M70" s="8" t="s">
        <v>88</v>
      </c>
      <c r="N70" s="235" t="s">
        <v>124</v>
      </c>
      <c r="O70" s="235" t="s">
        <v>125</v>
      </c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</row>
    <row r="71" spans="1:26" ht="11.1" customHeight="1" x14ac:dyDescent="0.15">
      <c r="A71" s="7" t="s">
        <v>177</v>
      </c>
      <c r="B71" s="164">
        <v>61.3</v>
      </c>
      <c r="C71" s="164">
        <v>57.5</v>
      </c>
      <c r="D71" s="164">
        <v>62.8</v>
      </c>
      <c r="E71" s="164">
        <v>55.8</v>
      </c>
      <c r="F71" s="164">
        <v>58</v>
      </c>
      <c r="G71" s="164">
        <v>59.3</v>
      </c>
      <c r="H71" s="164">
        <v>58.4</v>
      </c>
      <c r="I71" s="164">
        <v>61.5</v>
      </c>
      <c r="J71" s="164">
        <v>60.7</v>
      </c>
      <c r="K71" s="164">
        <v>64</v>
      </c>
      <c r="L71" s="164">
        <v>68.3</v>
      </c>
      <c r="M71" s="164">
        <v>58.9</v>
      </c>
      <c r="N71" s="240">
        <f>SUM(B71:M71)/12</f>
        <v>60.541666666666657</v>
      </c>
      <c r="O71" s="241">
        <v>95.2</v>
      </c>
      <c r="P71" s="52"/>
      <c r="Q71" s="334"/>
      <c r="R71" s="334"/>
      <c r="S71" s="52"/>
      <c r="T71" s="52"/>
      <c r="U71" s="52"/>
      <c r="V71" s="52"/>
      <c r="W71" s="52"/>
      <c r="X71" s="52"/>
      <c r="Y71" s="52"/>
      <c r="Z71" s="52"/>
    </row>
    <row r="72" spans="1:26" ht="11.1" customHeight="1" x14ac:dyDescent="0.15">
      <c r="A72" s="7" t="s">
        <v>180</v>
      </c>
      <c r="B72" s="164">
        <v>63.7</v>
      </c>
      <c r="C72" s="164">
        <v>56.1</v>
      </c>
      <c r="D72" s="164">
        <v>59.3</v>
      </c>
      <c r="E72" s="164">
        <v>58.2</v>
      </c>
      <c r="F72" s="164">
        <v>54.4</v>
      </c>
      <c r="G72" s="164">
        <v>52.5</v>
      </c>
      <c r="H72" s="164">
        <v>58.1</v>
      </c>
      <c r="I72" s="164">
        <v>52.2</v>
      </c>
      <c r="J72" s="164">
        <v>52.7</v>
      </c>
      <c r="K72" s="164">
        <v>61.5</v>
      </c>
      <c r="L72" s="164">
        <v>55.5</v>
      </c>
      <c r="M72" s="164">
        <v>59.8</v>
      </c>
      <c r="N72" s="240">
        <f>SUM(B72:M72)/12</f>
        <v>57</v>
      </c>
      <c r="O72" s="241">
        <f t="shared" ref="O72:O74" si="2">ROUND(N72/N71*100,1)</f>
        <v>94.2</v>
      </c>
      <c r="P72" s="52"/>
      <c r="Q72" s="334"/>
      <c r="R72" s="334"/>
      <c r="S72" s="52"/>
      <c r="T72" s="52"/>
      <c r="U72" s="52"/>
      <c r="V72" s="52"/>
      <c r="W72" s="52"/>
      <c r="X72" s="52"/>
      <c r="Y72" s="52"/>
      <c r="Z72" s="52"/>
    </row>
    <row r="73" spans="1:26" ht="11.1" customHeight="1" x14ac:dyDescent="0.15">
      <c r="A73" s="7" t="s">
        <v>179</v>
      </c>
      <c r="B73" s="164">
        <v>50.6</v>
      </c>
      <c r="C73" s="164">
        <v>59.7</v>
      </c>
      <c r="D73" s="164">
        <v>59.2</v>
      </c>
      <c r="E73" s="164">
        <v>58</v>
      </c>
      <c r="F73" s="164">
        <v>51.7</v>
      </c>
      <c r="G73" s="164">
        <v>50.6</v>
      </c>
      <c r="H73" s="164">
        <v>49.6</v>
      </c>
      <c r="I73" s="164">
        <v>51.4</v>
      </c>
      <c r="J73" s="164">
        <v>56.8</v>
      </c>
      <c r="K73" s="164">
        <v>55.7</v>
      </c>
      <c r="L73" s="164">
        <v>61.1</v>
      </c>
      <c r="M73" s="164">
        <v>66.099999999999994</v>
      </c>
      <c r="N73" s="240">
        <f>SUM(B73:M73)/12</f>
        <v>55.875000000000007</v>
      </c>
      <c r="O73" s="241">
        <f t="shared" si="2"/>
        <v>98</v>
      </c>
      <c r="Q73" s="338"/>
      <c r="R73" s="338"/>
    </row>
    <row r="74" spans="1:26" ht="11.1" customHeight="1" x14ac:dyDescent="0.15">
      <c r="A74" s="7" t="s">
        <v>183</v>
      </c>
      <c r="B74" s="164">
        <v>51.9</v>
      </c>
      <c r="C74" s="164">
        <v>57.5</v>
      </c>
      <c r="D74" s="164">
        <v>67.900000000000006</v>
      </c>
      <c r="E74" s="164">
        <v>70.8</v>
      </c>
      <c r="F74" s="164">
        <v>59.1</v>
      </c>
      <c r="G74" s="164">
        <v>65.8</v>
      </c>
      <c r="H74" s="164">
        <v>60.1</v>
      </c>
      <c r="I74" s="164">
        <v>57.8</v>
      </c>
      <c r="J74" s="164">
        <v>64.7</v>
      </c>
      <c r="K74" s="164">
        <v>58.7</v>
      </c>
      <c r="L74" s="164">
        <v>59.8</v>
      </c>
      <c r="M74" s="164">
        <v>58.8</v>
      </c>
      <c r="N74" s="240">
        <f>SUM(B74:M74)/12</f>
        <v>61.07500000000001</v>
      </c>
      <c r="O74" s="241">
        <f t="shared" si="2"/>
        <v>109.3</v>
      </c>
      <c r="Q74" s="338"/>
      <c r="R74" s="338"/>
    </row>
    <row r="75" spans="1:26" ht="11.1" customHeight="1" x14ac:dyDescent="0.15">
      <c r="A75" s="7" t="s">
        <v>192</v>
      </c>
      <c r="B75" s="164">
        <v>56</v>
      </c>
      <c r="C75" s="164">
        <v>56.2</v>
      </c>
      <c r="D75" s="164">
        <v>61.6</v>
      </c>
      <c r="E75" s="164">
        <v>64.7</v>
      </c>
      <c r="F75" s="164">
        <v>57.9</v>
      </c>
      <c r="G75" s="164">
        <v>62.6</v>
      </c>
      <c r="H75" s="164">
        <v>61.9</v>
      </c>
      <c r="I75" s="164"/>
      <c r="J75" s="164"/>
      <c r="K75" s="164"/>
      <c r="L75" s="164"/>
      <c r="M75" s="164"/>
      <c r="N75" s="240"/>
      <c r="O75" s="241"/>
    </row>
    <row r="76" spans="1:26" ht="9.9499999999999993" customHeight="1" x14ac:dyDescent="0.15">
      <c r="B76" s="170"/>
      <c r="C76" s="170"/>
      <c r="D76" s="170"/>
      <c r="E76" s="170"/>
      <c r="F76" s="170"/>
      <c r="G76" s="170"/>
      <c r="H76" s="170"/>
      <c r="I76" s="170"/>
      <c r="J76" s="170"/>
      <c r="K76" s="168"/>
      <c r="L76" s="170"/>
      <c r="M76" s="170"/>
    </row>
    <row r="77" spans="1:26" ht="9.9499999999999993" customHeight="1" x14ac:dyDescent="0.15"/>
    <row r="78" spans="1:26" ht="9" customHeight="1" x14ac:dyDescent="0.15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AY93"/>
  <sheetViews>
    <sheetView workbookViewId="0">
      <selection activeCell="H89" sqref="H89"/>
    </sheetView>
  </sheetViews>
  <sheetFormatPr defaultColWidth="7.625" defaultRowHeight="9.9499999999999993" customHeight="1" x14ac:dyDescent="0.15"/>
  <cols>
    <col min="1" max="1" width="7.625" style="258" customWidth="1"/>
    <col min="2" max="13" width="6.125" style="258" customWidth="1"/>
    <col min="14" max="16384" width="7.625" style="258"/>
  </cols>
  <sheetData>
    <row r="3" spans="12:51" ht="9.9499999999999993" customHeight="1" x14ac:dyDescent="0.15">
      <c r="L3" s="52"/>
      <c r="M3" s="51"/>
      <c r="N3" s="52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 x14ac:dyDescent="0.15">
      <c r="L4" s="52"/>
      <c r="M4" s="176"/>
      <c r="N4" s="52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 x14ac:dyDescent="0.15">
      <c r="L5" s="52"/>
      <c r="M5" s="176"/>
      <c r="N5" s="52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 x14ac:dyDescent="0.15">
      <c r="L6" s="52"/>
      <c r="M6" s="176"/>
      <c r="N6" s="52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 x14ac:dyDescent="0.15">
      <c r="L7" s="52"/>
      <c r="M7" s="176"/>
      <c r="N7" s="52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 x14ac:dyDescent="0.15">
      <c r="L8" s="52"/>
      <c r="M8" s="176"/>
      <c r="N8" s="52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 x14ac:dyDescent="0.15">
      <c r="L9" s="52"/>
      <c r="M9" s="52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"/>
    </row>
    <row r="10" spans="12:51" ht="9.9499999999999993" customHeight="1" x14ac:dyDescent="0.15">
      <c r="L10" s="52"/>
      <c r="M10" s="52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"/>
    </row>
    <row r="11" spans="12:51" ht="9.9499999999999993" customHeight="1" x14ac:dyDescent="0.15">
      <c r="L11" s="52"/>
      <c r="M11" s="52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"/>
    </row>
    <row r="12" spans="12:51" ht="9.9499999999999993" customHeight="1" x14ac:dyDescent="0.15">
      <c r="L12" s="52"/>
      <c r="M12" s="52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"/>
    </row>
    <row r="13" spans="12:51" ht="9.9499999999999993" customHeight="1" x14ac:dyDescent="0.15">
      <c r="L13" s="52"/>
      <c r="M13" s="52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"/>
    </row>
    <row r="14" spans="12:51" ht="9.9499999999999993" customHeight="1" x14ac:dyDescent="0.15">
      <c r="L14" s="52"/>
      <c r="M14" s="51"/>
      <c r="AA14" s="1"/>
    </row>
    <row r="15" spans="12:51" ht="9.9499999999999993" customHeight="1" x14ac:dyDescent="0.15">
      <c r="L15" s="52"/>
      <c r="M15" s="176"/>
      <c r="AA15" s="1"/>
    </row>
    <row r="16" spans="12:51" ht="9.9499999999999993" customHeight="1" x14ac:dyDescent="0.15">
      <c r="L16" s="52"/>
      <c r="M16" s="176"/>
      <c r="AA16" s="1"/>
    </row>
    <row r="17" spans="1:27" ht="9.9499999999999993" customHeight="1" x14ac:dyDescent="0.15">
      <c r="L17" s="52"/>
      <c r="M17" s="176"/>
      <c r="AA17" s="1"/>
    </row>
    <row r="18" spans="1:27" ht="9.9499999999999993" customHeight="1" x14ac:dyDescent="0.15">
      <c r="L18" s="52"/>
      <c r="M18" s="176"/>
      <c r="AA18" s="1"/>
    </row>
    <row r="19" spans="1:27" ht="9.9499999999999993" customHeight="1" x14ac:dyDescent="0.15">
      <c r="L19" s="52"/>
      <c r="M19" s="176"/>
      <c r="AA19" s="1"/>
    </row>
    <row r="20" spans="1:27" ht="9.9499999999999993" customHeight="1" x14ac:dyDescent="0.15">
      <c r="L20" s="52"/>
      <c r="M20" s="52"/>
      <c r="AA20" s="1"/>
    </row>
    <row r="21" spans="1:27" ht="9.9499999999999993" customHeight="1" x14ac:dyDescent="0.15">
      <c r="L21" s="52"/>
      <c r="M21" s="52"/>
      <c r="AA21" s="1"/>
    </row>
    <row r="22" spans="1:27" ht="9.9499999999999993" customHeight="1" x14ac:dyDescent="0.15">
      <c r="L22" s="52"/>
      <c r="M22" s="52"/>
      <c r="AA22" s="1"/>
    </row>
    <row r="23" spans="1:27" ht="3" customHeight="1" x14ac:dyDescent="0.15">
      <c r="AA23" s="1"/>
    </row>
    <row r="24" spans="1:27" ht="11.1" customHeight="1" x14ac:dyDescent="0.15">
      <c r="A24" s="7"/>
      <c r="B24" s="8" t="s">
        <v>77</v>
      </c>
      <c r="C24" s="8" t="s">
        <v>78</v>
      </c>
      <c r="D24" s="8" t="s">
        <v>79</v>
      </c>
      <c r="E24" s="8" t="s">
        <v>80</v>
      </c>
      <c r="F24" s="8" t="s">
        <v>81</v>
      </c>
      <c r="G24" s="8" t="s">
        <v>82</v>
      </c>
      <c r="H24" s="8" t="s">
        <v>83</v>
      </c>
      <c r="I24" s="8" t="s">
        <v>84</v>
      </c>
      <c r="J24" s="8" t="s">
        <v>85</v>
      </c>
      <c r="K24" s="8" t="s">
        <v>86</v>
      </c>
      <c r="L24" s="8" t="s">
        <v>87</v>
      </c>
      <c r="M24" s="8" t="s">
        <v>88</v>
      </c>
      <c r="N24" s="235" t="s">
        <v>123</v>
      </c>
      <c r="O24" s="13" t="s">
        <v>125</v>
      </c>
      <c r="AA24" s="1"/>
    </row>
    <row r="25" spans="1:27" ht="11.1" customHeight="1" x14ac:dyDescent="0.15">
      <c r="A25" s="7" t="s">
        <v>177</v>
      </c>
      <c r="B25" s="173">
        <v>17.8</v>
      </c>
      <c r="C25" s="173">
        <v>19.2</v>
      </c>
      <c r="D25" s="173">
        <v>22</v>
      </c>
      <c r="E25" s="173">
        <v>19.600000000000001</v>
      </c>
      <c r="F25" s="173">
        <v>21.2</v>
      </c>
      <c r="G25" s="173">
        <v>21.5</v>
      </c>
      <c r="H25" s="173">
        <v>19.5</v>
      </c>
      <c r="I25" s="173">
        <v>20.8</v>
      </c>
      <c r="J25" s="173">
        <v>18</v>
      </c>
      <c r="K25" s="173">
        <v>21.1</v>
      </c>
      <c r="L25" s="173">
        <v>20.7</v>
      </c>
      <c r="M25" s="173">
        <v>18.2</v>
      </c>
      <c r="N25" s="241">
        <f>SUM(B25:M25)</f>
        <v>239.6</v>
      </c>
      <c r="O25" s="166">
        <v>104.1</v>
      </c>
      <c r="Q25" s="18"/>
      <c r="R25" s="18"/>
      <c r="AA25" s="1"/>
    </row>
    <row r="26" spans="1:27" ht="11.1" customHeight="1" x14ac:dyDescent="0.15">
      <c r="A26" s="7" t="s">
        <v>180</v>
      </c>
      <c r="B26" s="173">
        <v>18.600000000000001</v>
      </c>
      <c r="C26" s="173">
        <v>19.100000000000001</v>
      </c>
      <c r="D26" s="173">
        <v>19.899999999999999</v>
      </c>
      <c r="E26" s="173">
        <v>18.5</v>
      </c>
      <c r="F26" s="173">
        <v>19.8</v>
      </c>
      <c r="G26" s="173">
        <v>18</v>
      </c>
      <c r="H26" s="173">
        <v>20.6</v>
      </c>
      <c r="I26" s="173">
        <v>17.5</v>
      </c>
      <c r="J26" s="173">
        <v>17.100000000000001</v>
      </c>
      <c r="K26" s="173">
        <v>21.2</v>
      </c>
      <c r="L26" s="173">
        <v>19</v>
      </c>
      <c r="M26" s="173">
        <v>18.2</v>
      </c>
      <c r="N26" s="241">
        <f>SUM(B26:M26)</f>
        <v>227.49999999999997</v>
      </c>
      <c r="O26" s="166">
        <f t="shared" ref="O26:O28" si="0">ROUND(N26/N25*100,1)</f>
        <v>94.9</v>
      </c>
      <c r="Q26" s="18"/>
      <c r="R26" s="18"/>
      <c r="AA26" s="1"/>
    </row>
    <row r="27" spans="1:27" ht="11.1" customHeight="1" x14ac:dyDescent="0.15">
      <c r="A27" s="7" t="s">
        <v>179</v>
      </c>
      <c r="B27" s="173">
        <v>18</v>
      </c>
      <c r="C27" s="173">
        <v>21.8</v>
      </c>
      <c r="D27" s="173">
        <v>22.1</v>
      </c>
      <c r="E27" s="173">
        <v>19</v>
      </c>
      <c r="F27" s="173">
        <v>19.3</v>
      </c>
      <c r="G27" s="173">
        <v>17.8</v>
      </c>
      <c r="H27" s="173">
        <v>20.3</v>
      </c>
      <c r="I27" s="173">
        <v>18.899999999999999</v>
      </c>
      <c r="J27" s="173">
        <v>18.600000000000001</v>
      </c>
      <c r="K27" s="173">
        <v>20.100000000000001</v>
      </c>
      <c r="L27" s="173">
        <v>17.3</v>
      </c>
      <c r="M27" s="173">
        <v>19.2</v>
      </c>
      <c r="N27" s="241">
        <f>SUM(B27:M27)</f>
        <v>232.4</v>
      </c>
      <c r="O27" s="166">
        <f t="shared" si="0"/>
        <v>102.2</v>
      </c>
      <c r="Q27" s="18"/>
      <c r="R27" s="18"/>
      <c r="AA27" s="1"/>
    </row>
    <row r="28" spans="1:27" ht="11.1" customHeight="1" x14ac:dyDescent="0.15">
      <c r="A28" s="7" t="s">
        <v>183</v>
      </c>
      <c r="B28" s="173">
        <v>16.7</v>
      </c>
      <c r="C28" s="173">
        <v>20</v>
      </c>
      <c r="D28" s="173">
        <v>21.5</v>
      </c>
      <c r="E28" s="173">
        <v>20.7</v>
      </c>
      <c r="F28" s="173">
        <v>21.3</v>
      </c>
      <c r="G28" s="173">
        <v>24.4</v>
      </c>
      <c r="H28" s="173">
        <v>20.2</v>
      </c>
      <c r="I28" s="173">
        <v>20.7</v>
      </c>
      <c r="J28" s="173">
        <v>19.7</v>
      </c>
      <c r="K28" s="173">
        <v>18.8</v>
      </c>
      <c r="L28" s="173">
        <v>19</v>
      </c>
      <c r="M28" s="173">
        <v>21.1</v>
      </c>
      <c r="N28" s="241">
        <f>SUM(B28:M28)</f>
        <v>244.09999999999997</v>
      </c>
      <c r="O28" s="166">
        <f t="shared" si="0"/>
        <v>105</v>
      </c>
      <c r="Q28" s="18"/>
      <c r="R28" s="18"/>
      <c r="AA28" s="1"/>
    </row>
    <row r="29" spans="1:27" ht="11.1" customHeight="1" x14ac:dyDescent="0.15">
      <c r="A29" s="7" t="s">
        <v>192</v>
      </c>
      <c r="B29" s="173">
        <v>19.399999999999999</v>
      </c>
      <c r="C29" s="173">
        <v>17.7</v>
      </c>
      <c r="D29" s="173">
        <v>21.9</v>
      </c>
      <c r="E29" s="173">
        <v>20</v>
      </c>
      <c r="F29" s="173">
        <v>18.100000000000001</v>
      </c>
      <c r="G29" s="173">
        <v>26.3</v>
      </c>
      <c r="H29" s="173">
        <v>22.3</v>
      </c>
      <c r="I29" s="173"/>
      <c r="J29" s="173"/>
      <c r="K29" s="173"/>
      <c r="L29" s="173"/>
      <c r="M29" s="173"/>
      <c r="N29" s="241"/>
      <c r="O29" s="166"/>
      <c r="AA29" s="1"/>
    </row>
    <row r="30" spans="1:27" ht="9.9499999999999993" customHeight="1" x14ac:dyDescent="0.15">
      <c r="N30" s="170"/>
      <c r="O30" s="170"/>
      <c r="AA30" s="1"/>
    </row>
    <row r="31" spans="1:27" ht="9.9499999999999993" customHeight="1" x14ac:dyDescent="0.15"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AA31" s="1"/>
    </row>
    <row r="51" spans="1:50" ht="9.9499999999999993" customHeight="1" x14ac:dyDescent="0.15">
      <c r="N51" s="1"/>
      <c r="O51" s="52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 x14ac:dyDescent="0.15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 x14ac:dyDescent="0.15">
      <c r="A53" s="7"/>
      <c r="B53" s="8" t="s">
        <v>77</v>
      </c>
      <c r="C53" s="8" t="s">
        <v>78</v>
      </c>
      <c r="D53" s="8" t="s">
        <v>79</v>
      </c>
      <c r="E53" s="8" t="s">
        <v>80</v>
      </c>
      <c r="F53" s="8" t="s">
        <v>81</v>
      </c>
      <c r="G53" s="8" t="s">
        <v>82</v>
      </c>
      <c r="H53" s="8" t="s">
        <v>83</v>
      </c>
      <c r="I53" s="8" t="s">
        <v>84</v>
      </c>
      <c r="J53" s="8" t="s">
        <v>85</v>
      </c>
      <c r="K53" s="8" t="s">
        <v>86</v>
      </c>
      <c r="L53" s="8" t="s">
        <v>87</v>
      </c>
      <c r="M53" s="8" t="s">
        <v>88</v>
      </c>
      <c r="N53" s="235" t="s">
        <v>124</v>
      </c>
      <c r="O53" s="167" t="s">
        <v>126</v>
      </c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 x14ac:dyDescent="0.15">
      <c r="A54" s="7" t="s">
        <v>177</v>
      </c>
      <c r="B54" s="173">
        <v>36.9</v>
      </c>
      <c r="C54" s="173">
        <v>38.9</v>
      </c>
      <c r="D54" s="173">
        <v>39.799999999999997</v>
      </c>
      <c r="E54" s="173">
        <v>38.4</v>
      </c>
      <c r="F54" s="173">
        <v>39.200000000000003</v>
      </c>
      <c r="G54" s="173">
        <v>40.700000000000003</v>
      </c>
      <c r="H54" s="173">
        <v>37.9</v>
      </c>
      <c r="I54" s="173">
        <v>39</v>
      </c>
      <c r="J54" s="173">
        <v>38.4</v>
      </c>
      <c r="K54" s="173">
        <v>40.1</v>
      </c>
      <c r="L54" s="173">
        <v>40.799999999999997</v>
      </c>
      <c r="M54" s="173">
        <v>39.700000000000003</v>
      </c>
      <c r="N54" s="241">
        <f t="shared" ref="N54:N55" si="1">SUM(B54:M54)/12</f>
        <v>39.15</v>
      </c>
      <c r="O54" s="341">
        <v>105.6</v>
      </c>
      <c r="P54" s="176"/>
      <c r="Q54" s="339"/>
      <c r="R54" s="339"/>
      <c r="S54" s="176"/>
      <c r="T54" s="176"/>
      <c r="U54" s="176"/>
      <c r="V54" s="176"/>
      <c r="W54" s="176"/>
      <c r="X54" s="176"/>
      <c r="Y54" s="176"/>
      <c r="Z54" s="176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 x14ac:dyDescent="0.15">
      <c r="A55" s="7" t="s">
        <v>180</v>
      </c>
      <c r="B55" s="173">
        <v>40.9</v>
      </c>
      <c r="C55" s="173">
        <v>42.3</v>
      </c>
      <c r="D55" s="173">
        <v>42.1</v>
      </c>
      <c r="E55" s="173">
        <v>37.9</v>
      </c>
      <c r="F55" s="173">
        <v>39.700000000000003</v>
      </c>
      <c r="G55" s="173">
        <v>38.4</v>
      </c>
      <c r="H55" s="173">
        <v>39.6</v>
      </c>
      <c r="I55" s="173">
        <v>39.299999999999997</v>
      </c>
      <c r="J55" s="173">
        <v>38.1</v>
      </c>
      <c r="K55" s="173">
        <v>40.4</v>
      </c>
      <c r="L55" s="173">
        <v>41.1</v>
      </c>
      <c r="M55" s="173">
        <v>39</v>
      </c>
      <c r="N55" s="241">
        <f t="shared" si="1"/>
        <v>39.9</v>
      </c>
      <c r="O55" s="341">
        <f t="shared" ref="O55:O57" si="2">ROUND(N55/N54*100,1)</f>
        <v>101.9</v>
      </c>
      <c r="P55" s="176"/>
      <c r="Q55" s="339"/>
      <c r="R55" s="339"/>
      <c r="S55" s="176"/>
      <c r="T55" s="176"/>
      <c r="U55" s="176"/>
      <c r="V55" s="176"/>
      <c r="W55" s="176"/>
      <c r="X55" s="176"/>
      <c r="Y55" s="176"/>
      <c r="Z55" s="176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 x14ac:dyDescent="0.15">
      <c r="A56" s="7" t="s">
        <v>179</v>
      </c>
      <c r="B56" s="173">
        <v>40.5</v>
      </c>
      <c r="C56" s="173">
        <v>42.5</v>
      </c>
      <c r="D56" s="173">
        <v>41.8</v>
      </c>
      <c r="E56" s="173">
        <v>40.1</v>
      </c>
      <c r="F56" s="173">
        <v>43</v>
      </c>
      <c r="G56" s="173">
        <v>42.8</v>
      </c>
      <c r="H56" s="173">
        <v>42.7</v>
      </c>
      <c r="I56" s="173">
        <v>42.3</v>
      </c>
      <c r="J56" s="173">
        <v>41</v>
      </c>
      <c r="K56" s="173">
        <v>40.700000000000003</v>
      </c>
      <c r="L56" s="173">
        <v>38</v>
      </c>
      <c r="M56" s="173">
        <v>36.4</v>
      </c>
      <c r="N56" s="241">
        <f>SUM(B56:M56)/12</f>
        <v>40.983333333333327</v>
      </c>
      <c r="O56" s="341">
        <f t="shared" si="2"/>
        <v>102.7</v>
      </c>
      <c r="P56" s="176"/>
      <c r="Q56" s="339"/>
      <c r="R56" s="339"/>
      <c r="S56" s="176"/>
      <c r="T56" s="176"/>
      <c r="U56" s="176"/>
      <c r="V56" s="176"/>
      <c r="W56" s="176"/>
      <c r="X56" s="176"/>
      <c r="Y56" s="176"/>
      <c r="Z56" s="176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 x14ac:dyDescent="0.15">
      <c r="A57" s="7" t="s">
        <v>183</v>
      </c>
      <c r="B57" s="173">
        <v>36.9</v>
      </c>
      <c r="C57" s="173">
        <v>38.200000000000003</v>
      </c>
      <c r="D57" s="173">
        <v>38.200000000000003</v>
      </c>
      <c r="E57" s="173">
        <v>36.4</v>
      </c>
      <c r="F57" s="173">
        <v>37.700000000000003</v>
      </c>
      <c r="G57" s="173">
        <v>38.799999999999997</v>
      </c>
      <c r="H57" s="173">
        <v>38.299999999999997</v>
      </c>
      <c r="I57" s="173">
        <v>40</v>
      </c>
      <c r="J57" s="173">
        <v>40.700000000000003</v>
      </c>
      <c r="K57" s="173">
        <v>40.200000000000003</v>
      </c>
      <c r="L57" s="173">
        <v>40.1</v>
      </c>
      <c r="M57" s="173">
        <v>39.200000000000003</v>
      </c>
      <c r="N57" s="241">
        <f>SUM(B57:M57)/12</f>
        <v>38.725000000000001</v>
      </c>
      <c r="O57" s="341">
        <f t="shared" si="2"/>
        <v>94.5</v>
      </c>
      <c r="P57" s="176"/>
      <c r="Q57" s="339"/>
      <c r="R57" s="339"/>
      <c r="S57" s="176"/>
      <c r="T57" s="176"/>
      <c r="U57" s="176"/>
      <c r="V57" s="176"/>
      <c r="W57" s="176"/>
      <c r="X57" s="176"/>
      <c r="Y57" s="176"/>
      <c r="Z57" s="176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 x14ac:dyDescent="0.15">
      <c r="A58" s="7" t="s">
        <v>192</v>
      </c>
      <c r="B58" s="173">
        <v>38.6</v>
      </c>
      <c r="C58" s="173">
        <v>36.700000000000003</v>
      </c>
      <c r="D58" s="173">
        <v>37.4</v>
      </c>
      <c r="E58" s="173">
        <v>36.6</v>
      </c>
      <c r="F58" s="173">
        <v>37.4</v>
      </c>
      <c r="G58" s="173">
        <v>40.700000000000003</v>
      </c>
      <c r="H58" s="173">
        <v>37</v>
      </c>
      <c r="I58" s="173"/>
      <c r="J58" s="173"/>
      <c r="K58" s="173"/>
      <c r="L58" s="173"/>
      <c r="M58" s="173"/>
      <c r="N58" s="241"/>
      <c r="O58" s="341"/>
      <c r="P58" s="176"/>
      <c r="Q58" s="244"/>
      <c r="R58" s="244"/>
      <c r="S58" s="176"/>
      <c r="T58" s="176"/>
      <c r="U58" s="176"/>
      <c r="V58" s="176"/>
      <c r="W58" s="176"/>
      <c r="X58" s="176"/>
      <c r="Y58" s="176"/>
      <c r="Z58" s="176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 x14ac:dyDescent="0.15">
      <c r="N59" s="52"/>
      <c r="O59" s="24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 x14ac:dyDescent="0.15">
      <c r="O60" s="243"/>
    </row>
    <row r="65" spans="7:28" ht="9.9499999999999993" customHeight="1" x14ac:dyDescent="0.15">
      <c r="G65" s="177"/>
    </row>
    <row r="66" spans="7:28" ht="9.9499999999999993" customHeight="1" x14ac:dyDescent="0.15"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</row>
    <row r="67" spans="7:28" ht="9.9499999999999993" customHeight="1" x14ac:dyDescent="0.15"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</row>
    <row r="68" spans="7:28" ht="9.9499999999999993" customHeight="1" x14ac:dyDescent="0.15"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</row>
    <row r="69" spans="7:28" ht="9.9499999999999993" customHeight="1" x14ac:dyDescent="0.15"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</row>
    <row r="70" spans="7:28" ht="9.9499999999999993" customHeight="1" x14ac:dyDescent="0.15">
      <c r="N70" s="52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1"/>
      <c r="AB70" s="1"/>
    </row>
    <row r="71" spans="7:28" ht="9.9499999999999993" customHeight="1" x14ac:dyDescent="0.15"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1"/>
      <c r="AB71" s="1"/>
    </row>
    <row r="72" spans="7:28" ht="9.9499999999999993" customHeight="1" x14ac:dyDescent="0.15">
      <c r="N72" s="52"/>
      <c r="O72" s="52"/>
      <c r="P72" s="52"/>
      <c r="Q72" s="52"/>
      <c r="R72" s="52"/>
      <c r="S72" s="20"/>
      <c r="T72" s="52"/>
      <c r="U72" s="52"/>
      <c r="V72" s="52"/>
      <c r="W72" s="52"/>
      <c r="X72" s="52"/>
      <c r="Y72" s="52"/>
      <c r="Z72" s="52"/>
      <c r="AA72" s="1"/>
      <c r="AB72" s="1"/>
    </row>
    <row r="73" spans="7:28" ht="9.9499999999999993" customHeight="1" x14ac:dyDescent="0.15"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1"/>
      <c r="AB73" s="1"/>
    </row>
    <row r="74" spans="7:28" ht="9.9499999999999993" customHeight="1" x14ac:dyDescent="0.15"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1"/>
      <c r="AB74" s="1"/>
    </row>
    <row r="75" spans="7:28" ht="9.9499999999999993" customHeight="1" x14ac:dyDescent="0.15"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1"/>
      <c r="AB75" s="1"/>
    </row>
    <row r="82" spans="1:18" ht="4.5" customHeight="1" x14ac:dyDescent="0.15"/>
    <row r="83" spans="1:18" ht="11.1" customHeight="1" x14ac:dyDescent="0.15">
      <c r="A83" s="7"/>
      <c r="B83" s="8" t="s">
        <v>77</v>
      </c>
      <c r="C83" s="8" t="s">
        <v>78</v>
      </c>
      <c r="D83" s="8" t="s">
        <v>79</v>
      </c>
      <c r="E83" s="8" t="s">
        <v>80</v>
      </c>
      <c r="F83" s="8" t="s">
        <v>81</v>
      </c>
      <c r="G83" s="8" t="s">
        <v>82</v>
      </c>
      <c r="H83" s="8" t="s">
        <v>83</v>
      </c>
      <c r="I83" s="8" t="s">
        <v>84</v>
      </c>
      <c r="J83" s="8" t="s">
        <v>85</v>
      </c>
      <c r="K83" s="8" t="s">
        <v>86</v>
      </c>
      <c r="L83" s="8" t="s">
        <v>87</v>
      </c>
      <c r="M83" s="8" t="s">
        <v>88</v>
      </c>
      <c r="N83" s="235" t="s">
        <v>124</v>
      </c>
      <c r="O83" s="167" t="s">
        <v>126</v>
      </c>
    </row>
    <row r="84" spans="1:18" s="170" customFormat="1" ht="11.1" customHeight="1" x14ac:dyDescent="0.15">
      <c r="A84" s="7" t="s">
        <v>177</v>
      </c>
      <c r="B84" s="164">
        <v>49</v>
      </c>
      <c r="C84" s="164">
        <v>47.9</v>
      </c>
      <c r="D84" s="164">
        <v>54.9</v>
      </c>
      <c r="E84" s="164">
        <v>51.9</v>
      </c>
      <c r="F84" s="164">
        <v>53.4</v>
      </c>
      <c r="G84" s="164">
        <v>52</v>
      </c>
      <c r="H84" s="166">
        <v>53.1</v>
      </c>
      <c r="I84" s="164">
        <v>52.7</v>
      </c>
      <c r="J84" s="164">
        <v>47.4</v>
      </c>
      <c r="K84" s="164">
        <v>51.7</v>
      </c>
      <c r="L84" s="164">
        <v>50.5</v>
      </c>
      <c r="M84" s="164">
        <v>46.4</v>
      </c>
      <c r="N84" s="240">
        <f t="shared" ref="N84:N87" si="3">SUM(B84:M84)/12</f>
        <v>50.908333333333331</v>
      </c>
      <c r="O84" s="341">
        <v>98.5</v>
      </c>
      <c r="Q84" s="340"/>
      <c r="R84" s="340"/>
    </row>
    <row r="85" spans="1:18" s="170" customFormat="1" ht="11.1" customHeight="1" x14ac:dyDescent="0.15">
      <c r="A85" s="7" t="s">
        <v>180</v>
      </c>
      <c r="B85" s="164">
        <v>44.7</v>
      </c>
      <c r="C85" s="164">
        <v>44.2</v>
      </c>
      <c r="D85" s="164">
        <v>47.2</v>
      </c>
      <c r="E85" s="164">
        <v>51.4</v>
      </c>
      <c r="F85" s="164">
        <v>48.7</v>
      </c>
      <c r="G85" s="164">
        <v>47.7</v>
      </c>
      <c r="H85" s="166">
        <v>51.2</v>
      </c>
      <c r="I85" s="164">
        <v>44.5</v>
      </c>
      <c r="J85" s="164">
        <v>45.6</v>
      </c>
      <c r="K85" s="164">
        <v>51.2</v>
      </c>
      <c r="L85" s="164">
        <v>45.8</v>
      </c>
      <c r="M85" s="164">
        <v>48.1</v>
      </c>
      <c r="N85" s="240">
        <f t="shared" si="3"/>
        <v>47.525000000000006</v>
      </c>
      <c r="O85" s="341">
        <f t="shared" ref="O85" si="4">ROUND(N85/N84*100,1)</f>
        <v>93.4</v>
      </c>
      <c r="Q85" s="340"/>
      <c r="R85" s="340"/>
    </row>
    <row r="86" spans="1:18" s="170" customFormat="1" ht="11.1" customHeight="1" x14ac:dyDescent="0.15">
      <c r="A86" s="7" t="s">
        <v>179</v>
      </c>
      <c r="B86" s="164">
        <v>43.5</v>
      </c>
      <c r="C86" s="166">
        <v>50</v>
      </c>
      <c r="D86" s="164">
        <v>53.2</v>
      </c>
      <c r="E86" s="164">
        <v>48.5</v>
      </c>
      <c r="F86" s="164">
        <v>42.9</v>
      </c>
      <c r="G86" s="164">
        <v>41.7</v>
      </c>
      <c r="H86" s="166">
        <v>47.4</v>
      </c>
      <c r="I86" s="164">
        <v>45</v>
      </c>
      <c r="J86" s="164">
        <v>46.3</v>
      </c>
      <c r="K86" s="164">
        <v>49.6</v>
      </c>
      <c r="L86" s="164">
        <v>47.6</v>
      </c>
      <c r="M86" s="164">
        <v>53.7</v>
      </c>
      <c r="N86" s="240">
        <f t="shared" si="3"/>
        <v>47.45000000000001</v>
      </c>
      <c r="O86" s="341">
        <v>100</v>
      </c>
      <c r="Q86" s="340"/>
      <c r="R86" s="340"/>
    </row>
    <row r="87" spans="1:18" s="170" customFormat="1" ht="11.1" customHeight="1" x14ac:dyDescent="0.15">
      <c r="A87" s="7" t="s">
        <v>183</v>
      </c>
      <c r="B87" s="164">
        <v>44.8</v>
      </c>
      <c r="C87" s="166">
        <v>51.5</v>
      </c>
      <c r="D87" s="164">
        <v>56.2</v>
      </c>
      <c r="E87" s="164">
        <v>57.8</v>
      </c>
      <c r="F87" s="164">
        <v>55.6</v>
      </c>
      <c r="G87" s="164">
        <v>62.4</v>
      </c>
      <c r="H87" s="166">
        <v>53</v>
      </c>
      <c r="I87" s="164">
        <v>50.6</v>
      </c>
      <c r="J87" s="164">
        <v>48</v>
      </c>
      <c r="K87" s="164">
        <v>47.1</v>
      </c>
      <c r="L87" s="164">
        <v>47.3</v>
      </c>
      <c r="M87" s="164">
        <v>54.3</v>
      </c>
      <c r="N87" s="240">
        <f t="shared" si="3"/>
        <v>52.383333333333326</v>
      </c>
      <c r="O87" s="341">
        <f t="shared" ref="O87" si="5">ROUND(N87/N86*100,1)</f>
        <v>110.4</v>
      </c>
      <c r="Q87" s="340"/>
      <c r="R87" s="340"/>
    </row>
    <row r="88" spans="1:18" ht="11.1" customHeight="1" x14ac:dyDescent="0.15">
      <c r="A88" s="7" t="s">
        <v>192</v>
      </c>
      <c r="B88" s="164">
        <v>50.7</v>
      </c>
      <c r="C88" s="166">
        <v>49.7</v>
      </c>
      <c r="D88" s="164">
        <v>58.3</v>
      </c>
      <c r="E88" s="164">
        <v>55.1</v>
      </c>
      <c r="F88" s="164">
        <v>47.9</v>
      </c>
      <c r="G88" s="164">
        <v>63.1</v>
      </c>
      <c r="H88" s="166">
        <v>62.3</v>
      </c>
      <c r="I88" s="164"/>
      <c r="J88" s="164"/>
      <c r="K88" s="164"/>
      <c r="L88" s="164"/>
      <c r="M88" s="164"/>
      <c r="N88" s="240"/>
      <c r="O88" s="341"/>
      <c r="Q88" s="18"/>
    </row>
    <row r="89" spans="1:18" ht="9.9499999999999993" customHeight="1" x14ac:dyDescent="0.15">
      <c r="F89" s="463"/>
      <c r="O89" s="245"/>
    </row>
    <row r="90" spans="1:18" ht="9.9499999999999993" customHeight="1" x14ac:dyDescent="0.15">
      <c r="G90" s="430"/>
    </row>
    <row r="93" spans="1:18" ht="30" customHeight="1" x14ac:dyDescent="0.15">
      <c r="N93" s="46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AW90"/>
  <sheetViews>
    <sheetView workbookViewId="0">
      <selection activeCell="X58" sqref="X58"/>
    </sheetView>
  </sheetViews>
  <sheetFormatPr defaultRowHeight="9.9499999999999993" customHeight="1" x14ac:dyDescent="0.15"/>
  <cols>
    <col min="1" max="1" width="7.625" style="258" customWidth="1"/>
    <col min="2" max="13" width="6.125" style="258" customWidth="1"/>
    <col min="14" max="26" width="7.625" style="258" customWidth="1"/>
    <col min="27" max="16384" width="9" style="258"/>
  </cols>
  <sheetData>
    <row r="18" spans="1:29" ht="9.9499999999999993" customHeight="1" x14ac:dyDescent="0.15">
      <c r="A18" s="171"/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</row>
    <row r="22" spans="1:29" ht="9.9499999999999993" customHeight="1" x14ac:dyDescent="0.15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 x14ac:dyDescent="0.15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 x14ac:dyDescent="0.15">
      <c r="A24" s="7"/>
      <c r="B24" s="8" t="s">
        <v>77</v>
      </c>
      <c r="C24" s="8" t="s">
        <v>78</v>
      </c>
      <c r="D24" s="8" t="s">
        <v>79</v>
      </c>
      <c r="E24" s="8" t="s">
        <v>80</v>
      </c>
      <c r="F24" s="8" t="s">
        <v>81</v>
      </c>
      <c r="G24" s="8" t="s">
        <v>82</v>
      </c>
      <c r="H24" s="8" t="s">
        <v>83</v>
      </c>
      <c r="I24" s="8" t="s">
        <v>84</v>
      </c>
      <c r="J24" s="8" t="s">
        <v>85</v>
      </c>
      <c r="K24" s="8" t="s">
        <v>86</v>
      </c>
      <c r="L24" s="8" t="s">
        <v>87</v>
      </c>
      <c r="M24" s="8" t="s">
        <v>88</v>
      </c>
      <c r="N24" s="235" t="s">
        <v>123</v>
      </c>
      <c r="O24" s="167" t="s">
        <v>126</v>
      </c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1"/>
      <c r="AB24" s="1"/>
      <c r="AC24" s="1"/>
    </row>
    <row r="25" spans="1:29" ht="11.1" customHeight="1" x14ac:dyDescent="0.15">
      <c r="A25" s="7" t="s">
        <v>177</v>
      </c>
      <c r="B25" s="178">
        <v>31</v>
      </c>
      <c r="C25" s="178">
        <v>41.9</v>
      </c>
      <c r="D25" s="178">
        <v>40.700000000000003</v>
      </c>
      <c r="E25" s="178">
        <v>47.3</v>
      </c>
      <c r="F25" s="178">
        <v>55.6</v>
      </c>
      <c r="G25" s="178">
        <v>54.5</v>
      </c>
      <c r="H25" s="178">
        <v>50.6</v>
      </c>
      <c r="I25" s="178">
        <v>41.6</v>
      </c>
      <c r="J25" s="178">
        <v>40.700000000000003</v>
      </c>
      <c r="K25" s="178">
        <v>53.2</v>
      </c>
      <c r="L25" s="178">
        <v>46.1</v>
      </c>
      <c r="M25" s="178">
        <v>50.5</v>
      </c>
      <c r="N25" s="241">
        <f>SUM(B25:M25)</f>
        <v>553.70000000000005</v>
      </c>
      <c r="O25" s="236">
        <v>115.8</v>
      </c>
      <c r="P25" s="176"/>
      <c r="Q25" s="339"/>
      <c r="R25" s="339"/>
      <c r="S25" s="176"/>
      <c r="T25" s="176"/>
      <c r="U25" s="176"/>
      <c r="V25" s="176"/>
      <c r="W25" s="176"/>
      <c r="X25" s="176"/>
      <c r="Y25" s="176"/>
      <c r="Z25" s="176"/>
      <c r="AA25" s="1"/>
      <c r="AB25" s="1"/>
      <c r="AC25" s="1"/>
    </row>
    <row r="26" spans="1:29" ht="11.1" customHeight="1" x14ac:dyDescent="0.15">
      <c r="A26" s="7" t="s">
        <v>180</v>
      </c>
      <c r="B26" s="178">
        <v>46.8</v>
      </c>
      <c r="C26" s="178">
        <v>51.9</v>
      </c>
      <c r="D26" s="178">
        <v>48.4</v>
      </c>
      <c r="E26" s="178">
        <v>60.2</v>
      </c>
      <c r="F26" s="178">
        <v>52.3</v>
      </c>
      <c r="G26" s="178">
        <v>59.3</v>
      </c>
      <c r="H26" s="178">
        <v>66.7</v>
      </c>
      <c r="I26" s="178">
        <v>43.7</v>
      </c>
      <c r="J26" s="178">
        <v>73.5</v>
      </c>
      <c r="K26" s="178">
        <v>62.6</v>
      </c>
      <c r="L26" s="178">
        <v>59.5</v>
      </c>
      <c r="M26" s="178">
        <v>53.9</v>
      </c>
      <c r="N26" s="359">
        <f>SUM(B26:M26)</f>
        <v>678.8</v>
      </c>
      <c r="O26" s="236">
        <f t="shared" ref="O26:O28" si="0">ROUND(N26/N25*100,1)</f>
        <v>122.6</v>
      </c>
      <c r="P26" s="176"/>
      <c r="Q26" s="339"/>
      <c r="R26" s="339"/>
      <c r="S26" s="176"/>
      <c r="T26" s="176"/>
      <c r="U26" s="176"/>
      <c r="V26" s="176"/>
      <c r="W26" s="176"/>
      <c r="X26" s="176"/>
      <c r="Y26" s="176"/>
      <c r="Z26" s="176"/>
      <c r="AA26" s="1"/>
      <c r="AB26" s="1"/>
      <c r="AC26" s="1"/>
    </row>
    <row r="27" spans="1:29" ht="11.1" customHeight="1" x14ac:dyDescent="0.15">
      <c r="A27" s="7" t="s">
        <v>179</v>
      </c>
      <c r="B27" s="178">
        <v>47.8</v>
      </c>
      <c r="C27" s="178">
        <v>44.8</v>
      </c>
      <c r="D27" s="178">
        <v>52.1</v>
      </c>
      <c r="E27" s="178">
        <v>55.6</v>
      </c>
      <c r="F27" s="178">
        <v>47.6</v>
      </c>
      <c r="G27" s="178">
        <v>72.400000000000006</v>
      </c>
      <c r="H27" s="178">
        <v>64.7</v>
      </c>
      <c r="I27" s="178">
        <v>42.3</v>
      </c>
      <c r="J27" s="178">
        <v>49.9</v>
      </c>
      <c r="K27" s="178">
        <v>47.9</v>
      </c>
      <c r="L27" s="178">
        <v>46.1</v>
      </c>
      <c r="M27" s="178">
        <v>44.3</v>
      </c>
      <c r="N27" s="359">
        <f>SUM(B27:M27)</f>
        <v>615.49999999999989</v>
      </c>
      <c r="O27" s="236">
        <f t="shared" si="0"/>
        <v>90.7</v>
      </c>
      <c r="P27" s="176"/>
      <c r="Q27" s="339"/>
      <c r="R27" s="339"/>
      <c r="S27" s="176"/>
      <c r="T27" s="176"/>
      <c r="U27" s="176"/>
      <c r="V27" s="176"/>
      <c r="W27" s="176"/>
      <c r="X27" s="176"/>
      <c r="Y27" s="176"/>
      <c r="Z27" s="176"/>
      <c r="AA27" s="1"/>
      <c r="AB27" s="1"/>
      <c r="AC27" s="1"/>
    </row>
    <row r="28" spans="1:29" ht="11.1" customHeight="1" x14ac:dyDescent="0.15">
      <c r="A28" s="7" t="s">
        <v>183</v>
      </c>
      <c r="B28" s="178">
        <v>44.4</v>
      </c>
      <c r="C28" s="178">
        <v>43.2</v>
      </c>
      <c r="D28" s="178">
        <v>58.3</v>
      </c>
      <c r="E28" s="178">
        <v>82.3</v>
      </c>
      <c r="F28" s="178">
        <v>75.599999999999994</v>
      </c>
      <c r="G28" s="178">
        <v>80.5</v>
      </c>
      <c r="H28" s="178">
        <v>62.3</v>
      </c>
      <c r="I28" s="178">
        <v>50.4</v>
      </c>
      <c r="J28" s="178">
        <v>48.5</v>
      </c>
      <c r="K28" s="178">
        <v>53.2</v>
      </c>
      <c r="L28" s="178">
        <v>47.2</v>
      </c>
      <c r="M28" s="178">
        <v>49</v>
      </c>
      <c r="N28" s="359">
        <f>SUM(B28:M28)</f>
        <v>694.90000000000009</v>
      </c>
      <c r="O28" s="236">
        <f t="shared" si="0"/>
        <v>112.9</v>
      </c>
      <c r="P28" s="176"/>
      <c r="Q28" s="339"/>
      <c r="R28" s="339"/>
      <c r="S28" s="176"/>
      <c r="T28" s="176"/>
      <c r="U28" s="176"/>
      <c r="V28" s="176"/>
      <c r="W28" s="176"/>
      <c r="X28" s="176"/>
      <c r="Y28" s="176"/>
      <c r="Z28" s="176"/>
      <c r="AA28" s="1"/>
      <c r="AB28" s="1"/>
      <c r="AC28" s="1"/>
    </row>
    <row r="29" spans="1:29" ht="11.1" customHeight="1" x14ac:dyDescent="0.15">
      <c r="A29" s="7" t="s">
        <v>192</v>
      </c>
      <c r="B29" s="178">
        <v>55.9</v>
      </c>
      <c r="C29" s="178">
        <v>45.3</v>
      </c>
      <c r="D29" s="178">
        <v>66.8</v>
      </c>
      <c r="E29" s="178">
        <v>60.7</v>
      </c>
      <c r="F29" s="178">
        <v>50.5</v>
      </c>
      <c r="G29" s="178">
        <v>71.599999999999994</v>
      </c>
      <c r="H29" s="178">
        <v>77</v>
      </c>
      <c r="I29" s="178"/>
      <c r="J29" s="178"/>
      <c r="K29" s="178"/>
      <c r="L29" s="178"/>
      <c r="M29" s="178"/>
      <c r="N29" s="359"/>
      <c r="O29" s="236"/>
      <c r="P29" s="176"/>
      <c r="S29" s="176"/>
      <c r="T29" s="176"/>
      <c r="U29" s="176"/>
      <c r="V29" s="176"/>
      <c r="W29" s="176"/>
      <c r="X29" s="176"/>
      <c r="Y29" s="176"/>
      <c r="Z29" s="176"/>
      <c r="AA29" s="1"/>
      <c r="AB29" s="1"/>
      <c r="AC29" s="1"/>
    </row>
    <row r="30" spans="1:29" ht="9.75" customHeight="1" x14ac:dyDescent="0.15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 x14ac:dyDescent="0.15">
      <c r="D51" s="18"/>
    </row>
    <row r="53" spans="1:49" ht="11.1" customHeight="1" x14ac:dyDescent="0.15">
      <c r="A53" s="7"/>
      <c r="B53" s="8" t="s">
        <v>77</v>
      </c>
      <c r="C53" s="8" t="s">
        <v>78</v>
      </c>
      <c r="D53" s="8" t="s">
        <v>79</v>
      </c>
      <c r="E53" s="8" t="s">
        <v>80</v>
      </c>
      <c r="F53" s="8" t="s">
        <v>81</v>
      </c>
      <c r="G53" s="8" t="s">
        <v>82</v>
      </c>
      <c r="H53" s="8" t="s">
        <v>83</v>
      </c>
      <c r="I53" s="8" t="s">
        <v>84</v>
      </c>
      <c r="J53" s="8" t="s">
        <v>85</v>
      </c>
      <c r="K53" s="8" t="s">
        <v>86</v>
      </c>
      <c r="L53" s="8" t="s">
        <v>87</v>
      </c>
      <c r="M53" s="8" t="s">
        <v>88</v>
      </c>
      <c r="N53" s="235" t="s">
        <v>124</v>
      </c>
      <c r="O53" s="167" t="s">
        <v>126</v>
      </c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 x14ac:dyDescent="0.15">
      <c r="A54" s="7" t="s">
        <v>177</v>
      </c>
      <c r="B54" s="178">
        <v>48.3</v>
      </c>
      <c r="C54" s="178">
        <v>50.9</v>
      </c>
      <c r="D54" s="178">
        <v>48.3</v>
      </c>
      <c r="E54" s="178">
        <v>50.5</v>
      </c>
      <c r="F54" s="178">
        <v>52.1</v>
      </c>
      <c r="G54" s="178">
        <v>49.7</v>
      </c>
      <c r="H54" s="178">
        <v>45.5</v>
      </c>
      <c r="I54" s="178">
        <v>40.799999999999997</v>
      </c>
      <c r="J54" s="178">
        <v>41.6</v>
      </c>
      <c r="K54" s="178">
        <v>46.4</v>
      </c>
      <c r="L54" s="178">
        <v>47.5</v>
      </c>
      <c r="M54" s="178">
        <v>56.7</v>
      </c>
      <c r="N54" s="241">
        <f>SUM(B54:M54)/12</f>
        <v>48.19166666666667</v>
      </c>
      <c r="O54" s="236">
        <v>100.4</v>
      </c>
      <c r="P54" s="176"/>
      <c r="Q54" s="342"/>
      <c r="R54" s="342"/>
      <c r="S54" s="176"/>
      <c r="T54" s="176"/>
      <c r="U54" s="176"/>
      <c r="V54" s="176"/>
      <c r="W54" s="176"/>
      <c r="X54" s="176"/>
      <c r="Y54" s="176"/>
      <c r="Z54" s="176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 x14ac:dyDescent="0.15">
      <c r="A55" s="7" t="s">
        <v>180</v>
      </c>
      <c r="B55" s="178">
        <v>54.8</v>
      </c>
      <c r="C55" s="178">
        <v>59.3</v>
      </c>
      <c r="D55" s="178">
        <v>58.7</v>
      </c>
      <c r="E55" s="178">
        <v>64.3</v>
      </c>
      <c r="F55" s="178">
        <v>57.2</v>
      </c>
      <c r="G55" s="178">
        <v>59.5</v>
      </c>
      <c r="H55" s="178">
        <v>57.8</v>
      </c>
      <c r="I55" s="178">
        <v>57.5</v>
      </c>
      <c r="J55" s="178">
        <v>57.6</v>
      </c>
      <c r="K55" s="178">
        <v>61</v>
      </c>
      <c r="L55" s="178">
        <v>58.2</v>
      </c>
      <c r="M55" s="178">
        <v>62.9</v>
      </c>
      <c r="N55" s="241">
        <f>SUM(B55:M55)/12</f>
        <v>59.06666666666667</v>
      </c>
      <c r="O55" s="236">
        <f t="shared" ref="O55:O57" si="1">ROUND(N55/N54*100,1)</f>
        <v>122.6</v>
      </c>
      <c r="P55" s="176"/>
      <c r="Q55" s="342"/>
      <c r="R55" s="342"/>
      <c r="S55" s="176"/>
      <c r="T55" s="176"/>
      <c r="U55" s="176"/>
      <c r="V55" s="176"/>
      <c r="W55" s="176"/>
      <c r="X55" s="176"/>
      <c r="Y55" s="176"/>
      <c r="Z55" s="176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 x14ac:dyDescent="0.15">
      <c r="A56" s="7" t="s">
        <v>179</v>
      </c>
      <c r="B56" s="178">
        <v>65.900000000000006</v>
      </c>
      <c r="C56" s="178">
        <v>65.900000000000006</v>
      </c>
      <c r="D56" s="178">
        <v>60.8</v>
      </c>
      <c r="E56" s="178">
        <v>61</v>
      </c>
      <c r="F56" s="178">
        <v>64.599999999999994</v>
      </c>
      <c r="G56" s="178">
        <v>55.6</v>
      </c>
      <c r="H56" s="178">
        <v>43</v>
      </c>
      <c r="I56" s="178">
        <v>47.8</v>
      </c>
      <c r="J56" s="178">
        <v>53.1</v>
      </c>
      <c r="K56" s="178">
        <v>53.4</v>
      </c>
      <c r="L56" s="178">
        <v>34</v>
      </c>
      <c r="M56" s="178">
        <v>32.1</v>
      </c>
      <c r="N56" s="241">
        <f>SUM(B56:M56)/12</f>
        <v>53.1</v>
      </c>
      <c r="O56" s="236">
        <f t="shared" si="1"/>
        <v>89.9</v>
      </c>
      <c r="P56" s="176"/>
      <c r="Q56" s="342"/>
      <c r="R56" s="342"/>
      <c r="S56" s="176"/>
      <c r="T56" s="176"/>
      <c r="U56" s="176"/>
      <c r="V56" s="176"/>
      <c r="W56" s="176"/>
      <c r="X56" s="176"/>
      <c r="Y56" s="176"/>
      <c r="Z56" s="176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 x14ac:dyDescent="0.15">
      <c r="A57" s="7" t="s">
        <v>183</v>
      </c>
      <c r="B57" s="178">
        <v>32.1</v>
      </c>
      <c r="C57" s="178">
        <v>30.1</v>
      </c>
      <c r="D57" s="178">
        <v>28.9</v>
      </c>
      <c r="E57" s="178">
        <v>38</v>
      </c>
      <c r="F57" s="178">
        <v>43.4</v>
      </c>
      <c r="G57" s="178">
        <v>45.9</v>
      </c>
      <c r="H57" s="178">
        <v>40.200000000000003</v>
      </c>
      <c r="I57" s="178">
        <v>40.5</v>
      </c>
      <c r="J57" s="178">
        <v>41.7</v>
      </c>
      <c r="K57" s="178">
        <v>40.799999999999997</v>
      </c>
      <c r="L57" s="178">
        <v>40.1</v>
      </c>
      <c r="M57" s="178">
        <v>39.6</v>
      </c>
      <c r="N57" s="241">
        <f>SUM(B57:M57)/12</f>
        <v>38.44166666666667</v>
      </c>
      <c r="O57" s="236">
        <f t="shared" si="1"/>
        <v>72.400000000000006</v>
      </c>
      <c r="P57" s="176"/>
      <c r="Q57" s="342"/>
      <c r="R57" s="342"/>
      <c r="S57" s="176"/>
      <c r="T57" s="176"/>
      <c r="U57" s="176"/>
      <c r="V57" s="176"/>
      <c r="W57" s="176"/>
      <c r="X57" s="176"/>
      <c r="Y57" s="176"/>
      <c r="Z57" s="176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 x14ac:dyDescent="0.15">
      <c r="A58" s="7" t="s">
        <v>192</v>
      </c>
      <c r="B58" s="178">
        <v>40.9</v>
      </c>
      <c r="C58" s="178">
        <v>41</v>
      </c>
      <c r="D58" s="178">
        <v>39.5</v>
      </c>
      <c r="E58" s="178">
        <v>39.4</v>
      </c>
      <c r="F58" s="178">
        <v>37.9</v>
      </c>
      <c r="G58" s="178">
        <v>41.3</v>
      </c>
      <c r="H58" s="178">
        <v>37.5</v>
      </c>
      <c r="I58" s="178"/>
      <c r="J58" s="178"/>
      <c r="K58" s="178"/>
      <c r="L58" s="178"/>
      <c r="M58" s="178"/>
      <c r="N58" s="241"/>
      <c r="O58" s="236"/>
      <c r="P58" s="176"/>
      <c r="Q58" s="244"/>
      <c r="R58" s="244"/>
      <c r="S58" s="176"/>
      <c r="T58" s="176"/>
      <c r="U58" s="176"/>
      <c r="V58" s="176"/>
      <c r="W58" s="176"/>
      <c r="X58" s="176"/>
      <c r="Y58" s="176"/>
      <c r="Z58" s="176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 x14ac:dyDescent="0.15">
      <c r="N59" s="1"/>
      <c r="O59" s="1"/>
      <c r="P59" s="1"/>
      <c r="Q59" s="250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 x14ac:dyDescent="0.15">
      <c r="M82" s="1"/>
      <c r="N82" s="1"/>
    </row>
    <row r="83" spans="1:26" ht="11.1" customHeight="1" x14ac:dyDescent="0.15">
      <c r="A83" s="7"/>
      <c r="B83" s="8" t="s">
        <v>77</v>
      </c>
      <c r="C83" s="8" t="s">
        <v>78</v>
      </c>
      <c r="D83" s="8" t="s">
        <v>79</v>
      </c>
      <c r="E83" s="8" t="s">
        <v>80</v>
      </c>
      <c r="F83" s="8" t="s">
        <v>81</v>
      </c>
      <c r="G83" s="8" t="s">
        <v>82</v>
      </c>
      <c r="H83" s="8" t="s">
        <v>83</v>
      </c>
      <c r="I83" s="8" t="s">
        <v>84</v>
      </c>
      <c r="J83" s="8" t="s">
        <v>85</v>
      </c>
      <c r="K83" s="8" t="s">
        <v>86</v>
      </c>
      <c r="L83" s="8" t="s">
        <v>87</v>
      </c>
      <c r="M83" s="8" t="s">
        <v>88</v>
      </c>
      <c r="N83" s="235" t="s">
        <v>124</v>
      </c>
      <c r="O83" s="167" t="s">
        <v>126</v>
      </c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1.1" customHeight="1" x14ac:dyDescent="0.15">
      <c r="A84" s="7" t="s">
        <v>177</v>
      </c>
      <c r="B84" s="12">
        <v>64.900000000000006</v>
      </c>
      <c r="C84" s="12">
        <v>81.8</v>
      </c>
      <c r="D84" s="12">
        <v>84.6</v>
      </c>
      <c r="E84" s="12">
        <v>93.4</v>
      </c>
      <c r="F84" s="12">
        <v>106.7</v>
      </c>
      <c r="G84" s="12">
        <v>109.4</v>
      </c>
      <c r="H84" s="12">
        <v>110.7</v>
      </c>
      <c r="I84" s="12">
        <v>101.9</v>
      </c>
      <c r="J84" s="12">
        <v>97.7</v>
      </c>
      <c r="K84" s="12">
        <v>115.3</v>
      </c>
      <c r="L84" s="12">
        <v>97.1</v>
      </c>
      <c r="M84" s="12">
        <v>88.2</v>
      </c>
      <c r="N84" s="240">
        <f>SUM(B84:M84)/12</f>
        <v>95.975000000000009</v>
      </c>
      <c r="O84" s="166">
        <v>115.8</v>
      </c>
      <c r="P84" s="52"/>
      <c r="Q84" s="334"/>
      <c r="R84" s="334"/>
      <c r="S84" s="52"/>
      <c r="T84" s="52"/>
      <c r="U84" s="52"/>
      <c r="V84" s="52"/>
      <c r="W84" s="52"/>
      <c r="X84" s="52"/>
      <c r="Y84" s="52"/>
      <c r="Z84" s="52"/>
    </row>
    <row r="85" spans="1:26" ht="11.1" customHeight="1" x14ac:dyDescent="0.15">
      <c r="A85" s="7" t="s">
        <v>180</v>
      </c>
      <c r="B85" s="12">
        <v>85.7</v>
      </c>
      <c r="C85" s="12">
        <v>87</v>
      </c>
      <c r="D85" s="12">
        <v>82.4</v>
      </c>
      <c r="E85" s="12">
        <v>93.3</v>
      </c>
      <c r="F85" s="12">
        <v>92</v>
      </c>
      <c r="G85" s="12">
        <v>99.6</v>
      </c>
      <c r="H85" s="12">
        <v>115.3</v>
      </c>
      <c r="I85" s="12">
        <v>76.099999999999994</v>
      </c>
      <c r="J85" s="12">
        <v>127.5</v>
      </c>
      <c r="K85" s="12">
        <v>102.6</v>
      </c>
      <c r="L85" s="12">
        <v>102.2</v>
      </c>
      <c r="M85" s="12">
        <v>85.1</v>
      </c>
      <c r="N85" s="240">
        <f>SUM(B85:M85)/12</f>
        <v>95.733333333333334</v>
      </c>
      <c r="O85" s="166">
        <f t="shared" ref="O85:O87" si="2">ROUND(N85/N84*100,1)</f>
        <v>99.7</v>
      </c>
      <c r="P85" s="52"/>
      <c r="Q85" s="334"/>
      <c r="R85" s="334"/>
      <c r="S85" s="52"/>
      <c r="T85" s="52"/>
      <c r="U85" s="52"/>
      <c r="V85" s="52"/>
      <c r="W85" s="52"/>
      <c r="X85" s="52"/>
      <c r="Y85" s="52"/>
      <c r="Z85" s="52"/>
    </row>
    <row r="86" spans="1:26" ht="11.1" customHeight="1" x14ac:dyDescent="0.15">
      <c r="A86" s="7" t="s">
        <v>179</v>
      </c>
      <c r="B86" s="12">
        <v>71.8</v>
      </c>
      <c r="C86" s="12">
        <v>67.900000000000006</v>
      </c>
      <c r="D86" s="12">
        <v>86.3</v>
      </c>
      <c r="E86" s="12">
        <v>91.1</v>
      </c>
      <c r="F86" s="12">
        <v>72.900000000000006</v>
      </c>
      <c r="G86" s="12">
        <v>127.8</v>
      </c>
      <c r="H86" s="12">
        <v>144</v>
      </c>
      <c r="I86" s="12">
        <v>88.1</v>
      </c>
      <c r="J86" s="12">
        <v>93.5</v>
      </c>
      <c r="K86" s="12">
        <v>89.7</v>
      </c>
      <c r="L86" s="12">
        <v>127.8</v>
      </c>
      <c r="M86" s="12">
        <v>136.69999999999999</v>
      </c>
      <c r="N86" s="240">
        <f>SUM(B86:M86)/12</f>
        <v>99.800000000000011</v>
      </c>
      <c r="O86" s="166">
        <f t="shared" si="2"/>
        <v>104.2</v>
      </c>
      <c r="P86" s="52"/>
      <c r="Q86" s="334"/>
      <c r="R86" s="334"/>
      <c r="S86" s="52"/>
      <c r="T86" s="52"/>
      <c r="U86" s="52"/>
      <c r="V86" s="52"/>
      <c r="W86" s="52"/>
      <c r="X86" s="52"/>
      <c r="Y86" s="52"/>
      <c r="Z86" s="52"/>
    </row>
    <row r="87" spans="1:26" ht="11.1" customHeight="1" x14ac:dyDescent="0.15">
      <c r="A87" s="7" t="s">
        <v>183</v>
      </c>
      <c r="B87" s="12">
        <v>138.19999999999999</v>
      </c>
      <c r="C87" s="12">
        <v>142.4</v>
      </c>
      <c r="D87" s="12">
        <v>199.9</v>
      </c>
      <c r="E87" s="12">
        <v>232.5</v>
      </c>
      <c r="F87" s="12">
        <v>179</v>
      </c>
      <c r="G87" s="12">
        <v>177.6</v>
      </c>
      <c r="H87" s="12">
        <v>151.19999999999999</v>
      </c>
      <c r="I87" s="12">
        <v>124.5</v>
      </c>
      <c r="J87" s="12">
        <v>116.7</v>
      </c>
      <c r="K87" s="12">
        <v>129.9</v>
      </c>
      <c r="L87" s="12">
        <v>117.4</v>
      </c>
      <c r="M87" s="12">
        <v>123.6</v>
      </c>
      <c r="N87" s="240">
        <f>SUM(B87:M87)/12</f>
        <v>152.74166666666667</v>
      </c>
      <c r="O87" s="166">
        <f t="shared" si="2"/>
        <v>153</v>
      </c>
      <c r="P87" s="52"/>
      <c r="Q87" s="334"/>
      <c r="R87" s="334"/>
      <c r="S87" s="52"/>
      <c r="T87" s="52"/>
      <c r="U87" s="52"/>
      <c r="V87" s="52"/>
      <c r="W87" s="52"/>
      <c r="X87" s="52"/>
      <c r="Y87" s="52"/>
      <c r="Z87" s="52"/>
    </row>
    <row r="88" spans="1:26" ht="11.1" customHeight="1" x14ac:dyDescent="0.15">
      <c r="A88" s="7" t="s">
        <v>192</v>
      </c>
      <c r="B88" s="12">
        <v>137.30000000000001</v>
      </c>
      <c r="C88" s="12">
        <v>110.5</v>
      </c>
      <c r="D88" s="12">
        <v>167.7</v>
      </c>
      <c r="E88" s="12">
        <v>153.9</v>
      </c>
      <c r="F88" s="12">
        <v>132.6</v>
      </c>
      <c r="G88" s="12">
        <v>176.4</v>
      </c>
      <c r="H88" s="12">
        <v>200.3</v>
      </c>
      <c r="I88" s="12"/>
      <c r="J88" s="12"/>
      <c r="K88" s="12"/>
      <c r="L88" s="12"/>
      <c r="M88" s="12"/>
      <c r="N88" s="240"/>
      <c r="O88" s="166"/>
      <c r="P88" s="52"/>
      <c r="Q88" s="413"/>
      <c r="R88" s="413"/>
      <c r="S88" s="52"/>
      <c r="T88" s="52"/>
      <c r="U88" s="52"/>
      <c r="V88" s="52"/>
      <c r="W88" s="52"/>
      <c r="X88" s="52"/>
      <c r="Y88" s="52"/>
      <c r="Z88" s="52"/>
    </row>
    <row r="89" spans="1:26" ht="9.9499999999999993" customHeight="1" x14ac:dyDescent="0.15">
      <c r="C89" s="444"/>
      <c r="D89" s="422"/>
    </row>
    <row r="90" spans="1:26" s="443" customFormat="1" ht="9.9499999999999993" customHeight="1" x14ac:dyDescent="0.15">
      <c r="D90" s="42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BC89"/>
  <sheetViews>
    <sheetView zoomScaleNormal="100" workbookViewId="0">
      <selection activeCell="H89" sqref="H89"/>
    </sheetView>
  </sheetViews>
  <sheetFormatPr defaultRowHeight="9.9499999999999993" customHeight="1" x14ac:dyDescent="0.15"/>
  <cols>
    <col min="1" max="1" width="8" style="431" customWidth="1"/>
    <col min="2" max="13" width="6.125" style="431" customWidth="1"/>
    <col min="14" max="26" width="7.625" style="431" customWidth="1"/>
    <col min="27" max="16384" width="9" style="431"/>
  </cols>
  <sheetData>
    <row r="8" spans="1:26" ht="9.9499999999999993" customHeight="1" x14ac:dyDescent="0.15">
      <c r="A8" s="171"/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</row>
    <row r="9" spans="1:26" ht="9.9499999999999993" customHeight="1" x14ac:dyDescent="0.15">
      <c r="A9" s="171"/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</row>
    <row r="10" spans="1:26" ht="9.9499999999999993" customHeight="1" x14ac:dyDescent="0.15">
      <c r="A10" s="171"/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</row>
    <row r="11" spans="1:26" ht="9.9499999999999993" customHeight="1" x14ac:dyDescent="0.15">
      <c r="A11" s="171"/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</row>
    <row r="12" spans="1:26" ht="9.9499999999999993" customHeight="1" x14ac:dyDescent="0.15">
      <c r="A12" s="171"/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</row>
    <row r="19" spans="1:55" ht="9.9499999999999993" customHeight="1" x14ac:dyDescent="0.15">
      <c r="A19" s="171"/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</row>
    <row r="20" spans="1:55" ht="9.9499999999999993" customHeight="1" x14ac:dyDescent="0.15">
      <c r="A20" s="171"/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</row>
    <row r="21" spans="1:55" ht="9.9499999999999993" customHeight="1" x14ac:dyDescent="0.15">
      <c r="A21" s="171"/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</row>
    <row r="22" spans="1:55" ht="9.9499999999999993" customHeight="1" x14ac:dyDescent="0.15">
      <c r="A22" s="171"/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 x14ac:dyDescent="0.15">
      <c r="A23" s="171"/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 x14ac:dyDescent="0.15">
      <c r="A24" s="7"/>
      <c r="B24" s="8" t="s">
        <v>77</v>
      </c>
      <c r="C24" s="8" t="s">
        <v>78</v>
      </c>
      <c r="D24" s="8" t="s">
        <v>79</v>
      </c>
      <c r="E24" s="8" t="s">
        <v>80</v>
      </c>
      <c r="F24" s="8" t="s">
        <v>81</v>
      </c>
      <c r="G24" s="8" t="s">
        <v>82</v>
      </c>
      <c r="H24" s="8" t="s">
        <v>83</v>
      </c>
      <c r="I24" s="8" t="s">
        <v>84</v>
      </c>
      <c r="J24" s="8" t="s">
        <v>85</v>
      </c>
      <c r="K24" s="8" t="s">
        <v>86</v>
      </c>
      <c r="L24" s="8" t="s">
        <v>87</v>
      </c>
      <c r="M24" s="8" t="s">
        <v>88</v>
      </c>
      <c r="N24" s="235" t="s">
        <v>123</v>
      </c>
      <c r="O24" s="167" t="s">
        <v>126</v>
      </c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 x14ac:dyDescent="0.15">
      <c r="A25" s="416" t="s">
        <v>177</v>
      </c>
      <c r="B25" s="417">
        <v>91</v>
      </c>
      <c r="C25" s="417">
        <v>88.5</v>
      </c>
      <c r="D25" s="417">
        <v>127.1</v>
      </c>
      <c r="E25" s="417">
        <v>123.6</v>
      </c>
      <c r="F25" s="417">
        <v>127.3</v>
      </c>
      <c r="G25" s="417">
        <v>123.9</v>
      </c>
      <c r="H25" s="417">
        <v>147.6</v>
      </c>
      <c r="I25" s="417">
        <v>123.9</v>
      </c>
      <c r="J25" s="417">
        <v>121.8</v>
      </c>
      <c r="K25" s="417">
        <v>131</v>
      </c>
      <c r="L25" s="417">
        <v>110.3</v>
      </c>
      <c r="M25" s="417">
        <v>106.5</v>
      </c>
      <c r="N25" s="418">
        <f>SUM(B25:M25)</f>
        <v>1422.5</v>
      </c>
      <c r="O25" s="419">
        <v>98.9</v>
      </c>
      <c r="P25" s="176"/>
      <c r="Q25" s="339"/>
      <c r="R25" s="339"/>
      <c r="S25" s="176"/>
      <c r="T25" s="176"/>
      <c r="U25" s="176"/>
      <c r="V25" s="176"/>
      <c r="W25" s="176"/>
      <c r="X25" s="176"/>
      <c r="Y25" s="176"/>
      <c r="Z25" s="176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3" customFormat="1" ht="11.1" customHeight="1" x14ac:dyDescent="0.15">
      <c r="A26" s="416" t="s">
        <v>180</v>
      </c>
      <c r="B26" s="417">
        <v>96.4</v>
      </c>
      <c r="C26" s="417">
        <v>100.8</v>
      </c>
      <c r="D26" s="417">
        <v>119.9</v>
      </c>
      <c r="E26" s="417">
        <v>122</v>
      </c>
      <c r="F26" s="417">
        <v>123.5</v>
      </c>
      <c r="G26" s="417">
        <v>126.2</v>
      </c>
      <c r="H26" s="417">
        <v>126.9</v>
      </c>
      <c r="I26" s="417">
        <v>97.5</v>
      </c>
      <c r="J26" s="417">
        <v>114.1</v>
      </c>
      <c r="K26" s="417">
        <v>104.1</v>
      </c>
      <c r="L26" s="417">
        <v>95.1</v>
      </c>
      <c r="M26" s="417">
        <v>110</v>
      </c>
      <c r="N26" s="418">
        <f>SUM(B26:M26)</f>
        <v>1336.4999999999998</v>
      </c>
      <c r="O26" s="419">
        <f t="shared" ref="O26:O28" si="0">ROUND(N26/N25*100,1)</f>
        <v>94</v>
      </c>
      <c r="P26" s="423"/>
      <c r="Q26" s="424"/>
      <c r="R26" s="424"/>
      <c r="S26" s="423"/>
      <c r="T26" s="423"/>
      <c r="U26" s="423"/>
      <c r="V26" s="423"/>
      <c r="W26" s="423"/>
      <c r="X26" s="423"/>
      <c r="Y26" s="423"/>
      <c r="Z26" s="423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</row>
    <row r="27" spans="1:55" s="53" customFormat="1" ht="11.1" customHeight="1" x14ac:dyDescent="0.15">
      <c r="A27" s="416" t="s">
        <v>179</v>
      </c>
      <c r="B27" s="417">
        <v>84.4</v>
      </c>
      <c r="C27" s="417">
        <v>90.2</v>
      </c>
      <c r="D27" s="417">
        <v>113.2</v>
      </c>
      <c r="E27" s="417">
        <v>112.9</v>
      </c>
      <c r="F27" s="417">
        <v>92.8</v>
      </c>
      <c r="G27" s="417">
        <v>100.2</v>
      </c>
      <c r="H27" s="417">
        <v>103</v>
      </c>
      <c r="I27" s="417">
        <v>90.2</v>
      </c>
      <c r="J27" s="417">
        <v>95.8</v>
      </c>
      <c r="K27" s="417">
        <v>131.9</v>
      </c>
      <c r="L27" s="417">
        <v>84.5</v>
      </c>
      <c r="M27" s="417">
        <v>78.599999999999994</v>
      </c>
      <c r="N27" s="418">
        <f>SUM(B27:M27)</f>
        <v>1177.6999999999998</v>
      </c>
      <c r="O27" s="419">
        <f t="shared" si="0"/>
        <v>88.1</v>
      </c>
      <c r="P27" s="423"/>
      <c r="Q27" s="424"/>
      <c r="R27" s="424"/>
      <c r="S27" s="423"/>
      <c r="T27" s="423"/>
      <c r="U27" s="423"/>
      <c r="V27" s="423"/>
      <c r="W27" s="423"/>
      <c r="X27" s="423"/>
      <c r="Y27" s="423"/>
      <c r="Z27" s="423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</row>
    <row r="28" spans="1:55" s="53" customFormat="1" ht="11.1" customHeight="1" x14ac:dyDescent="0.15">
      <c r="A28" s="416" t="s">
        <v>183</v>
      </c>
      <c r="B28" s="417">
        <v>75.7</v>
      </c>
      <c r="C28" s="417">
        <v>92.3</v>
      </c>
      <c r="D28" s="417">
        <v>105</v>
      </c>
      <c r="E28" s="417">
        <v>103.6</v>
      </c>
      <c r="F28" s="417">
        <v>94.9</v>
      </c>
      <c r="G28" s="417">
        <v>106.3</v>
      </c>
      <c r="H28" s="417">
        <v>100.1</v>
      </c>
      <c r="I28" s="417">
        <v>100.9</v>
      </c>
      <c r="J28" s="417">
        <v>91.8</v>
      </c>
      <c r="K28" s="417">
        <v>87.4</v>
      </c>
      <c r="L28" s="417">
        <v>90</v>
      </c>
      <c r="M28" s="417">
        <v>78.099999999999994</v>
      </c>
      <c r="N28" s="418">
        <f>SUM(B28:M28)</f>
        <v>1126.0999999999999</v>
      </c>
      <c r="O28" s="419">
        <f t="shared" si="0"/>
        <v>95.6</v>
      </c>
      <c r="P28" s="423"/>
      <c r="Q28" s="424"/>
      <c r="R28" s="424"/>
      <c r="S28" s="423"/>
      <c r="T28" s="423"/>
      <c r="U28" s="423"/>
      <c r="V28" s="423"/>
      <c r="W28" s="423"/>
      <c r="X28" s="423"/>
      <c r="Y28" s="423"/>
      <c r="Z28" s="423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</row>
    <row r="29" spans="1:55" s="53" customFormat="1" ht="11.1" customHeight="1" x14ac:dyDescent="0.15">
      <c r="A29" s="416" t="s">
        <v>192</v>
      </c>
      <c r="B29" s="417">
        <v>68.900000000000006</v>
      </c>
      <c r="C29" s="417">
        <v>75.7</v>
      </c>
      <c r="D29" s="417">
        <v>96.3</v>
      </c>
      <c r="E29" s="417">
        <v>98.9</v>
      </c>
      <c r="F29" s="417">
        <v>89.3</v>
      </c>
      <c r="G29" s="417">
        <v>96</v>
      </c>
      <c r="H29" s="417">
        <v>90.2</v>
      </c>
      <c r="I29" s="417"/>
      <c r="J29" s="417"/>
      <c r="K29" s="417"/>
      <c r="L29" s="417"/>
      <c r="M29" s="417"/>
      <c r="N29" s="418"/>
      <c r="O29" s="419"/>
      <c r="P29" s="423"/>
      <c r="Q29" s="425"/>
      <c r="R29" s="425"/>
      <c r="S29" s="423"/>
      <c r="T29" s="423"/>
      <c r="U29" s="423"/>
      <c r="V29" s="423"/>
      <c r="W29" s="423"/>
      <c r="X29" s="423"/>
      <c r="Y29" s="423"/>
      <c r="Z29" s="423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</row>
    <row r="30" spans="1:55" s="53" customFormat="1" ht="9.9499999999999993" customHeight="1" x14ac:dyDescent="0.15">
      <c r="H30" s="220"/>
    </row>
    <row r="31" spans="1:55" s="53" customFormat="1" ht="9.9499999999999993" customHeight="1" x14ac:dyDescent="0.15"/>
    <row r="32" spans="1:55" s="53" customFormat="1" ht="9.9499999999999993" customHeight="1" x14ac:dyDescent="0.15"/>
    <row r="33" s="53" customFormat="1" ht="9.9499999999999993" customHeight="1" x14ac:dyDescent="0.15"/>
    <row r="34" s="53" customFormat="1" ht="9.9499999999999993" customHeight="1" x14ac:dyDescent="0.15"/>
    <row r="35" s="53" customFormat="1" ht="9.9499999999999993" customHeight="1" x14ac:dyDescent="0.15"/>
    <row r="36" s="53" customFormat="1" ht="9.9499999999999993" customHeight="1" x14ac:dyDescent="0.15"/>
    <row r="37" s="53" customFormat="1" ht="9.9499999999999993" customHeight="1" x14ac:dyDescent="0.15"/>
    <row r="38" s="53" customFormat="1" ht="9.9499999999999993" customHeight="1" x14ac:dyDescent="0.15"/>
    <row r="39" s="53" customFormat="1" ht="9.9499999999999993" customHeight="1" x14ac:dyDescent="0.15"/>
    <row r="40" s="53" customFormat="1" ht="9.9499999999999993" customHeight="1" x14ac:dyDescent="0.15"/>
    <row r="41" s="53" customFormat="1" ht="9.9499999999999993" customHeight="1" x14ac:dyDescent="0.15"/>
    <row r="42" s="53" customFormat="1" ht="9.9499999999999993" customHeight="1" x14ac:dyDescent="0.15"/>
    <row r="43" s="53" customFormat="1" ht="9.9499999999999993" customHeight="1" x14ac:dyDescent="0.15"/>
    <row r="44" s="53" customFormat="1" ht="9.9499999999999993" customHeight="1" x14ac:dyDescent="0.15"/>
    <row r="45" s="53" customFormat="1" ht="9.9499999999999993" customHeight="1" x14ac:dyDescent="0.15"/>
    <row r="46" s="53" customFormat="1" ht="9.9499999999999993" customHeight="1" x14ac:dyDescent="0.15"/>
    <row r="47" s="53" customFormat="1" ht="9.9499999999999993" customHeight="1" x14ac:dyDescent="0.15"/>
    <row r="48" s="53" customFormat="1" ht="9.9499999999999993" customHeight="1" x14ac:dyDescent="0.15"/>
    <row r="49" spans="1:48" s="53" customFormat="1" ht="9.9499999999999993" customHeight="1" x14ac:dyDescent="0.15"/>
    <row r="50" spans="1:48" s="53" customFormat="1" ht="9.9499999999999993" customHeight="1" x14ac:dyDescent="0.15"/>
    <row r="51" spans="1:48" s="53" customFormat="1" ht="9.9499999999999993" customHeight="1" x14ac:dyDescent="0.15"/>
    <row r="52" spans="1:48" s="53" customFormat="1" ht="9.9499999999999993" customHeight="1" x14ac:dyDescent="0.15"/>
    <row r="53" spans="1:48" s="357" customFormat="1" ht="11.1" customHeight="1" x14ac:dyDescent="0.15">
      <c r="A53" s="426"/>
      <c r="B53" s="427" t="s">
        <v>77</v>
      </c>
      <c r="C53" s="427" t="s">
        <v>78</v>
      </c>
      <c r="D53" s="427" t="s">
        <v>79</v>
      </c>
      <c r="E53" s="427" t="s">
        <v>80</v>
      </c>
      <c r="F53" s="427" t="s">
        <v>81</v>
      </c>
      <c r="G53" s="427" t="s">
        <v>82</v>
      </c>
      <c r="H53" s="427" t="s">
        <v>83</v>
      </c>
      <c r="I53" s="427" t="s">
        <v>84</v>
      </c>
      <c r="J53" s="427" t="s">
        <v>85</v>
      </c>
      <c r="K53" s="427" t="s">
        <v>86</v>
      </c>
      <c r="L53" s="427" t="s">
        <v>87</v>
      </c>
      <c r="M53" s="427" t="s">
        <v>88</v>
      </c>
      <c r="N53" s="428" t="s">
        <v>124</v>
      </c>
      <c r="O53" s="429" t="s">
        <v>126</v>
      </c>
      <c r="P53" s="430"/>
      <c r="Q53" s="430"/>
      <c r="R53" s="430"/>
      <c r="S53" s="430"/>
      <c r="T53" s="430"/>
      <c r="U53" s="430"/>
      <c r="V53" s="430"/>
      <c r="W53" s="430"/>
      <c r="X53" s="430"/>
      <c r="Y53" s="430"/>
      <c r="Z53" s="430"/>
      <c r="AA53" s="422"/>
      <c r="AB53" s="422"/>
      <c r="AC53" s="422"/>
      <c r="AD53" s="422"/>
      <c r="AE53" s="422"/>
      <c r="AF53" s="422"/>
      <c r="AG53" s="422"/>
      <c r="AH53" s="422"/>
      <c r="AI53" s="422"/>
      <c r="AJ53" s="422"/>
      <c r="AK53" s="422"/>
      <c r="AL53" s="422"/>
      <c r="AM53" s="422"/>
      <c r="AN53" s="422"/>
      <c r="AO53" s="422"/>
      <c r="AP53" s="422"/>
      <c r="AQ53" s="422"/>
      <c r="AR53" s="422"/>
      <c r="AS53" s="422"/>
      <c r="AT53" s="422"/>
      <c r="AU53" s="422"/>
      <c r="AV53" s="422"/>
    </row>
    <row r="54" spans="1:48" s="357" customFormat="1" ht="11.1" customHeight="1" x14ac:dyDescent="0.15">
      <c r="A54" s="7" t="s">
        <v>177</v>
      </c>
      <c r="B54" s="173">
        <v>120.5</v>
      </c>
      <c r="C54" s="173">
        <v>109</v>
      </c>
      <c r="D54" s="173">
        <v>119.8</v>
      </c>
      <c r="E54" s="173">
        <v>121.6</v>
      </c>
      <c r="F54" s="173">
        <v>136.1</v>
      </c>
      <c r="G54" s="173">
        <v>141.5</v>
      </c>
      <c r="H54" s="173">
        <v>138.5</v>
      </c>
      <c r="I54" s="173">
        <v>115.4</v>
      </c>
      <c r="J54" s="173">
        <v>127.1</v>
      </c>
      <c r="K54" s="173">
        <v>139.9</v>
      </c>
      <c r="L54" s="173">
        <v>134.6</v>
      </c>
      <c r="M54" s="173">
        <v>130.80000000000001</v>
      </c>
      <c r="N54" s="418">
        <f>SUM(B54:M54)/12</f>
        <v>127.89999999999999</v>
      </c>
      <c r="O54" s="419">
        <v>108.3</v>
      </c>
      <c r="P54" s="420"/>
      <c r="Q54" s="421"/>
      <c r="R54" s="421"/>
      <c r="S54" s="420"/>
      <c r="T54" s="420"/>
      <c r="U54" s="420"/>
      <c r="V54" s="420"/>
      <c r="W54" s="420"/>
      <c r="X54" s="420"/>
      <c r="Y54" s="420"/>
      <c r="Z54" s="420"/>
      <c r="AA54" s="422"/>
      <c r="AB54" s="422"/>
      <c r="AC54" s="422"/>
      <c r="AD54" s="422"/>
      <c r="AE54" s="422"/>
      <c r="AF54" s="422"/>
      <c r="AG54" s="422"/>
      <c r="AH54" s="422"/>
      <c r="AI54" s="422"/>
      <c r="AJ54" s="422"/>
      <c r="AK54" s="422"/>
      <c r="AL54" s="422"/>
      <c r="AM54" s="422"/>
      <c r="AN54" s="422"/>
      <c r="AO54" s="422"/>
      <c r="AP54" s="422"/>
      <c r="AQ54" s="422"/>
      <c r="AR54" s="422"/>
      <c r="AS54" s="422"/>
      <c r="AT54" s="422"/>
      <c r="AU54" s="422"/>
      <c r="AV54" s="422"/>
    </row>
    <row r="55" spans="1:48" s="357" customFormat="1" ht="11.1" customHeight="1" x14ac:dyDescent="0.15">
      <c r="A55" s="7" t="s">
        <v>180</v>
      </c>
      <c r="B55" s="173">
        <v>114.1</v>
      </c>
      <c r="C55" s="173">
        <v>119.1</v>
      </c>
      <c r="D55" s="173">
        <v>126.2</v>
      </c>
      <c r="E55" s="173">
        <v>117.7</v>
      </c>
      <c r="F55" s="173">
        <v>126</v>
      </c>
      <c r="G55" s="173">
        <v>138.9</v>
      </c>
      <c r="H55" s="173">
        <v>146.19999999999999</v>
      </c>
      <c r="I55" s="173">
        <v>134.4</v>
      </c>
      <c r="J55" s="173">
        <v>134.19999999999999</v>
      </c>
      <c r="K55" s="173">
        <v>122.9</v>
      </c>
      <c r="L55" s="173">
        <v>124.3</v>
      </c>
      <c r="M55" s="173">
        <v>122.1</v>
      </c>
      <c r="N55" s="418">
        <f>SUM(B55:M55)/12</f>
        <v>127.17499999999997</v>
      </c>
      <c r="O55" s="419">
        <f t="shared" ref="O55:O57" si="1">ROUND(N55/N54*100,1)</f>
        <v>99.4</v>
      </c>
      <c r="P55" s="420"/>
      <c r="Q55" s="421"/>
      <c r="R55" s="421"/>
      <c r="S55" s="420"/>
      <c r="T55" s="420"/>
      <c r="U55" s="420"/>
      <c r="V55" s="420"/>
      <c r="W55" s="420"/>
      <c r="X55" s="420"/>
      <c r="Y55" s="420"/>
      <c r="Z55" s="420"/>
      <c r="AA55" s="422"/>
      <c r="AB55" s="422"/>
      <c r="AC55" s="422"/>
      <c r="AD55" s="422"/>
      <c r="AE55" s="422"/>
      <c r="AF55" s="422"/>
      <c r="AG55" s="422"/>
      <c r="AH55" s="422"/>
      <c r="AI55" s="422"/>
      <c r="AJ55" s="422"/>
      <c r="AK55" s="422"/>
      <c r="AL55" s="422"/>
      <c r="AM55" s="422"/>
      <c r="AN55" s="422"/>
      <c r="AO55" s="422"/>
      <c r="AP55" s="422"/>
      <c r="AQ55" s="422"/>
      <c r="AR55" s="422"/>
      <c r="AS55" s="422"/>
      <c r="AT55" s="422"/>
      <c r="AU55" s="422"/>
      <c r="AV55" s="422"/>
    </row>
    <row r="56" spans="1:48" s="357" customFormat="1" ht="11.1" customHeight="1" x14ac:dyDescent="0.15">
      <c r="A56" s="7" t="s">
        <v>179</v>
      </c>
      <c r="B56" s="173">
        <v>119.6</v>
      </c>
      <c r="C56" s="173">
        <v>116.2</v>
      </c>
      <c r="D56" s="173">
        <v>120.4</v>
      </c>
      <c r="E56" s="173">
        <v>120.3</v>
      </c>
      <c r="F56" s="173">
        <v>123.1</v>
      </c>
      <c r="G56" s="173">
        <v>116.5</v>
      </c>
      <c r="H56" s="173">
        <v>114.8</v>
      </c>
      <c r="I56" s="173">
        <v>111.8</v>
      </c>
      <c r="J56" s="173">
        <v>114</v>
      </c>
      <c r="K56" s="173">
        <v>141.30000000000001</v>
      </c>
      <c r="L56" s="173">
        <v>114</v>
      </c>
      <c r="M56" s="173">
        <v>101.3</v>
      </c>
      <c r="N56" s="418">
        <f>SUM(B56:M56)/12</f>
        <v>117.77499999999998</v>
      </c>
      <c r="O56" s="419">
        <f t="shared" si="1"/>
        <v>92.6</v>
      </c>
      <c r="P56" s="420"/>
      <c r="Q56" s="421"/>
      <c r="R56" s="421"/>
      <c r="S56" s="420"/>
      <c r="T56" s="420"/>
      <c r="U56" s="420"/>
      <c r="V56" s="420"/>
      <c r="W56" s="420"/>
      <c r="X56" s="420"/>
      <c r="Y56" s="420"/>
      <c r="Z56" s="420"/>
      <c r="AA56" s="422"/>
    </row>
    <row r="57" spans="1:48" s="357" customFormat="1" ht="11.1" customHeight="1" x14ac:dyDescent="0.15">
      <c r="A57" s="7" t="s">
        <v>183</v>
      </c>
      <c r="B57" s="173">
        <v>99.7</v>
      </c>
      <c r="C57" s="173">
        <v>109.5</v>
      </c>
      <c r="D57" s="173">
        <v>111.4</v>
      </c>
      <c r="E57" s="173">
        <v>102.9</v>
      </c>
      <c r="F57" s="173">
        <v>113.3</v>
      </c>
      <c r="G57" s="173">
        <v>123.3</v>
      </c>
      <c r="H57" s="173">
        <v>120.8</v>
      </c>
      <c r="I57" s="173">
        <v>138.19999999999999</v>
      </c>
      <c r="J57" s="173">
        <v>132.1</v>
      </c>
      <c r="K57" s="173">
        <v>128.30000000000001</v>
      </c>
      <c r="L57" s="173">
        <v>125.1</v>
      </c>
      <c r="M57" s="173">
        <v>109.6</v>
      </c>
      <c r="N57" s="241">
        <f>SUM(B57:M57)/12</f>
        <v>117.84999999999997</v>
      </c>
      <c r="O57" s="419">
        <f t="shared" si="1"/>
        <v>100.1</v>
      </c>
      <c r="P57" s="420"/>
      <c r="Q57" s="421"/>
      <c r="R57" s="421"/>
      <c r="S57" s="420"/>
      <c r="T57" s="420"/>
      <c r="U57" s="420"/>
      <c r="V57" s="420"/>
      <c r="W57" s="420"/>
      <c r="X57" s="420"/>
      <c r="Y57" s="420"/>
      <c r="Z57" s="420"/>
      <c r="AA57" s="422"/>
    </row>
    <row r="58" spans="1:48" s="170" customFormat="1" ht="11.1" customHeight="1" x14ac:dyDescent="0.15">
      <c r="A58" s="7" t="s">
        <v>192</v>
      </c>
      <c r="B58" s="173">
        <v>110.3</v>
      </c>
      <c r="C58" s="173">
        <v>109</v>
      </c>
      <c r="D58" s="173">
        <v>108.2</v>
      </c>
      <c r="E58" s="173">
        <v>113.1</v>
      </c>
      <c r="F58" s="173">
        <v>122.4</v>
      </c>
      <c r="G58" s="173">
        <v>116.8</v>
      </c>
      <c r="H58" s="173">
        <v>108.9</v>
      </c>
      <c r="I58" s="173"/>
      <c r="J58" s="173"/>
      <c r="K58" s="173"/>
      <c r="L58" s="173"/>
      <c r="M58" s="173"/>
      <c r="N58" s="241"/>
      <c r="O58" s="419"/>
      <c r="P58" s="180"/>
      <c r="Q58" s="414"/>
      <c r="R58" s="414"/>
      <c r="S58" s="180"/>
      <c r="T58" s="180"/>
      <c r="U58" s="180"/>
      <c r="V58" s="180"/>
      <c r="W58" s="180"/>
      <c r="X58" s="180"/>
      <c r="Y58" s="180"/>
      <c r="Z58" s="180"/>
      <c r="AA58" s="168"/>
    </row>
    <row r="59" spans="1:48" ht="9.9499999999999993" customHeight="1" x14ac:dyDescent="0.15">
      <c r="A59" s="17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 x14ac:dyDescent="0.15">
      <c r="A60" s="171"/>
    </row>
    <row r="68" spans="18:18" ht="9.9499999999999993" customHeight="1" x14ac:dyDescent="0.15">
      <c r="R68" s="415"/>
    </row>
    <row r="82" spans="1:26" ht="5.25" customHeight="1" x14ac:dyDescent="0.15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170" customFormat="1" ht="11.1" customHeight="1" x14ac:dyDescent="0.15">
      <c r="A83" s="12"/>
      <c r="B83" s="164" t="s">
        <v>77</v>
      </c>
      <c r="C83" s="164" t="s">
        <v>78</v>
      </c>
      <c r="D83" s="164" t="s">
        <v>79</v>
      </c>
      <c r="E83" s="164" t="s">
        <v>80</v>
      </c>
      <c r="F83" s="164" t="s">
        <v>81</v>
      </c>
      <c r="G83" s="164" t="s">
        <v>82</v>
      </c>
      <c r="H83" s="164" t="s">
        <v>83</v>
      </c>
      <c r="I83" s="164" t="s">
        <v>84</v>
      </c>
      <c r="J83" s="164" t="s">
        <v>85</v>
      </c>
      <c r="K83" s="164" t="s">
        <v>86</v>
      </c>
      <c r="L83" s="164" t="s">
        <v>87</v>
      </c>
      <c r="M83" s="164" t="s">
        <v>88</v>
      </c>
      <c r="N83" s="235" t="s">
        <v>124</v>
      </c>
      <c r="O83" s="167" t="s">
        <v>126</v>
      </c>
      <c r="P83" s="179"/>
      <c r="Q83" s="179"/>
      <c r="R83" s="179"/>
      <c r="S83" s="179"/>
      <c r="T83" s="179"/>
      <c r="U83" s="179"/>
      <c r="V83" s="179"/>
      <c r="W83" s="179"/>
      <c r="X83" s="179"/>
      <c r="Y83" s="179"/>
      <c r="Z83" s="179"/>
    </row>
    <row r="84" spans="1:26" s="170" customFormat="1" ht="11.1" customHeight="1" x14ac:dyDescent="0.15">
      <c r="A84" s="7" t="s">
        <v>177</v>
      </c>
      <c r="B84" s="166">
        <v>76</v>
      </c>
      <c r="C84" s="166">
        <v>82.2</v>
      </c>
      <c r="D84" s="166">
        <v>106.4</v>
      </c>
      <c r="E84" s="166">
        <v>101.7</v>
      </c>
      <c r="F84" s="166">
        <v>93.2</v>
      </c>
      <c r="G84" s="166">
        <v>87.3</v>
      </c>
      <c r="H84" s="166">
        <v>106.5</v>
      </c>
      <c r="I84" s="166">
        <v>106.7</v>
      </c>
      <c r="J84" s="166">
        <v>95.6</v>
      </c>
      <c r="K84" s="166">
        <v>93.4</v>
      </c>
      <c r="L84" s="166">
        <v>82.3</v>
      </c>
      <c r="M84" s="166">
        <v>81.7</v>
      </c>
      <c r="N84" s="240">
        <f t="shared" ref="N84:N87" si="2">SUM(B84:M84)/12</f>
        <v>92.75</v>
      </c>
      <c r="O84" s="246">
        <v>90.9</v>
      </c>
      <c r="P84" s="168"/>
      <c r="Q84" s="343"/>
      <c r="R84" s="343"/>
      <c r="S84" s="168"/>
      <c r="T84" s="168"/>
      <c r="U84" s="168"/>
      <c r="V84" s="168"/>
      <c r="W84" s="168"/>
      <c r="X84" s="168"/>
      <c r="Y84" s="168"/>
      <c r="Z84" s="168"/>
    </row>
    <row r="85" spans="1:26" s="170" customFormat="1" ht="11.1" customHeight="1" x14ac:dyDescent="0.15">
      <c r="A85" s="7" t="s">
        <v>180</v>
      </c>
      <c r="B85" s="166">
        <v>85.5</v>
      </c>
      <c r="C85" s="166">
        <v>84.2</v>
      </c>
      <c r="D85" s="166">
        <v>94.9</v>
      </c>
      <c r="E85" s="166">
        <v>103.5</v>
      </c>
      <c r="F85" s="166">
        <v>98</v>
      </c>
      <c r="G85" s="166">
        <v>90.4</v>
      </c>
      <c r="H85" s="166">
        <v>86.4</v>
      </c>
      <c r="I85" s="166">
        <v>73.7</v>
      </c>
      <c r="J85" s="166">
        <v>85</v>
      </c>
      <c r="K85" s="166">
        <v>85.4</v>
      </c>
      <c r="L85" s="166">
        <v>76.400000000000006</v>
      </c>
      <c r="M85" s="166">
        <v>90.2</v>
      </c>
      <c r="N85" s="240">
        <f t="shared" si="2"/>
        <v>87.8</v>
      </c>
      <c r="O85" s="246">
        <f t="shared" ref="O85:O87" si="3">ROUND(N85/N84*100,1)</f>
        <v>94.7</v>
      </c>
      <c r="P85" s="168"/>
      <c r="Q85" s="343"/>
      <c r="R85" s="343"/>
      <c r="S85" s="168"/>
      <c r="T85" s="168"/>
      <c r="U85" s="168"/>
      <c r="V85" s="168"/>
      <c r="W85" s="168"/>
      <c r="X85" s="168"/>
      <c r="Y85" s="168"/>
      <c r="Z85" s="168"/>
    </row>
    <row r="86" spans="1:26" s="170" customFormat="1" ht="11.1" customHeight="1" x14ac:dyDescent="0.15">
      <c r="A86" s="7" t="s">
        <v>179</v>
      </c>
      <c r="B86" s="166">
        <v>70.900000000000006</v>
      </c>
      <c r="C86" s="166">
        <v>78</v>
      </c>
      <c r="D86" s="166">
        <v>93.9</v>
      </c>
      <c r="E86" s="166">
        <v>93.9</v>
      </c>
      <c r="F86" s="166">
        <v>75.099999999999994</v>
      </c>
      <c r="G86" s="166">
        <v>86.4</v>
      </c>
      <c r="H86" s="166">
        <v>89.8</v>
      </c>
      <c r="I86" s="166">
        <v>81</v>
      </c>
      <c r="J86" s="166">
        <v>83.9</v>
      </c>
      <c r="K86" s="166">
        <v>92.6</v>
      </c>
      <c r="L86" s="166">
        <v>76.900000000000006</v>
      </c>
      <c r="M86" s="166">
        <v>79</v>
      </c>
      <c r="N86" s="240">
        <f t="shared" si="2"/>
        <v>83.45</v>
      </c>
      <c r="O86" s="246">
        <f t="shared" si="3"/>
        <v>95</v>
      </c>
      <c r="P86" s="168"/>
      <c r="Q86" s="343"/>
      <c r="R86" s="343"/>
      <c r="S86" s="168"/>
      <c r="T86" s="168"/>
      <c r="U86" s="168"/>
      <c r="V86" s="168"/>
      <c r="W86" s="168"/>
      <c r="X86" s="168"/>
      <c r="Y86" s="168"/>
      <c r="Z86" s="168"/>
    </row>
    <row r="87" spans="1:26" s="170" customFormat="1" ht="11.1" customHeight="1" x14ac:dyDescent="0.15">
      <c r="A87" s="7" t="s">
        <v>183</v>
      </c>
      <c r="B87" s="166">
        <v>76.099999999999994</v>
      </c>
      <c r="C87" s="166">
        <v>83.6</v>
      </c>
      <c r="D87" s="166">
        <v>94.2</v>
      </c>
      <c r="E87" s="166">
        <v>100.7</v>
      </c>
      <c r="F87" s="166">
        <v>83</v>
      </c>
      <c r="G87" s="166">
        <v>85.6</v>
      </c>
      <c r="H87" s="166">
        <v>83.1</v>
      </c>
      <c r="I87" s="166">
        <v>71.099999999999994</v>
      </c>
      <c r="J87" s="166">
        <v>70.099999999999994</v>
      </c>
      <c r="K87" s="166">
        <v>68.599999999999994</v>
      </c>
      <c r="L87" s="166">
        <v>72.099999999999994</v>
      </c>
      <c r="M87" s="166">
        <v>73.099999999999994</v>
      </c>
      <c r="N87" s="240">
        <f t="shared" si="2"/>
        <v>80.108333333333334</v>
      </c>
      <c r="O87" s="246">
        <f t="shared" si="3"/>
        <v>96</v>
      </c>
      <c r="P87" s="168"/>
      <c r="Q87" s="343"/>
      <c r="R87" s="343"/>
      <c r="S87" s="168"/>
      <c r="T87" s="168"/>
      <c r="U87" s="168"/>
      <c r="V87" s="168"/>
      <c r="W87" s="168"/>
      <c r="X87" s="168"/>
      <c r="Y87" s="168"/>
      <c r="Z87" s="168"/>
    </row>
    <row r="88" spans="1:26" s="170" customFormat="1" ht="11.1" customHeight="1" x14ac:dyDescent="0.15">
      <c r="A88" s="7" t="s">
        <v>192</v>
      </c>
      <c r="B88" s="166">
        <v>62.3</v>
      </c>
      <c r="C88" s="166">
        <v>69.599999999999994</v>
      </c>
      <c r="D88" s="166">
        <v>89</v>
      </c>
      <c r="E88" s="166">
        <v>87.2</v>
      </c>
      <c r="F88" s="166">
        <v>71.900000000000006</v>
      </c>
      <c r="G88" s="166">
        <v>82.6</v>
      </c>
      <c r="H88" s="166">
        <v>83.4</v>
      </c>
      <c r="I88" s="166"/>
      <c r="J88" s="166"/>
      <c r="K88" s="166"/>
      <c r="L88" s="166"/>
      <c r="M88" s="166"/>
      <c r="N88" s="240"/>
      <c r="O88" s="246"/>
      <c r="P88" s="168"/>
      <c r="Q88" s="168"/>
      <c r="R88" s="168"/>
      <c r="S88" s="168"/>
      <c r="T88" s="168"/>
      <c r="U88" s="168"/>
      <c r="V88" s="168"/>
      <c r="W88" s="168"/>
      <c r="X88" s="168"/>
      <c r="Y88" s="168"/>
      <c r="Z88" s="168"/>
    </row>
    <row r="89" spans="1:26" ht="9.9499999999999993" customHeight="1" x14ac:dyDescent="0.15">
      <c r="E89" s="445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BC90"/>
  <sheetViews>
    <sheetView workbookViewId="0">
      <selection activeCell="X68" sqref="X68"/>
    </sheetView>
  </sheetViews>
  <sheetFormatPr defaultRowHeight="9.9499999999999993" customHeight="1" x14ac:dyDescent="0.15"/>
  <cols>
    <col min="1" max="1" width="7.625" style="258" customWidth="1"/>
    <col min="2" max="13" width="6.125" style="258" customWidth="1"/>
    <col min="14" max="27" width="7.625" style="258" customWidth="1"/>
    <col min="28" max="16384" width="9" style="258"/>
  </cols>
  <sheetData>
    <row r="7" spans="1:15" ht="9.9499999999999993" customHeight="1" x14ac:dyDescent="0.15">
      <c r="A7" s="171"/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5" ht="9.9499999999999993" customHeight="1" x14ac:dyDescent="0.15">
      <c r="A8" s="171"/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</row>
    <row r="9" spans="1:15" ht="9.9499999999999993" customHeight="1" x14ac:dyDescent="0.15">
      <c r="A9" s="171"/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</row>
    <row r="10" spans="1:15" ht="9.9499999999999993" customHeight="1" x14ac:dyDescent="0.15">
      <c r="A10" s="171"/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</row>
    <row r="11" spans="1:15" ht="9.9499999999999993" customHeight="1" x14ac:dyDescent="0.15">
      <c r="A11" s="171"/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4" spans="1:15" ht="9.9499999999999993" customHeight="1" x14ac:dyDescent="0.15">
      <c r="N14" s="259"/>
      <c r="O14" s="259"/>
    </row>
    <row r="17" spans="1:48" ht="9.9499999999999993" customHeight="1" x14ac:dyDescent="0.15">
      <c r="O17" s="259"/>
    </row>
    <row r="18" spans="1:48" ht="9.9499999999999993" customHeight="1" x14ac:dyDescent="0.15">
      <c r="A18" s="171"/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</row>
    <row r="19" spans="1:48" ht="9.9499999999999993" customHeight="1" x14ac:dyDescent="0.15">
      <c r="A19" s="171"/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</row>
    <row r="20" spans="1:48" ht="9.9499999999999993" customHeight="1" x14ac:dyDescent="0.15">
      <c r="A20" s="171"/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259"/>
    </row>
    <row r="21" spans="1:48" ht="9.9499999999999993" customHeight="1" x14ac:dyDescent="0.15">
      <c r="A21" s="171"/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259"/>
    </row>
    <row r="22" spans="1:48" ht="9.9499999999999993" customHeight="1" x14ac:dyDescent="0.15">
      <c r="A22" s="171"/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"/>
      <c r="O22" s="52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 x14ac:dyDescent="0.15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 x14ac:dyDescent="0.15">
      <c r="A24" s="7"/>
      <c r="B24" s="8" t="s">
        <v>77</v>
      </c>
      <c r="C24" s="8" t="s">
        <v>78</v>
      </c>
      <c r="D24" s="8" t="s">
        <v>79</v>
      </c>
      <c r="E24" s="8" t="s">
        <v>80</v>
      </c>
      <c r="F24" s="8" t="s">
        <v>81</v>
      </c>
      <c r="G24" s="8" t="s">
        <v>82</v>
      </c>
      <c r="H24" s="8" t="s">
        <v>83</v>
      </c>
      <c r="I24" s="8" t="s">
        <v>84</v>
      </c>
      <c r="J24" s="8" t="s">
        <v>85</v>
      </c>
      <c r="K24" s="8" t="s">
        <v>86</v>
      </c>
      <c r="L24" s="8" t="s">
        <v>87</v>
      </c>
      <c r="M24" s="8" t="s">
        <v>88</v>
      </c>
      <c r="N24" s="235" t="s">
        <v>123</v>
      </c>
      <c r="O24" s="167" t="s">
        <v>126</v>
      </c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 x14ac:dyDescent="0.15">
      <c r="A25" s="7" t="s">
        <v>177</v>
      </c>
      <c r="B25" s="173">
        <v>14.6</v>
      </c>
      <c r="C25" s="173">
        <v>14.9</v>
      </c>
      <c r="D25" s="173">
        <v>16</v>
      </c>
      <c r="E25" s="173">
        <v>15.6</v>
      </c>
      <c r="F25" s="173">
        <v>15.5</v>
      </c>
      <c r="G25" s="173">
        <v>15.8</v>
      </c>
      <c r="H25" s="173">
        <v>15.8</v>
      </c>
      <c r="I25" s="173">
        <v>15.3</v>
      </c>
      <c r="J25" s="173">
        <v>19.3</v>
      </c>
      <c r="K25" s="173">
        <v>20.3</v>
      </c>
      <c r="L25" s="173">
        <v>21.1</v>
      </c>
      <c r="M25" s="389">
        <v>18.5</v>
      </c>
      <c r="N25" s="241">
        <f>SUM(B25:M25)</f>
        <v>202.7</v>
      </c>
      <c r="O25" s="236">
        <v>106.1</v>
      </c>
      <c r="P25" s="176"/>
      <c r="Q25" s="333"/>
      <c r="R25" s="333"/>
      <c r="S25" s="176"/>
      <c r="T25" s="176"/>
      <c r="U25" s="176"/>
      <c r="V25" s="176"/>
      <c r="W25" s="176"/>
      <c r="X25" s="176"/>
      <c r="Y25" s="176"/>
      <c r="Z25" s="176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 x14ac:dyDescent="0.15">
      <c r="A26" s="7" t="s">
        <v>180</v>
      </c>
      <c r="B26" s="173">
        <v>20</v>
      </c>
      <c r="C26" s="173">
        <v>20.100000000000001</v>
      </c>
      <c r="D26" s="173">
        <v>21.2</v>
      </c>
      <c r="E26" s="173">
        <v>22.7</v>
      </c>
      <c r="F26" s="173">
        <v>21.8</v>
      </c>
      <c r="G26" s="173">
        <v>21.8</v>
      </c>
      <c r="H26" s="173">
        <v>23.4</v>
      </c>
      <c r="I26" s="173">
        <v>20.3</v>
      </c>
      <c r="J26" s="173">
        <v>23.3</v>
      </c>
      <c r="K26" s="173">
        <v>22.7</v>
      </c>
      <c r="L26" s="173">
        <v>21.9</v>
      </c>
      <c r="M26" s="389">
        <v>20.8</v>
      </c>
      <c r="N26" s="336">
        <f>SUM(B26:M26)</f>
        <v>260</v>
      </c>
      <c r="O26" s="236">
        <f>SUM(N26/N25)*100</f>
        <v>128.26837691169217</v>
      </c>
      <c r="P26" s="176"/>
      <c r="Q26" s="333"/>
      <c r="R26" s="333"/>
      <c r="S26" s="176"/>
      <c r="T26" s="176"/>
      <c r="U26" s="176"/>
      <c r="V26" s="176"/>
      <c r="W26" s="176"/>
      <c r="X26" s="176"/>
      <c r="Y26" s="176"/>
      <c r="Z26" s="176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 x14ac:dyDescent="0.15">
      <c r="A27" s="7" t="s">
        <v>179</v>
      </c>
      <c r="B27" s="173">
        <v>20.3</v>
      </c>
      <c r="C27" s="173">
        <v>21.9</v>
      </c>
      <c r="D27" s="173">
        <v>25.5</v>
      </c>
      <c r="E27" s="173">
        <v>26.2</v>
      </c>
      <c r="F27" s="173">
        <v>20.399999999999999</v>
      </c>
      <c r="G27" s="173">
        <v>21.6</v>
      </c>
      <c r="H27" s="173">
        <v>23.6</v>
      </c>
      <c r="I27" s="173">
        <v>19.3</v>
      </c>
      <c r="J27" s="173">
        <v>23.5</v>
      </c>
      <c r="K27" s="173">
        <v>23.4</v>
      </c>
      <c r="L27" s="173">
        <v>16.899999999999999</v>
      </c>
      <c r="M27" s="389">
        <v>19</v>
      </c>
      <c r="N27" s="336">
        <f>SUM(B27:M27)</f>
        <v>261.60000000000002</v>
      </c>
      <c r="O27" s="236">
        <f>SUM(N27/N26)*100</f>
        <v>100.61538461538461</v>
      </c>
      <c r="P27" s="176"/>
      <c r="Q27" s="333"/>
      <c r="R27" s="333"/>
      <c r="S27" s="176"/>
      <c r="T27" s="176"/>
      <c r="U27" s="176"/>
      <c r="V27" s="176"/>
      <c r="W27" s="176"/>
      <c r="X27" s="176"/>
      <c r="Y27" s="176"/>
      <c r="Z27" s="176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 x14ac:dyDescent="0.15">
      <c r="A28" s="7" t="s">
        <v>183</v>
      </c>
      <c r="B28" s="173">
        <v>16.5</v>
      </c>
      <c r="C28" s="173">
        <v>20.6</v>
      </c>
      <c r="D28" s="173">
        <v>23</v>
      </c>
      <c r="E28" s="173">
        <v>25.7</v>
      </c>
      <c r="F28" s="173">
        <v>22.2</v>
      </c>
      <c r="G28" s="173">
        <v>20.9</v>
      </c>
      <c r="H28" s="173">
        <v>21.1</v>
      </c>
      <c r="I28" s="173">
        <v>47.8</v>
      </c>
      <c r="J28" s="173">
        <v>50.3</v>
      </c>
      <c r="K28" s="173">
        <v>43.9</v>
      </c>
      <c r="L28" s="173">
        <v>48.7</v>
      </c>
      <c r="M28" s="389">
        <v>53</v>
      </c>
      <c r="N28" s="336">
        <f>SUM(B28:M28)</f>
        <v>393.7</v>
      </c>
      <c r="O28" s="236">
        <f>SUM(N28/N27)*100</f>
        <v>150.49694189602445</v>
      </c>
      <c r="P28" s="176"/>
      <c r="Q28" s="333"/>
      <c r="R28" s="333"/>
      <c r="S28" s="176"/>
      <c r="T28" s="176"/>
      <c r="U28" s="176"/>
      <c r="V28" s="176"/>
      <c r="W28" s="176"/>
      <c r="X28" s="176"/>
      <c r="Y28" s="176"/>
      <c r="Z28" s="176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 x14ac:dyDescent="0.15">
      <c r="A29" s="7" t="s">
        <v>192</v>
      </c>
      <c r="B29" s="173">
        <v>43</v>
      </c>
      <c r="C29" s="173">
        <v>42.4</v>
      </c>
      <c r="D29" s="173">
        <v>49.1</v>
      </c>
      <c r="E29" s="173">
        <v>50.7</v>
      </c>
      <c r="F29" s="173">
        <v>52.2</v>
      </c>
      <c r="G29" s="173">
        <v>51</v>
      </c>
      <c r="H29" s="173">
        <v>52.7</v>
      </c>
      <c r="I29" s="173"/>
      <c r="J29" s="173"/>
      <c r="K29" s="173"/>
      <c r="L29" s="173"/>
      <c r="M29" s="389"/>
      <c r="N29" s="336"/>
      <c r="O29" s="236"/>
      <c r="P29" s="176"/>
      <c r="Q29" s="244"/>
      <c r="R29" s="244"/>
      <c r="S29" s="176"/>
      <c r="T29" s="176"/>
      <c r="U29" s="176"/>
      <c r="V29" s="176"/>
      <c r="W29" s="176"/>
      <c r="X29" s="176"/>
      <c r="Y29" s="176"/>
      <c r="Z29" s="176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 x14ac:dyDescent="0.15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 x14ac:dyDescent="0.15">
      <c r="H35" s="18"/>
    </row>
    <row r="46" spans="8:14" ht="9.9499999999999993" customHeight="1" x14ac:dyDescent="0.15">
      <c r="H46" s="18"/>
    </row>
    <row r="48" spans="8:14" ht="9.9499999999999993" customHeight="1" x14ac:dyDescent="0.15">
      <c r="N48" s="259"/>
    </row>
    <row r="51" spans="1:55" ht="9.9499999999999993" customHeight="1" x14ac:dyDescent="0.15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 x14ac:dyDescent="0.15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 x14ac:dyDescent="0.15">
      <c r="A53" s="7"/>
      <c r="B53" s="8" t="s">
        <v>77</v>
      </c>
      <c r="C53" s="8" t="s">
        <v>78</v>
      </c>
      <c r="D53" s="8" t="s">
        <v>79</v>
      </c>
      <c r="E53" s="8" t="s">
        <v>80</v>
      </c>
      <c r="F53" s="8" t="s">
        <v>81</v>
      </c>
      <c r="G53" s="8" t="s">
        <v>82</v>
      </c>
      <c r="H53" s="8" t="s">
        <v>83</v>
      </c>
      <c r="I53" s="8" t="s">
        <v>84</v>
      </c>
      <c r="J53" s="8" t="s">
        <v>85</v>
      </c>
      <c r="K53" s="8" t="s">
        <v>86</v>
      </c>
      <c r="L53" s="8" t="s">
        <v>87</v>
      </c>
      <c r="M53" s="8" t="s">
        <v>88</v>
      </c>
      <c r="N53" s="235" t="s">
        <v>124</v>
      </c>
      <c r="O53" s="167" t="s">
        <v>126</v>
      </c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 x14ac:dyDescent="0.15">
      <c r="A54" s="7" t="s">
        <v>177</v>
      </c>
      <c r="B54" s="173">
        <v>24.8</v>
      </c>
      <c r="C54" s="173">
        <v>25.3</v>
      </c>
      <c r="D54" s="173">
        <v>24.4</v>
      </c>
      <c r="E54" s="173">
        <v>23.9</v>
      </c>
      <c r="F54" s="173">
        <v>23.3</v>
      </c>
      <c r="G54" s="173">
        <v>23.4</v>
      </c>
      <c r="H54" s="173">
        <v>23.5</v>
      </c>
      <c r="I54" s="173">
        <v>23.2</v>
      </c>
      <c r="J54" s="173">
        <v>26.7</v>
      </c>
      <c r="K54" s="173">
        <v>29.6</v>
      </c>
      <c r="L54" s="173">
        <v>30.7</v>
      </c>
      <c r="M54" s="173">
        <v>29.8</v>
      </c>
      <c r="N54" s="241">
        <f t="shared" ref="N54:N57" si="0">SUM(B54:M54)/12</f>
        <v>25.716666666666665</v>
      </c>
      <c r="O54" s="236">
        <v>110</v>
      </c>
      <c r="P54" s="176"/>
      <c r="Q54" s="344"/>
      <c r="R54" s="344"/>
      <c r="S54" s="176"/>
      <c r="T54" s="176"/>
      <c r="U54" s="176"/>
      <c r="V54" s="176"/>
      <c r="W54" s="176"/>
      <c r="X54" s="176"/>
      <c r="Y54" s="176"/>
      <c r="Z54" s="176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 x14ac:dyDescent="0.15">
      <c r="A55" s="7" t="s">
        <v>180</v>
      </c>
      <c r="B55" s="173">
        <v>29.9</v>
      </c>
      <c r="C55" s="173">
        <v>30.7</v>
      </c>
      <c r="D55" s="173">
        <v>30.6</v>
      </c>
      <c r="E55" s="173">
        <v>31.5</v>
      </c>
      <c r="F55" s="173">
        <v>30.7</v>
      </c>
      <c r="G55" s="173">
        <v>30.4</v>
      </c>
      <c r="H55" s="173">
        <v>31.2</v>
      </c>
      <c r="I55" s="173">
        <v>31.6</v>
      </c>
      <c r="J55" s="173">
        <v>30.1</v>
      </c>
      <c r="K55" s="173">
        <v>31.2</v>
      </c>
      <c r="L55" s="173">
        <v>32.200000000000003</v>
      </c>
      <c r="M55" s="173">
        <v>30.2</v>
      </c>
      <c r="N55" s="241">
        <f t="shared" si="0"/>
        <v>30.858333333333331</v>
      </c>
      <c r="O55" s="236">
        <f t="shared" ref="O55:O57" si="1">SUM(N55/N54)*100</f>
        <v>119.99351911860012</v>
      </c>
      <c r="P55" s="176"/>
      <c r="Q55" s="344"/>
      <c r="R55" s="344"/>
      <c r="S55" s="176"/>
      <c r="T55" s="176"/>
      <c r="U55" s="176"/>
      <c r="V55" s="176"/>
      <c r="W55" s="176"/>
      <c r="X55" s="176"/>
      <c r="Y55" s="176"/>
      <c r="Z55" s="176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 x14ac:dyDescent="0.15">
      <c r="A56" s="7" t="s">
        <v>179</v>
      </c>
      <c r="B56" s="173">
        <v>31.5</v>
      </c>
      <c r="C56" s="173">
        <v>32.5</v>
      </c>
      <c r="D56" s="173">
        <v>33.299999999999997</v>
      </c>
      <c r="E56" s="173">
        <v>34</v>
      </c>
      <c r="F56" s="173">
        <v>33.9</v>
      </c>
      <c r="G56" s="173">
        <v>32.9</v>
      </c>
      <c r="H56" s="173">
        <v>31</v>
      </c>
      <c r="I56" s="173">
        <v>30.4</v>
      </c>
      <c r="J56" s="173">
        <v>31.4</v>
      </c>
      <c r="K56" s="173">
        <v>28.8</v>
      </c>
      <c r="L56" s="173">
        <v>30</v>
      </c>
      <c r="M56" s="173">
        <v>28.8</v>
      </c>
      <c r="N56" s="241">
        <f t="shared" si="0"/>
        <v>31.541666666666668</v>
      </c>
      <c r="O56" s="236">
        <f t="shared" si="1"/>
        <v>102.21442073994061</v>
      </c>
      <c r="P56" s="176"/>
      <c r="Q56" s="344"/>
      <c r="R56" s="344"/>
      <c r="S56" s="176"/>
      <c r="T56" s="176"/>
      <c r="U56" s="176"/>
      <c r="V56" s="176"/>
      <c r="W56" s="176"/>
      <c r="X56" s="176"/>
      <c r="Y56" s="176"/>
      <c r="Z56" s="176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 x14ac:dyDescent="0.15">
      <c r="A57" s="7" t="s">
        <v>183</v>
      </c>
      <c r="B57" s="173">
        <v>29.4</v>
      </c>
      <c r="C57" s="173">
        <v>31.6</v>
      </c>
      <c r="D57" s="173">
        <v>30.7</v>
      </c>
      <c r="E57" s="173">
        <v>30.6</v>
      </c>
      <c r="F57" s="173">
        <v>30.2</v>
      </c>
      <c r="G57" s="173">
        <v>28.7</v>
      </c>
      <c r="H57" s="173">
        <v>28.73</v>
      </c>
      <c r="I57" s="173">
        <v>56.4</v>
      </c>
      <c r="J57" s="173">
        <v>57.8</v>
      </c>
      <c r="K57" s="173">
        <v>58.5</v>
      </c>
      <c r="L57" s="173">
        <v>62</v>
      </c>
      <c r="M57" s="173">
        <v>64.5</v>
      </c>
      <c r="N57" s="241">
        <f t="shared" si="0"/>
        <v>42.427500000000002</v>
      </c>
      <c r="O57" s="236">
        <f t="shared" si="1"/>
        <v>134.51254953764862</v>
      </c>
      <c r="P57" s="176"/>
      <c r="Q57" s="344"/>
      <c r="R57" s="344"/>
      <c r="S57" s="176"/>
      <c r="T57" s="176"/>
      <c r="U57" s="176"/>
      <c r="V57" s="176"/>
      <c r="W57" s="176"/>
      <c r="X57" s="176"/>
      <c r="Y57" s="176"/>
      <c r="Z57" s="176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 x14ac:dyDescent="0.15">
      <c r="A58" s="7" t="s">
        <v>192</v>
      </c>
      <c r="B58" s="173">
        <v>57.2</v>
      </c>
      <c r="C58" s="173">
        <v>59.9</v>
      </c>
      <c r="D58" s="173">
        <v>59.5</v>
      </c>
      <c r="E58" s="173">
        <v>59.8</v>
      </c>
      <c r="F58" s="173">
        <v>63.2</v>
      </c>
      <c r="G58" s="173">
        <v>61.4</v>
      </c>
      <c r="H58" s="173">
        <v>61.2</v>
      </c>
      <c r="I58" s="173"/>
      <c r="J58" s="173"/>
      <c r="K58" s="173"/>
      <c r="L58" s="173"/>
      <c r="M58" s="173"/>
      <c r="N58" s="241"/>
      <c r="O58" s="236"/>
      <c r="P58" s="176"/>
      <c r="Q58" s="344"/>
      <c r="R58" s="344"/>
      <c r="S58" s="176"/>
      <c r="T58" s="176"/>
      <c r="U58" s="176"/>
      <c r="V58" s="176"/>
      <c r="W58" s="176"/>
      <c r="X58" s="176"/>
      <c r="Y58" s="176"/>
      <c r="Z58" s="176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 x14ac:dyDescent="0.15"/>
    <row r="83" spans="1:35" ht="11.1" customHeight="1" x14ac:dyDescent="0.15">
      <c r="A83" s="7"/>
      <c r="B83" s="8" t="s">
        <v>77</v>
      </c>
      <c r="C83" s="8" t="s">
        <v>78</v>
      </c>
      <c r="D83" s="8" t="s">
        <v>79</v>
      </c>
      <c r="E83" s="8" t="s">
        <v>80</v>
      </c>
      <c r="F83" s="8" t="s">
        <v>81</v>
      </c>
      <c r="G83" s="8" t="s">
        <v>82</v>
      </c>
      <c r="H83" s="8" t="s">
        <v>83</v>
      </c>
      <c r="I83" s="8" t="s">
        <v>84</v>
      </c>
      <c r="J83" s="8" t="s">
        <v>85</v>
      </c>
      <c r="K83" s="8" t="s">
        <v>86</v>
      </c>
      <c r="L83" s="8" t="s">
        <v>87</v>
      </c>
      <c r="M83" s="8" t="s">
        <v>88</v>
      </c>
      <c r="N83" s="235" t="s">
        <v>124</v>
      </c>
      <c r="O83" s="167" t="s">
        <v>126</v>
      </c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 x14ac:dyDescent="0.15">
      <c r="A84" s="7" t="s">
        <v>177</v>
      </c>
      <c r="B84" s="164">
        <v>58.8</v>
      </c>
      <c r="C84" s="164">
        <v>58.5</v>
      </c>
      <c r="D84" s="164">
        <v>66.2</v>
      </c>
      <c r="E84" s="164">
        <v>65.8</v>
      </c>
      <c r="F84" s="164">
        <v>67.099999999999994</v>
      </c>
      <c r="G84" s="164">
        <v>67.3</v>
      </c>
      <c r="H84" s="164">
        <v>67.099999999999994</v>
      </c>
      <c r="I84" s="164">
        <v>66.2</v>
      </c>
      <c r="J84" s="164">
        <v>70.3</v>
      </c>
      <c r="K84" s="164">
        <v>67.099999999999994</v>
      </c>
      <c r="L84" s="164">
        <v>68.2</v>
      </c>
      <c r="M84" s="164">
        <v>62.5</v>
      </c>
      <c r="N84" s="240">
        <f t="shared" ref="N84:N87" si="2">SUM(B84:M84)/12</f>
        <v>65.424999999999997</v>
      </c>
      <c r="O84" s="166">
        <v>96.2</v>
      </c>
      <c r="P84" s="52"/>
      <c r="Q84" s="335"/>
      <c r="R84" s="335"/>
      <c r="S84" s="52"/>
      <c r="T84" s="52"/>
      <c r="U84" s="52"/>
      <c r="V84" s="52"/>
      <c r="W84" s="52"/>
      <c r="X84" s="52"/>
      <c r="Y84" s="52"/>
      <c r="Z84" s="52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 x14ac:dyDescent="0.15">
      <c r="A85" s="7" t="s">
        <v>180</v>
      </c>
      <c r="B85" s="164">
        <v>67.099999999999994</v>
      </c>
      <c r="C85" s="164">
        <v>65</v>
      </c>
      <c r="D85" s="164">
        <v>69.599999999999994</v>
      </c>
      <c r="E85" s="164">
        <v>71.8</v>
      </c>
      <c r="F85" s="164">
        <v>71.3</v>
      </c>
      <c r="G85" s="164">
        <v>71.900000000000006</v>
      </c>
      <c r="H85" s="164">
        <v>74.599999999999994</v>
      </c>
      <c r="I85" s="164">
        <v>64.2</v>
      </c>
      <c r="J85" s="164">
        <v>77.900000000000006</v>
      </c>
      <c r="K85" s="164">
        <v>72.5</v>
      </c>
      <c r="L85" s="164">
        <v>67.5</v>
      </c>
      <c r="M85" s="164">
        <v>70</v>
      </c>
      <c r="N85" s="240">
        <f t="shared" si="2"/>
        <v>70.283333333333346</v>
      </c>
      <c r="O85" s="166">
        <f t="shared" ref="O85:O87" si="3">ROUND(N85/N84*100,1)</f>
        <v>107.4</v>
      </c>
      <c r="P85" s="52"/>
      <c r="Q85" s="335"/>
      <c r="R85" s="335"/>
      <c r="S85" s="52"/>
      <c r="T85" s="52"/>
      <c r="U85" s="52"/>
      <c r="V85" s="52"/>
      <c r="W85" s="52"/>
      <c r="X85" s="52"/>
      <c r="Y85" s="52"/>
      <c r="Z85" s="52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 x14ac:dyDescent="0.15">
      <c r="A86" s="7" t="s">
        <v>179</v>
      </c>
      <c r="B86" s="164">
        <v>63.7</v>
      </c>
      <c r="C86" s="164">
        <v>66.900000000000006</v>
      </c>
      <c r="D86" s="164">
        <v>76.400000000000006</v>
      </c>
      <c r="E86" s="164">
        <v>76.900000000000006</v>
      </c>
      <c r="F86" s="164">
        <v>60.2</v>
      </c>
      <c r="G86" s="164">
        <v>66.400000000000006</v>
      </c>
      <c r="H86" s="164">
        <v>77</v>
      </c>
      <c r="I86" s="164">
        <v>64</v>
      </c>
      <c r="J86" s="164">
        <v>74.5</v>
      </c>
      <c r="K86" s="164">
        <v>82</v>
      </c>
      <c r="L86" s="164">
        <v>55.6</v>
      </c>
      <c r="M86" s="164">
        <v>66.8</v>
      </c>
      <c r="N86" s="240">
        <f t="shared" si="2"/>
        <v>69.2</v>
      </c>
      <c r="O86" s="166">
        <f t="shared" si="3"/>
        <v>98.5</v>
      </c>
      <c r="P86" s="52"/>
      <c r="Q86" s="335"/>
      <c r="R86" s="335"/>
      <c r="S86" s="52"/>
      <c r="T86" s="52"/>
      <c r="U86" s="52"/>
      <c r="V86" s="52"/>
      <c r="W86" s="52"/>
      <c r="X86" s="52"/>
      <c r="Y86" s="52"/>
      <c r="Z86" s="52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 x14ac:dyDescent="0.15">
      <c r="A87" s="7" t="s">
        <v>183</v>
      </c>
      <c r="B87" s="164">
        <v>55.6</v>
      </c>
      <c r="C87" s="164">
        <v>63.7</v>
      </c>
      <c r="D87" s="164">
        <v>75.3</v>
      </c>
      <c r="E87" s="164">
        <v>79</v>
      </c>
      <c r="F87" s="164">
        <v>73.599999999999994</v>
      </c>
      <c r="G87" s="164">
        <v>73.3</v>
      </c>
      <c r="H87" s="164">
        <v>73.599999999999994</v>
      </c>
      <c r="I87" s="164">
        <v>79.8</v>
      </c>
      <c r="J87" s="164">
        <v>87</v>
      </c>
      <c r="K87" s="164">
        <v>74.900000000000006</v>
      </c>
      <c r="L87" s="164">
        <v>77.900000000000006</v>
      </c>
      <c r="M87" s="164">
        <v>81.7</v>
      </c>
      <c r="N87" s="240">
        <f t="shared" si="2"/>
        <v>74.61666666666666</v>
      </c>
      <c r="O87" s="166">
        <f t="shared" si="3"/>
        <v>107.8</v>
      </c>
      <c r="P87" s="52"/>
      <c r="Q87" s="335"/>
      <c r="R87" s="335"/>
      <c r="S87" s="52"/>
      <c r="T87" s="52"/>
      <c r="U87" s="52"/>
      <c r="V87" s="52"/>
      <c r="W87" s="52"/>
      <c r="X87" s="52"/>
      <c r="Y87" s="52"/>
      <c r="Z87" s="52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 x14ac:dyDescent="0.15">
      <c r="A88" s="7" t="s">
        <v>192</v>
      </c>
      <c r="B88" s="164">
        <v>76.7</v>
      </c>
      <c r="C88" s="164">
        <v>70.099999999999994</v>
      </c>
      <c r="D88" s="164">
        <v>82.6</v>
      </c>
      <c r="E88" s="164">
        <v>84.7</v>
      </c>
      <c r="F88" s="164">
        <v>82.1</v>
      </c>
      <c r="G88" s="164">
        <v>83.4</v>
      </c>
      <c r="H88" s="164">
        <v>86.1</v>
      </c>
      <c r="I88" s="164"/>
      <c r="J88" s="164"/>
      <c r="K88" s="164"/>
      <c r="L88" s="164"/>
      <c r="M88" s="164"/>
      <c r="N88" s="240"/>
      <c r="O88" s="166"/>
      <c r="P88" s="52"/>
      <c r="Q88" s="413"/>
      <c r="R88" s="413"/>
      <c r="S88" s="52"/>
      <c r="T88" s="52"/>
      <c r="U88" s="52"/>
      <c r="V88" s="52"/>
      <c r="W88" s="52"/>
      <c r="X88" s="52"/>
      <c r="Y88" s="52"/>
      <c r="Z88" s="52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 x14ac:dyDescent="0.15">
      <c r="N89" s="52"/>
      <c r="O89" s="247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 x14ac:dyDescent="0.15"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</sheetPr>
  <dimension ref="A1:O40"/>
  <sheetViews>
    <sheetView workbookViewId="0">
      <selection activeCell="M38" sqref="M38"/>
    </sheetView>
  </sheetViews>
  <sheetFormatPr defaultColWidth="10.625" defaultRowHeight="13.5" x14ac:dyDescent="0.15"/>
  <cols>
    <col min="1" max="1" width="8.5" style="409" customWidth="1"/>
    <col min="2" max="2" width="13.375" style="409" customWidth="1"/>
    <col min="3" max="16384" width="10.625" style="409"/>
  </cols>
  <sheetData>
    <row r="1" spans="1:13" ht="17.25" customHeight="1" x14ac:dyDescent="0.2">
      <c r="A1" s="539" t="s">
        <v>129</v>
      </c>
      <c r="F1" s="159"/>
      <c r="G1" s="159"/>
      <c r="H1" s="159"/>
    </row>
    <row r="2" spans="1:13" x14ac:dyDescent="0.15">
      <c r="A2" s="533"/>
    </row>
    <row r="3" spans="1:13" ht="17.25" x14ac:dyDescent="0.2">
      <c r="A3" s="533"/>
      <c r="C3" s="159"/>
    </row>
    <row r="4" spans="1:13" ht="17.25" x14ac:dyDescent="0.2">
      <c r="A4" s="533"/>
      <c r="J4" s="159"/>
      <c r="K4" s="159"/>
      <c r="L4" s="159"/>
      <c r="M4" s="159"/>
    </row>
    <row r="5" spans="1:13" x14ac:dyDescent="0.15">
      <c r="A5" s="533"/>
    </row>
    <row r="6" spans="1:13" x14ac:dyDescent="0.15">
      <c r="A6" s="533"/>
    </row>
    <row r="7" spans="1:13" x14ac:dyDescent="0.15">
      <c r="A7" s="533"/>
    </row>
    <row r="8" spans="1:13" x14ac:dyDescent="0.15">
      <c r="A8" s="533"/>
    </row>
    <row r="9" spans="1:13" x14ac:dyDescent="0.15">
      <c r="A9" s="533"/>
    </row>
    <row r="10" spans="1:13" x14ac:dyDescent="0.15">
      <c r="A10" s="533"/>
    </row>
    <row r="11" spans="1:13" x14ac:dyDescent="0.15">
      <c r="A11" s="533"/>
    </row>
    <row r="12" spans="1:13" x14ac:dyDescent="0.15">
      <c r="A12" s="533"/>
    </row>
    <row r="13" spans="1:13" x14ac:dyDescent="0.15">
      <c r="A13" s="533"/>
    </row>
    <row r="14" spans="1:13" x14ac:dyDescent="0.15">
      <c r="A14" s="533"/>
    </row>
    <row r="15" spans="1:13" x14ac:dyDescent="0.15">
      <c r="A15" s="533"/>
    </row>
    <row r="16" spans="1:13" x14ac:dyDescent="0.15">
      <c r="A16" s="533"/>
    </row>
    <row r="17" spans="1:15" x14ac:dyDescent="0.15">
      <c r="A17" s="533"/>
    </row>
    <row r="18" spans="1:15" x14ac:dyDescent="0.15">
      <c r="A18" s="533"/>
    </row>
    <row r="19" spans="1:15" x14ac:dyDescent="0.15">
      <c r="A19" s="533"/>
    </row>
    <row r="20" spans="1:15" x14ac:dyDescent="0.15">
      <c r="A20" s="533"/>
    </row>
    <row r="21" spans="1:15" x14ac:dyDescent="0.15">
      <c r="A21" s="533"/>
    </row>
    <row r="22" spans="1:15" x14ac:dyDescent="0.15">
      <c r="A22" s="533"/>
    </row>
    <row r="23" spans="1:15" x14ac:dyDescent="0.15">
      <c r="A23" s="533"/>
    </row>
    <row r="24" spans="1:15" x14ac:dyDescent="0.15">
      <c r="A24" s="533"/>
    </row>
    <row r="25" spans="1:15" x14ac:dyDescent="0.15">
      <c r="A25" s="533"/>
    </row>
    <row r="26" spans="1:15" x14ac:dyDescent="0.15">
      <c r="A26" s="533"/>
    </row>
    <row r="27" spans="1:15" x14ac:dyDescent="0.15">
      <c r="A27" s="533"/>
    </row>
    <row r="28" spans="1:15" x14ac:dyDescent="0.15">
      <c r="A28" s="533"/>
    </row>
    <row r="29" spans="1:15" x14ac:dyDescent="0.15">
      <c r="A29" s="533"/>
      <c r="O29" s="406"/>
    </row>
    <row r="30" spans="1:15" x14ac:dyDescent="0.15">
      <c r="A30" s="533"/>
    </row>
    <row r="31" spans="1:15" x14ac:dyDescent="0.15">
      <c r="A31" s="533"/>
    </row>
    <row r="32" spans="1:15" x14ac:dyDescent="0.15">
      <c r="A32" s="533"/>
    </row>
    <row r="33" spans="1:15" x14ac:dyDescent="0.15">
      <c r="A33" s="533"/>
    </row>
    <row r="34" spans="1:15" x14ac:dyDescent="0.15">
      <c r="A34" s="533"/>
    </row>
    <row r="35" spans="1:15" s="46" customFormat="1" ht="20.100000000000001" customHeight="1" x14ac:dyDescent="0.15">
      <c r="A35" s="533"/>
      <c r="B35" s="434" t="s">
        <v>175</v>
      </c>
      <c r="C35" s="434" t="s">
        <v>158</v>
      </c>
      <c r="D35" s="434" t="s">
        <v>159</v>
      </c>
      <c r="E35" s="435" t="s">
        <v>161</v>
      </c>
      <c r="F35" s="436" t="s">
        <v>164</v>
      </c>
      <c r="G35" s="436" t="s">
        <v>167</v>
      </c>
      <c r="H35" s="436" t="s">
        <v>174</v>
      </c>
      <c r="I35" s="436" t="s">
        <v>177</v>
      </c>
      <c r="J35" s="436" t="s">
        <v>178</v>
      </c>
      <c r="K35" s="436" t="s">
        <v>179</v>
      </c>
      <c r="L35" s="436" t="s">
        <v>198</v>
      </c>
      <c r="M35" s="437" t="s">
        <v>200</v>
      </c>
      <c r="N35" s="51"/>
      <c r="O35" s="161"/>
    </row>
    <row r="36" spans="1:15" ht="25.5" customHeight="1" x14ac:dyDescent="0.15">
      <c r="A36" s="533"/>
      <c r="B36" s="223" t="s">
        <v>110</v>
      </c>
      <c r="C36" s="328">
        <v>105</v>
      </c>
      <c r="D36" s="328">
        <v>95.8</v>
      </c>
      <c r="E36" s="328">
        <v>99.5</v>
      </c>
      <c r="F36" s="328">
        <v>100.7</v>
      </c>
      <c r="G36" s="328">
        <v>106.9</v>
      </c>
      <c r="H36" s="328">
        <v>108.5</v>
      </c>
      <c r="I36" s="328">
        <v>114.8</v>
      </c>
      <c r="J36" s="328">
        <v>122.6</v>
      </c>
      <c r="K36" s="328">
        <v>120.5</v>
      </c>
      <c r="L36" s="328">
        <v>125.7</v>
      </c>
      <c r="M36" s="328">
        <v>142.5</v>
      </c>
      <c r="N36" s="1"/>
      <c r="O36" s="1"/>
    </row>
    <row r="37" spans="1:15" ht="25.5" customHeight="1" x14ac:dyDescent="0.15">
      <c r="A37" s="533"/>
      <c r="B37" s="222" t="s">
        <v>133</v>
      </c>
      <c r="C37" s="328">
        <v>215</v>
      </c>
      <c r="D37" s="328">
        <v>220.5</v>
      </c>
      <c r="E37" s="328">
        <v>225.3</v>
      </c>
      <c r="F37" s="328">
        <v>226.3</v>
      </c>
      <c r="G37" s="328">
        <v>228.9</v>
      </c>
      <c r="H37" s="328">
        <v>231.8</v>
      </c>
      <c r="I37" s="328">
        <v>234.9</v>
      </c>
      <c r="J37" s="328">
        <v>240.8</v>
      </c>
      <c r="K37" s="328">
        <v>233.6</v>
      </c>
      <c r="L37" s="328">
        <v>240.2</v>
      </c>
      <c r="M37" s="328">
        <v>240.2</v>
      </c>
      <c r="N37" s="1"/>
      <c r="O37" s="1"/>
    </row>
    <row r="38" spans="1:15" ht="24.75" customHeight="1" x14ac:dyDescent="0.15">
      <c r="A38" s="533"/>
      <c r="B38" s="196" t="s">
        <v>132</v>
      </c>
      <c r="C38" s="328">
        <v>174</v>
      </c>
      <c r="D38" s="328">
        <v>173</v>
      </c>
      <c r="E38" s="328">
        <v>171</v>
      </c>
      <c r="F38" s="328">
        <v>171</v>
      </c>
      <c r="G38" s="328">
        <v>171</v>
      </c>
      <c r="H38" s="328">
        <v>171</v>
      </c>
      <c r="I38" s="328">
        <v>170</v>
      </c>
      <c r="J38" s="328">
        <v>171</v>
      </c>
      <c r="K38" s="328">
        <v>169</v>
      </c>
      <c r="L38" s="328">
        <v>171</v>
      </c>
      <c r="M38" s="328">
        <v>170</v>
      </c>
    </row>
    <row r="40" spans="1:15" ht="14.25" x14ac:dyDescent="0.15">
      <c r="C40" s="3"/>
      <c r="D40" s="187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M29" sqref="M29"/>
    </sheetView>
  </sheetViews>
  <sheetFormatPr defaultRowHeight="13.5" x14ac:dyDescent="0.15"/>
  <cols>
    <col min="1" max="1" width="11.875" customWidth="1"/>
    <col min="13" max="13" width="9.25" bestFit="1" customWidth="1"/>
  </cols>
  <sheetData>
    <row r="1" spans="1:15" x14ac:dyDescent="0.15">
      <c r="A1" s="256"/>
      <c r="B1" s="546" t="s">
        <v>201</v>
      </c>
      <c r="C1" s="546"/>
      <c r="D1" s="546"/>
      <c r="E1" s="546"/>
      <c r="F1" s="546"/>
      <c r="G1" s="547" t="s">
        <v>130</v>
      </c>
      <c r="H1" s="547"/>
      <c r="I1" s="547"/>
      <c r="J1" s="257" t="s">
        <v>111</v>
      </c>
      <c r="K1" s="4"/>
      <c r="M1" s="4" t="s">
        <v>191</v>
      </c>
    </row>
    <row r="2" spans="1:15" x14ac:dyDescent="0.15">
      <c r="A2" s="256"/>
      <c r="B2" s="546"/>
      <c r="C2" s="546"/>
      <c r="D2" s="546"/>
      <c r="E2" s="546"/>
      <c r="F2" s="546"/>
      <c r="G2" s="547"/>
      <c r="H2" s="547"/>
      <c r="I2" s="547"/>
      <c r="J2" s="453">
        <v>222774</v>
      </c>
      <c r="K2" s="5" t="s">
        <v>113</v>
      </c>
      <c r="L2" s="398">
        <f t="shared" ref="L2:L7" si="0">SUM(J2)</f>
        <v>222774</v>
      </c>
      <c r="M2" s="453">
        <v>153020</v>
      </c>
    </row>
    <row r="3" spans="1:15" x14ac:dyDescent="0.15">
      <c r="J3" s="453">
        <v>388653</v>
      </c>
      <c r="K3" s="4" t="s">
        <v>114</v>
      </c>
      <c r="L3" s="398">
        <f t="shared" si="0"/>
        <v>388653</v>
      </c>
      <c r="M3" s="453">
        <v>245244</v>
      </c>
    </row>
    <row r="4" spans="1:15" x14ac:dyDescent="0.15">
      <c r="J4" s="453">
        <v>514085</v>
      </c>
      <c r="K4" s="4" t="s">
        <v>104</v>
      </c>
      <c r="L4" s="398">
        <f t="shared" si="0"/>
        <v>514085</v>
      </c>
      <c r="M4" s="453">
        <v>317487</v>
      </c>
    </row>
    <row r="5" spans="1:15" x14ac:dyDescent="0.15">
      <c r="J5" s="453">
        <v>153912</v>
      </c>
      <c r="K5" s="4" t="s">
        <v>92</v>
      </c>
      <c r="L5" s="398">
        <f t="shared" si="0"/>
        <v>153912</v>
      </c>
      <c r="M5" s="453">
        <v>126754</v>
      </c>
    </row>
    <row r="6" spans="1:15" x14ac:dyDescent="0.15">
      <c r="J6" s="453">
        <v>261495</v>
      </c>
      <c r="K6" s="4" t="s">
        <v>102</v>
      </c>
      <c r="L6" s="398">
        <f t="shared" si="0"/>
        <v>261495</v>
      </c>
      <c r="M6" s="453">
        <v>156890</v>
      </c>
    </row>
    <row r="7" spans="1:15" x14ac:dyDescent="0.15">
      <c r="J7" s="453">
        <v>861283</v>
      </c>
      <c r="K7" s="4" t="s">
        <v>105</v>
      </c>
      <c r="L7" s="398">
        <f t="shared" si="0"/>
        <v>861283</v>
      </c>
      <c r="M7" s="453">
        <v>619552</v>
      </c>
    </row>
    <row r="8" spans="1:15" x14ac:dyDescent="0.15">
      <c r="J8" s="398">
        <f>SUM(J2:J7)</f>
        <v>2402202</v>
      </c>
      <c r="K8" s="4" t="s">
        <v>94</v>
      </c>
      <c r="L8" s="504">
        <f>SUM(L2:L7)</f>
        <v>2402202</v>
      </c>
      <c r="M8" s="398">
        <f>SUM(M2:M7)</f>
        <v>1618947</v>
      </c>
    </row>
    <row r="10" spans="1:15" x14ac:dyDescent="0.15">
      <c r="K10" s="4"/>
      <c r="L10" s="4" t="s">
        <v>169</v>
      </c>
      <c r="M10" s="4" t="s">
        <v>115</v>
      </c>
      <c r="N10" s="4"/>
      <c r="O10" s="4" t="s">
        <v>131</v>
      </c>
    </row>
    <row r="11" spans="1:15" x14ac:dyDescent="0.15">
      <c r="K11" s="5" t="s">
        <v>113</v>
      </c>
      <c r="L11" s="398">
        <f>SUM(M2)</f>
        <v>153020</v>
      </c>
      <c r="M11" s="398">
        <f t="shared" ref="M11:M17" si="1">SUM(N11-L11)</f>
        <v>69754</v>
      </c>
      <c r="N11" s="398">
        <f t="shared" ref="N11:N17" si="2">SUM(L2)</f>
        <v>222774</v>
      </c>
      <c r="O11" s="399">
        <f>SUM(L11/N11)</f>
        <v>0.68688446587124175</v>
      </c>
    </row>
    <row r="12" spans="1:15" x14ac:dyDescent="0.15">
      <c r="K12" s="4" t="s">
        <v>114</v>
      </c>
      <c r="L12" s="398">
        <f t="shared" ref="L12:L17" si="3">SUM(M3)</f>
        <v>245244</v>
      </c>
      <c r="M12" s="398">
        <f t="shared" si="1"/>
        <v>143409</v>
      </c>
      <c r="N12" s="398">
        <f t="shared" si="2"/>
        <v>388653</v>
      </c>
      <c r="O12" s="399">
        <f t="shared" ref="O12:O17" si="4">SUM(L12/N12)</f>
        <v>0.63101018131855413</v>
      </c>
    </row>
    <row r="13" spans="1:15" x14ac:dyDescent="0.15">
      <c r="K13" s="4" t="s">
        <v>104</v>
      </c>
      <c r="L13" s="398">
        <f t="shared" si="3"/>
        <v>317487</v>
      </c>
      <c r="M13" s="398">
        <f t="shared" si="1"/>
        <v>196598</v>
      </c>
      <c r="N13" s="398">
        <f t="shared" si="2"/>
        <v>514085</v>
      </c>
      <c r="O13" s="399">
        <f t="shared" si="4"/>
        <v>0.61757685985780564</v>
      </c>
    </row>
    <row r="14" spans="1:15" x14ac:dyDescent="0.15">
      <c r="K14" s="4" t="s">
        <v>92</v>
      </c>
      <c r="L14" s="398">
        <f t="shared" si="3"/>
        <v>126754</v>
      </c>
      <c r="M14" s="398">
        <f t="shared" si="1"/>
        <v>27158</v>
      </c>
      <c r="N14" s="398">
        <f t="shared" si="2"/>
        <v>153912</v>
      </c>
      <c r="O14" s="399">
        <f t="shared" si="4"/>
        <v>0.82354852123291233</v>
      </c>
    </row>
    <row r="15" spans="1:15" x14ac:dyDescent="0.15">
      <c r="K15" s="4" t="s">
        <v>102</v>
      </c>
      <c r="L15" s="398">
        <f t="shared" si="3"/>
        <v>156890</v>
      </c>
      <c r="M15" s="398">
        <f t="shared" si="1"/>
        <v>104605</v>
      </c>
      <c r="N15" s="398">
        <f t="shared" si="2"/>
        <v>261495</v>
      </c>
      <c r="O15" s="399">
        <f t="shared" si="4"/>
        <v>0.59997323084571408</v>
      </c>
    </row>
    <row r="16" spans="1:15" x14ac:dyDescent="0.15">
      <c r="K16" s="4" t="s">
        <v>105</v>
      </c>
      <c r="L16" s="398">
        <f t="shared" si="3"/>
        <v>619552</v>
      </c>
      <c r="M16" s="398">
        <f t="shared" si="1"/>
        <v>241731</v>
      </c>
      <c r="N16" s="398">
        <f t="shared" si="2"/>
        <v>861283</v>
      </c>
      <c r="O16" s="399">
        <f t="shared" si="4"/>
        <v>0.71933615315755683</v>
      </c>
    </row>
    <row r="17" spans="11:15" x14ac:dyDescent="0.15">
      <c r="K17" s="4" t="s">
        <v>94</v>
      </c>
      <c r="L17" s="398">
        <f t="shared" si="3"/>
        <v>1618947</v>
      </c>
      <c r="M17" s="398">
        <f t="shared" si="1"/>
        <v>783255</v>
      </c>
      <c r="N17" s="398">
        <f t="shared" si="2"/>
        <v>2402202</v>
      </c>
      <c r="O17" s="399">
        <f t="shared" si="4"/>
        <v>0.67394290738247653</v>
      </c>
    </row>
    <row r="52" spans="1:11" x14ac:dyDescent="0.15">
      <c r="K52" s="232"/>
    </row>
    <row r="53" spans="1:11" ht="20.100000000000001" customHeight="1" x14ac:dyDescent="0.15"/>
    <row r="54" spans="1:11" ht="20.100000000000001" customHeight="1" thickBot="1" x14ac:dyDescent="0.2"/>
    <row r="55" spans="1:11" ht="16.5" customHeight="1" x14ac:dyDescent="0.15">
      <c r="A55" s="54"/>
      <c r="B55" s="54"/>
      <c r="C55" s="54"/>
      <c r="D55" s="54"/>
      <c r="E55" s="54"/>
      <c r="F55" s="54"/>
      <c r="G55" s="54"/>
      <c r="H55" s="54"/>
      <c r="I55" s="54"/>
    </row>
    <row r="56" spans="1:11" ht="14.25" x14ac:dyDescent="0.15">
      <c r="A56" s="38" t="s">
        <v>116</v>
      </c>
      <c r="B56" s="39"/>
      <c r="C56" s="548" t="s">
        <v>111</v>
      </c>
      <c r="D56" s="549"/>
      <c r="E56" s="548" t="s">
        <v>112</v>
      </c>
      <c r="F56" s="549"/>
      <c r="G56" s="552" t="s">
        <v>117</v>
      </c>
      <c r="H56" s="548" t="s">
        <v>118</v>
      </c>
      <c r="I56" s="549"/>
    </row>
    <row r="57" spans="1:11" ht="14.25" x14ac:dyDescent="0.15">
      <c r="A57" s="40" t="s">
        <v>119</v>
      </c>
      <c r="B57" s="41"/>
      <c r="C57" s="550"/>
      <c r="D57" s="551"/>
      <c r="E57" s="550"/>
      <c r="F57" s="551"/>
      <c r="G57" s="553"/>
      <c r="H57" s="550"/>
      <c r="I57" s="551"/>
    </row>
    <row r="58" spans="1:11" ht="19.5" customHeight="1" x14ac:dyDescent="0.15">
      <c r="A58" s="45" t="s">
        <v>120</v>
      </c>
      <c r="B58" s="42"/>
      <c r="C58" s="542" t="s">
        <v>163</v>
      </c>
      <c r="D58" s="543"/>
      <c r="E58" s="544" t="s">
        <v>199</v>
      </c>
      <c r="F58" s="545"/>
      <c r="G58" s="88">
        <v>15.2</v>
      </c>
      <c r="H58" s="43"/>
      <c r="I58" s="44"/>
    </row>
    <row r="59" spans="1:11" ht="19.5" customHeight="1" x14ac:dyDescent="0.15">
      <c r="A59" s="45" t="s">
        <v>121</v>
      </c>
      <c r="B59" s="42"/>
      <c r="C59" s="540" t="s">
        <v>160</v>
      </c>
      <c r="D59" s="543"/>
      <c r="E59" s="544" t="s">
        <v>202</v>
      </c>
      <c r="F59" s="545"/>
      <c r="G59" s="93">
        <v>29.6</v>
      </c>
      <c r="H59" s="43"/>
      <c r="I59" s="44"/>
    </row>
    <row r="60" spans="1:11" ht="20.100000000000001" customHeight="1" x14ac:dyDescent="0.15">
      <c r="A60" s="45" t="s">
        <v>122</v>
      </c>
      <c r="B60" s="42"/>
      <c r="C60" s="544" t="s">
        <v>196</v>
      </c>
      <c r="D60" s="545"/>
      <c r="E60" s="540" t="s">
        <v>203</v>
      </c>
      <c r="F60" s="541"/>
      <c r="G60" s="88">
        <v>80.599999999999994</v>
      </c>
      <c r="H60" s="43"/>
      <c r="I60" s="44"/>
    </row>
    <row r="61" spans="1:11" ht="20.100000000000001" customHeight="1" x14ac:dyDescent="0.15"/>
    <row r="62" spans="1:11" ht="20.100000000000001" customHeight="1" x14ac:dyDescent="0.15"/>
    <row r="63" spans="1:11" x14ac:dyDescent="0.15">
      <c r="E63" s="37"/>
    </row>
  </sheetData>
  <mergeCells count="12">
    <mergeCell ref="B1:F2"/>
    <mergeCell ref="G1:I2"/>
    <mergeCell ref="C56:D57"/>
    <mergeCell ref="E56:F57"/>
    <mergeCell ref="G56:G57"/>
    <mergeCell ref="H56:I57"/>
    <mergeCell ref="E60:F60"/>
    <mergeCell ref="C58:D58"/>
    <mergeCell ref="C59:D59"/>
    <mergeCell ref="E58:F58"/>
    <mergeCell ref="E59:F59"/>
    <mergeCell ref="C60:D60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H91" sqref="H91"/>
    </sheetView>
  </sheetViews>
  <sheetFormatPr defaultColWidth="4.75" defaultRowHeight="9.9499999999999993" customHeight="1" x14ac:dyDescent="0.15"/>
  <cols>
    <col min="1" max="1" width="7.625" style="410" customWidth="1"/>
    <col min="2" max="10" width="6.125" style="410" customWidth="1"/>
    <col min="11" max="11" width="6.125" style="1" customWidth="1"/>
    <col min="12" max="13" width="6.125" style="410" customWidth="1"/>
    <col min="14" max="14" width="7.625" style="410" customWidth="1"/>
    <col min="15" max="15" width="7.5" style="410" customWidth="1"/>
    <col min="16" max="34" width="7.625" style="410" customWidth="1"/>
    <col min="35" max="41" width="9.625" style="410" customWidth="1"/>
    <col min="42" max="16384" width="4.75" style="410"/>
  </cols>
  <sheetData>
    <row r="1" spans="1:19" ht="9.9499999999999993" customHeight="1" x14ac:dyDescent="0.15">
      <c r="E1" s="3"/>
      <c r="F1" s="3"/>
      <c r="G1" s="3"/>
      <c r="H1" s="3"/>
      <c r="K1" s="162"/>
    </row>
    <row r="3" spans="1:19" ht="9.9499999999999993" customHeight="1" x14ac:dyDescent="0.15">
      <c r="A3" s="31"/>
      <c r="B3" s="31"/>
    </row>
    <row r="4" spans="1:19" ht="9.9499999999999993" customHeight="1" x14ac:dyDescent="0.2">
      <c r="J4" s="159"/>
      <c r="K4" s="3"/>
      <c r="L4" s="3"/>
      <c r="M4" s="87"/>
    </row>
    <row r="13" spans="1:19" ht="9.9499999999999993" customHeight="1" x14ac:dyDescent="0.15">
      <c r="R13" s="179"/>
      <c r="S13" s="329"/>
    </row>
    <row r="14" spans="1:19" ht="9.9499999999999993" customHeight="1" x14ac:dyDescent="0.15">
      <c r="R14" s="179"/>
      <c r="S14" s="329"/>
    </row>
    <row r="15" spans="1:19" ht="9.9499999999999993" customHeight="1" x14ac:dyDescent="0.15">
      <c r="R15" s="179"/>
      <c r="S15" s="329"/>
    </row>
    <row r="16" spans="1:19" ht="9.9499999999999993" customHeight="1" x14ac:dyDescent="0.15">
      <c r="R16" s="179"/>
      <c r="S16" s="329"/>
    </row>
    <row r="17" spans="1:35" ht="9.9499999999999993" customHeight="1" x14ac:dyDescent="0.15">
      <c r="R17" s="179"/>
      <c r="S17" s="329"/>
    </row>
    <row r="20" spans="1:35" ht="9.9499999999999993" customHeight="1" x14ac:dyDescent="0.15">
      <c r="AI20" s="163"/>
    </row>
    <row r="25" spans="1:35" s="163" customFormat="1" ht="9.9499999999999993" customHeight="1" x14ac:dyDescent="0.15">
      <c r="A25" s="164"/>
      <c r="B25" s="164" t="s">
        <v>77</v>
      </c>
      <c r="C25" s="164" t="s">
        <v>78</v>
      </c>
      <c r="D25" s="164" t="s">
        <v>79</v>
      </c>
      <c r="E25" s="164" t="s">
        <v>80</v>
      </c>
      <c r="F25" s="164" t="s">
        <v>81</v>
      </c>
      <c r="G25" s="164" t="s">
        <v>82</v>
      </c>
      <c r="H25" s="164" t="s">
        <v>83</v>
      </c>
      <c r="I25" s="164" t="s">
        <v>84</v>
      </c>
      <c r="J25" s="164" t="s">
        <v>85</v>
      </c>
      <c r="K25" s="164" t="s">
        <v>86</v>
      </c>
      <c r="L25" s="164" t="s">
        <v>87</v>
      </c>
      <c r="M25" s="165" t="s">
        <v>88</v>
      </c>
      <c r="N25" s="235" t="s">
        <v>127</v>
      </c>
      <c r="O25" s="167" t="s">
        <v>126</v>
      </c>
      <c r="AI25" s="410"/>
    </row>
    <row r="26" spans="1:35" ht="9.9499999999999993" customHeight="1" x14ac:dyDescent="0.15">
      <c r="A26" s="7" t="s">
        <v>177</v>
      </c>
      <c r="B26" s="164">
        <v>64.900000000000006</v>
      </c>
      <c r="C26" s="164">
        <v>67.599999999999994</v>
      </c>
      <c r="D26" s="166">
        <v>77.400000000000006</v>
      </c>
      <c r="E26" s="164">
        <v>74</v>
      </c>
      <c r="F26" s="164">
        <v>77</v>
      </c>
      <c r="G26" s="164">
        <v>78.2</v>
      </c>
      <c r="H26" s="166">
        <v>75.400000000000006</v>
      </c>
      <c r="I26" s="164">
        <v>74.8</v>
      </c>
      <c r="J26" s="164">
        <v>77</v>
      </c>
      <c r="K26" s="164">
        <v>80.7</v>
      </c>
      <c r="L26" s="164">
        <v>84.1</v>
      </c>
      <c r="M26" s="358">
        <v>74.400000000000006</v>
      </c>
      <c r="N26" s="359">
        <f t="shared" ref="N26:N29" si="0">SUM(B26:M26)</f>
        <v>905.5</v>
      </c>
      <c r="O26" s="166">
        <v>102.9</v>
      </c>
    </row>
    <row r="27" spans="1:35" ht="9.9499999999999993" customHeight="1" x14ac:dyDescent="0.15">
      <c r="A27" s="7" t="s">
        <v>180</v>
      </c>
      <c r="B27" s="164">
        <v>74.599999999999994</v>
      </c>
      <c r="C27" s="164">
        <v>75.400000000000006</v>
      </c>
      <c r="D27" s="166">
        <v>81.099999999999994</v>
      </c>
      <c r="E27" s="164">
        <v>81.599999999999994</v>
      </c>
      <c r="F27" s="164">
        <v>80.7</v>
      </c>
      <c r="G27" s="164">
        <v>79.400000000000006</v>
      </c>
      <c r="H27" s="166">
        <v>87.2</v>
      </c>
      <c r="I27" s="164">
        <v>72.599999999999994</v>
      </c>
      <c r="J27" s="164">
        <v>79</v>
      </c>
      <c r="K27" s="164">
        <v>82.8</v>
      </c>
      <c r="L27" s="164">
        <v>76.400000000000006</v>
      </c>
      <c r="M27" s="358">
        <v>76.5</v>
      </c>
      <c r="N27" s="359">
        <f t="shared" si="0"/>
        <v>947.3</v>
      </c>
      <c r="O27" s="166">
        <f>SUM(N27/N26)*100</f>
        <v>104.61623412479292</v>
      </c>
    </row>
    <row r="28" spans="1:35" ht="9.9499999999999993" customHeight="1" x14ac:dyDescent="0.15">
      <c r="A28" s="7" t="s">
        <v>179</v>
      </c>
      <c r="B28" s="164">
        <v>69</v>
      </c>
      <c r="C28" s="164">
        <v>77.5</v>
      </c>
      <c r="D28" s="166">
        <v>84.3</v>
      </c>
      <c r="E28" s="164">
        <v>83</v>
      </c>
      <c r="F28" s="164">
        <v>72.7</v>
      </c>
      <c r="G28" s="164">
        <v>75.400000000000006</v>
      </c>
      <c r="H28" s="166">
        <v>78.3</v>
      </c>
      <c r="I28" s="164">
        <v>69.5</v>
      </c>
      <c r="J28" s="164">
        <v>75.900000000000006</v>
      </c>
      <c r="K28" s="164">
        <v>79.900000000000006</v>
      </c>
      <c r="L28" s="164">
        <v>67.3</v>
      </c>
      <c r="M28" s="358">
        <v>71.8</v>
      </c>
      <c r="N28" s="359">
        <f t="shared" si="0"/>
        <v>904.5999999999998</v>
      </c>
      <c r="O28" s="166">
        <f>SUM(N28/N27)*100</f>
        <v>95.492452232661236</v>
      </c>
    </row>
    <row r="29" spans="1:35" ht="9.9499999999999993" customHeight="1" x14ac:dyDescent="0.15">
      <c r="A29" s="7" t="s">
        <v>183</v>
      </c>
      <c r="B29" s="164">
        <v>62</v>
      </c>
      <c r="C29" s="164">
        <v>71.900000000000006</v>
      </c>
      <c r="D29" s="166">
        <v>82.3</v>
      </c>
      <c r="E29" s="164">
        <v>86.9</v>
      </c>
      <c r="F29" s="164">
        <v>79.5</v>
      </c>
      <c r="G29" s="164">
        <v>84.7</v>
      </c>
      <c r="H29" s="166">
        <v>77.8</v>
      </c>
      <c r="I29" s="164">
        <v>103.2</v>
      </c>
      <c r="J29" s="164">
        <v>105.2</v>
      </c>
      <c r="K29" s="164">
        <v>95.4</v>
      </c>
      <c r="L29" s="164">
        <v>100.3</v>
      </c>
      <c r="M29" s="358">
        <v>106.6</v>
      </c>
      <c r="N29" s="359">
        <f t="shared" si="0"/>
        <v>1055.8</v>
      </c>
      <c r="O29" s="166">
        <f>SUM(N29/N28)*100</f>
        <v>116.71456997567988</v>
      </c>
    </row>
    <row r="30" spans="1:35" ht="9.9499999999999993" customHeight="1" x14ac:dyDescent="0.15">
      <c r="A30" s="7" t="s">
        <v>192</v>
      </c>
      <c r="B30" s="164">
        <v>93.3</v>
      </c>
      <c r="C30" s="164">
        <v>91.3</v>
      </c>
      <c r="D30" s="166">
        <v>106.6</v>
      </c>
      <c r="E30" s="164">
        <v>106.6</v>
      </c>
      <c r="F30" s="164">
        <v>101.9</v>
      </c>
      <c r="G30" s="164">
        <v>113</v>
      </c>
      <c r="H30" s="166">
        <v>110.5</v>
      </c>
      <c r="I30" s="164"/>
      <c r="J30" s="164"/>
      <c r="K30" s="164"/>
      <c r="L30" s="164"/>
      <c r="M30" s="358"/>
      <c r="N30" s="359"/>
      <c r="O30" s="166"/>
    </row>
    <row r="31" spans="1:35" s="1" customFormat="1" ht="9.9499999999999993" customHeight="1" x14ac:dyDescent="0.15"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</row>
    <row r="51" spans="1:27" ht="9.9499999999999993" customHeight="1" x14ac:dyDescent="0.1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AA51" s="1"/>
    </row>
    <row r="52" spans="1:27" ht="9.9499999999999993" customHeight="1" x14ac:dyDescent="0.15">
      <c r="A52" s="52"/>
      <c r="B52" s="32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 x14ac:dyDescent="0.15">
      <c r="A53" s="52"/>
      <c r="B53" s="32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 x14ac:dyDescent="0.15">
      <c r="A54" s="52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 x14ac:dyDescent="0.15">
      <c r="A55" s="164"/>
      <c r="B55" s="164" t="s">
        <v>77</v>
      </c>
      <c r="C55" s="164" t="s">
        <v>78</v>
      </c>
      <c r="D55" s="164" t="s">
        <v>79</v>
      </c>
      <c r="E55" s="164" t="s">
        <v>80</v>
      </c>
      <c r="F55" s="164" t="s">
        <v>81</v>
      </c>
      <c r="G55" s="164" t="s">
        <v>82</v>
      </c>
      <c r="H55" s="164" t="s">
        <v>83</v>
      </c>
      <c r="I55" s="164" t="s">
        <v>84</v>
      </c>
      <c r="J55" s="164" t="s">
        <v>85</v>
      </c>
      <c r="K55" s="164" t="s">
        <v>86</v>
      </c>
      <c r="L55" s="164" t="s">
        <v>87</v>
      </c>
      <c r="M55" s="165" t="s">
        <v>88</v>
      </c>
      <c r="N55" s="235" t="s">
        <v>128</v>
      </c>
      <c r="O55" s="167" t="s">
        <v>126</v>
      </c>
    </row>
    <row r="56" spans="1:27" ht="9.9499999999999993" customHeight="1" x14ac:dyDescent="0.15">
      <c r="A56" s="7" t="s">
        <v>177</v>
      </c>
      <c r="B56" s="164">
        <v>109.8</v>
      </c>
      <c r="C56" s="164">
        <v>111.1</v>
      </c>
      <c r="D56" s="164">
        <v>112.9</v>
      </c>
      <c r="E56" s="164">
        <v>112.6</v>
      </c>
      <c r="F56" s="164">
        <v>115.3</v>
      </c>
      <c r="G56" s="164">
        <v>116.9</v>
      </c>
      <c r="H56" s="164">
        <v>111</v>
      </c>
      <c r="I56" s="164">
        <v>109</v>
      </c>
      <c r="J56" s="165">
        <v>114.4</v>
      </c>
      <c r="K56" s="164">
        <v>118.3</v>
      </c>
      <c r="L56" s="164">
        <v>124.3</v>
      </c>
      <c r="M56" s="165">
        <v>121.6</v>
      </c>
      <c r="N56" s="240">
        <f t="shared" ref="N56:N59" si="1">SUM(B56:M56)/12</f>
        <v>114.76666666666665</v>
      </c>
      <c r="O56" s="166">
        <v>105.8</v>
      </c>
      <c r="P56" s="18"/>
      <c r="Q56" s="18"/>
    </row>
    <row r="57" spans="1:27" ht="9.9499999999999993" customHeight="1" x14ac:dyDescent="0.15">
      <c r="A57" s="7" t="s">
        <v>180</v>
      </c>
      <c r="B57" s="164">
        <v>119.6</v>
      </c>
      <c r="C57" s="164">
        <v>123</v>
      </c>
      <c r="D57" s="164">
        <v>124.9</v>
      </c>
      <c r="E57" s="164">
        <v>120.4</v>
      </c>
      <c r="F57" s="164">
        <v>122.8</v>
      </c>
      <c r="G57" s="164">
        <v>122.8</v>
      </c>
      <c r="H57" s="164">
        <v>126.5</v>
      </c>
      <c r="I57" s="164">
        <v>124.6</v>
      </c>
      <c r="J57" s="165">
        <v>120.4</v>
      </c>
      <c r="K57" s="164">
        <v>123.9</v>
      </c>
      <c r="L57" s="164">
        <v>123.3</v>
      </c>
      <c r="M57" s="165">
        <v>119.5</v>
      </c>
      <c r="N57" s="240">
        <f t="shared" si="1"/>
        <v>122.64166666666667</v>
      </c>
      <c r="O57" s="166">
        <f>SUM(N57/N56)*100</f>
        <v>106.86174847516703</v>
      </c>
      <c r="P57" s="18"/>
      <c r="Q57" s="18"/>
    </row>
    <row r="58" spans="1:27" ht="9.9499999999999993" customHeight="1" x14ac:dyDescent="0.15">
      <c r="A58" s="7" t="s">
        <v>179</v>
      </c>
      <c r="B58" s="164">
        <v>121.9</v>
      </c>
      <c r="C58" s="164">
        <v>124.4</v>
      </c>
      <c r="D58" s="164">
        <v>124.3</v>
      </c>
      <c r="E58" s="164">
        <v>124</v>
      </c>
      <c r="F58" s="164">
        <v>129.1</v>
      </c>
      <c r="G58" s="164">
        <v>126</v>
      </c>
      <c r="H58" s="164">
        <v>120.9</v>
      </c>
      <c r="I58" s="164">
        <v>119.3</v>
      </c>
      <c r="J58" s="165">
        <v>118.8</v>
      </c>
      <c r="K58" s="164">
        <v>118</v>
      </c>
      <c r="L58" s="164">
        <v>111.6</v>
      </c>
      <c r="M58" s="165">
        <v>107.9</v>
      </c>
      <c r="N58" s="240">
        <f t="shared" si="1"/>
        <v>120.51666666666667</v>
      </c>
      <c r="O58" s="166">
        <f>SUM(N58/N57)*100</f>
        <v>98.267309913705233</v>
      </c>
      <c r="P58" s="18"/>
      <c r="Q58" s="18"/>
    </row>
    <row r="59" spans="1:27" ht="10.5" customHeight="1" x14ac:dyDescent="0.15">
      <c r="A59" s="7" t="s">
        <v>183</v>
      </c>
      <c r="B59" s="164">
        <v>107.9</v>
      </c>
      <c r="C59" s="164">
        <v>111.7</v>
      </c>
      <c r="D59" s="164">
        <v>111.9</v>
      </c>
      <c r="E59" s="164">
        <v>110.2</v>
      </c>
      <c r="F59" s="164">
        <v>112.5</v>
      </c>
      <c r="G59" s="164">
        <v>113</v>
      </c>
      <c r="H59" s="164">
        <v>111.4</v>
      </c>
      <c r="I59" s="164">
        <v>144</v>
      </c>
      <c r="J59" s="165">
        <v>145.1</v>
      </c>
      <c r="K59" s="164">
        <v>144.6</v>
      </c>
      <c r="L59" s="164">
        <v>147.4</v>
      </c>
      <c r="M59" s="165">
        <v>148.4</v>
      </c>
      <c r="N59" s="240">
        <f t="shared" si="1"/>
        <v>125.67500000000001</v>
      </c>
      <c r="O59" s="166">
        <f>SUM(N59/N58)*100</f>
        <v>104.28018254736553</v>
      </c>
      <c r="P59" s="18"/>
      <c r="Q59" s="18"/>
    </row>
    <row r="60" spans="1:27" ht="10.5" customHeight="1" x14ac:dyDescent="0.15">
      <c r="A60" s="7" t="s">
        <v>192</v>
      </c>
      <c r="B60" s="164">
        <v>141.30000000000001</v>
      </c>
      <c r="C60" s="164">
        <v>142.30000000000001</v>
      </c>
      <c r="D60" s="164">
        <v>141.1</v>
      </c>
      <c r="E60" s="164">
        <v>140.1</v>
      </c>
      <c r="F60" s="164">
        <v>145.19999999999999</v>
      </c>
      <c r="G60" s="164">
        <v>146.30000000000001</v>
      </c>
      <c r="H60" s="164">
        <v>140.9</v>
      </c>
      <c r="I60" s="164"/>
      <c r="J60" s="165"/>
      <c r="K60" s="164"/>
      <c r="L60" s="164"/>
      <c r="M60" s="165"/>
      <c r="N60" s="240"/>
      <c r="O60" s="166"/>
    </row>
    <row r="62" spans="1:27" ht="9.9499999999999993" customHeight="1" x14ac:dyDescent="0.15">
      <c r="O62" s="52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 x14ac:dyDescent="0.15">
      <c r="O63" s="52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 x14ac:dyDescent="0.15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 x14ac:dyDescent="0.15"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</row>
    <row r="85" spans="1:25" ht="9.9499999999999993" customHeight="1" x14ac:dyDescent="0.15">
      <c r="A85" s="164"/>
      <c r="B85" s="164" t="s">
        <v>77</v>
      </c>
      <c r="C85" s="164" t="s">
        <v>78</v>
      </c>
      <c r="D85" s="164" t="s">
        <v>79</v>
      </c>
      <c r="E85" s="164" t="s">
        <v>80</v>
      </c>
      <c r="F85" s="164" t="s">
        <v>81</v>
      </c>
      <c r="G85" s="164" t="s">
        <v>82</v>
      </c>
      <c r="H85" s="164" t="s">
        <v>83</v>
      </c>
      <c r="I85" s="164" t="s">
        <v>84</v>
      </c>
      <c r="J85" s="164" t="s">
        <v>85</v>
      </c>
      <c r="K85" s="164" t="s">
        <v>86</v>
      </c>
      <c r="L85" s="164" t="s">
        <v>87</v>
      </c>
      <c r="M85" s="165" t="s">
        <v>88</v>
      </c>
      <c r="N85" s="235" t="s">
        <v>128</v>
      </c>
      <c r="O85" s="167" t="s">
        <v>126</v>
      </c>
    </row>
    <row r="86" spans="1:25" ht="9.9499999999999993" customHeight="1" x14ac:dyDescent="0.15">
      <c r="A86" s="7" t="s">
        <v>177</v>
      </c>
      <c r="B86" s="164">
        <v>59.5</v>
      </c>
      <c r="C86" s="164">
        <v>60.6</v>
      </c>
      <c r="D86" s="164">
        <v>68.3</v>
      </c>
      <c r="E86" s="164">
        <v>65.8</v>
      </c>
      <c r="F86" s="164">
        <v>66.5</v>
      </c>
      <c r="G86" s="164">
        <v>66.7</v>
      </c>
      <c r="H86" s="164">
        <v>68.8</v>
      </c>
      <c r="I86" s="164">
        <v>68.900000000000006</v>
      </c>
      <c r="J86" s="165">
        <v>66.5</v>
      </c>
      <c r="K86" s="164">
        <v>67.7</v>
      </c>
      <c r="L86" s="164">
        <v>66.8</v>
      </c>
      <c r="M86" s="165">
        <v>61.7</v>
      </c>
      <c r="N86" s="240">
        <f>SUM(B86:M86)/12</f>
        <v>65.650000000000006</v>
      </c>
      <c r="O86" s="166">
        <v>109.4</v>
      </c>
      <c r="P86" s="51"/>
      <c r="Q86" s="247"/>
      <c r="R86" s="51"/>
      <c r="S86" s="51"/>
      <c r="T86" s="51"/>
      <c r="U86" s="51"/>
      <c r="V86" s="51"/>
      <c r="W86" s="51"/>
      <c r="X86" s="51"/>
      <c r="Y86" s="169"/>
    </row>
    <row r="87" spans="1:25" ht="9.9499999999999993" customHeight="1" x14ac:dyDescent="0.15">
      <c r="A87" s="7" t="s">
        <v>180</v>
      </c>
      <c r="B87" s="164">
        <v>62.7</v>
      </c>
      <c r="C87" s="164">
        <v>60.7</v>
      </c>
      <c r="D87" s="164">
        <v>64.7</v>
      </c>
      <c r="E87" s="164">
        <v>68.3</v>
      </c>
      <c r="F87" s="164">
        <v>65.3</v>
      </c>
      <c r="G87" s="164">
        <v>64.7</v>
      </c>
      <c r="H87" s="164">
        <v>68.400000000000006</v>
      </c>
      <c r="I87" s="164">
        <v>58.6</v>
      </c>
      <c r="J87" s="165">
        <v>66.2</v>
      </c>
      <c r="K87" s="164">
        <v>66.3</v>
      </c>
      <c r="L87" s="164">
        <v>62.1</v>
      </c>
      <c r="M87" s="165">
        <v>64.599999999999994</v>
      </c>
      <c r="N87" s="240">
        <f>SUM(B87:M87)/12</f>
        <v>64.38333333333334</v>
      </c>
      <c r="O87" s="166">
        <f t="shared" ref="O87" si="2">SUM(N87/N86)*100</f>
        <v>98.070576288398073</v>
      </c>
      <c r="P87" s="51"/>
      <c r="Q87" s="247"/>
      <c r="R87" s="51"/>
      <c r="S87" s="51"/>
      <c r="T87" s="51"/>
      <c r="U87" s="51"/>
      <c r="V87" s="51"/>
      <c r="W87" s="51"/>
      <c r="X87" s="51"/>
      <c r="Y87" s="51"/>
    </row>
    <row r="88" spans="1:25" ht="10.5" customHeight="1" x14ac:dyDescent="0.15">
      <c r="A88" s="7" t="s">
        <v>179</v>
      </c>
      <c r="B88" s="164">
        <v>56.2</v>
      </c>
      <c r="C88" s="164">
        <v>61.9</v>
      </c>
      <c r="D88" s="164">
        <v>67.900000000000006</v>
      </c>
      <c r="E88" s="164">
        <v>67</v>
      </c>
      <c r="F88" s="164">
        <v>55.4</v>
      </c>
      <c r="G88" s="164">
        <v>60.3</v>
      </c>
      <c r="H88" s="164">
        <v>65.5</v>
      </c>
      <c r="I88" s="164">
        <v>58.5</v>
      </c>
      <c r="J88" s="165">
        <v>63.9</v>
      </c>
      <c r="K88" s="164">
        <v>67.900000000000006</v>
      </c>
      <c r="L88" s="164">
        <v>61.4</v>
      </c>
      <c r="M88" s="165">
        <v>67</v>
      </c>
      <c r="N88" s="240">
        <f>SUM(B88:M88)/12</f>
        <v>62.741666666666667</v>
      </c>
      <c r="O88" s="166">
        <f>SUM(N88/N87)*100</f>
        <v>97.450168263008024</v>
      </c>
      <c r="P88" s="51"/>
      <c r="Q88" s="247"/>
      <c r="R88" s="51"/>
      <c r="S88" s="51"/>
      <c r="T88" s="51"/>
      <c r="U88" s="51"/>
      <c r="V88" s="51"/>
      <c r="W88" s="51"/>
      <c r="X88" s="51"/>
      <c r="Y88" s="51"/>
    </row>
    <row r="89" spans="1:25" ht="10.5" customHeight="1" x14ac:dyDescent="0.15">
      <c r="A89" s="7" t="s">
        <v>183</v>
      </c>
      <c r="B89" s="164">
        <v>57.4</v>
      </c>
      <c r="C89" s="164">
        <v>63.8</v>
      </c>
      <c r="D89" s="164">
        <v>73.5</v>
      </c>
      <c r="E89" s="164">
        <v>79</v>
      </c>
      <c r="F89" s="164">
        <v>70.3</v>
      </c>
      <c r="G89" s="164">
        <v>74.900000000000006</v>
      </c>
      <c r="H89" s="164">
        <v>70</v>
      </c>
      <c r="I89" s="164">
        <v>68</v>
      </c>
      <c r="J89" s="165">
        <v>72.400000000000006</v>
      </c>
      <c r="K89" s="164">
        <v>66</v>
      </c>
      <c r="L89" s="164">
        <v>67.7</v>
      </c>
      <c r="M89" s="165">
        <v>71.7</v>
      </c>
      <c r="N89" s="240">
        <f>SUM(B89:M89)/12</f>
        <v>69.558333333333337</v>
      </c>
      <c r="O89" s="503">
        <f>SUM(N89/N88)*100</f>
        <v>110.86465666091114</v>
      </c>
      <c r="P89" s="51"/>
      <c r="Q89" s="247"/>
      <c r="R89" s="51"/>
      <c r="S89" s="51"/>
      <c r="T89" s="51"/>
      <c r="U89" s="51"/>
      <c r="V89" s="51"/>
      <c r="W89" s="51"/>
      <c r="X89" s="51"/>
      <c r="Y89" s="51"/>
    </row>
    <row r="90" spans="1:25" ht="10.5" customHeight="1" x14ac:dyDescent="0.15">
      <c r="A90" s="7" t="s">
        <v>192</v>
      </c>
      <c r="B90" s="164">
        <v>66.900000000000006</v>
      </c>
      <c r="C90" s="164">
        <v>64.099999999999994</v>
      </c>
      <c r="D90" s="164">
        <v>75.599999999999994</v>
      </c>
      <c r="E90" s="164">
        <v>76.2</v>
      </c>
      <c r="F90" s="164">
        <v>69.599999999999994</v>
      </c>
      <c r="G90" s="164">
        <v>77.2</v>
      </c>
      <c r="H90" s="164">
        <v>78.8</v>
      </c>
      <c r="I90" s="164"/>
      <c r="J90" s="165"/>
      <c r="K90" s="164"/>
      <c r="L90" s="164"/>
      <c r="M90" s="165"/>
      <c r="N90" s="240"/>
      <c r="O90" s="503"/>
      <c r="P90" s="51"/>
      <c r="Q90" s="51"/>
      <c r="R90" s="51"/>
      <c r="S90" s="51"/>
      <c r="T90" s="51"/>
      <c r="U90" s="51"/>
      <c r="V90" s="51"/>
      <c r="W90" s="51"/>
      <c r="X90" s="51"/>
      <c r="Y90" s="51"/>
    </row>
    <row r="91" spans="1:25" ht="9.9499999999999993" customHeight="1" x14ac:dyDescent="0.15">
      <c r="A91" s="170"/>
      <c r="B91" s="170"/>
      <c r="C91" s="170"/>
      <c r="D91" s="170"/>
      <c r="E91" s="170"/>
      <c r="F91" s="170"/>
      <c r="G91" s="170"/>
      <c r="H91" s="170"/>
      <c r="I91" s="170"/>
      <c r="J91" s="170"/>
      <c r="K91" s="168"/>
      <c r="L91" s="170"/>
      <c r="M91" s="170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N47" sqref="N47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1" customWidth="1"/>
    <col min="10" max="10" width="11.62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7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 x14ac:dyDescent="0.15">
      <c r="A1" s="554" t="s">
        <v>204</v>
      </c>
      <c r="B1" s="555"/>
      <c r="C1" s="555"/>
      <c r="D1" s="555"/>
      <c r="E1" s="555"/>
      <c r="F1" s="555"/>
      <c r="G1" s="555"/>
      <c r="M1" s="17"/>
      <c r="N1" s="392" t="s">
        <v>192</v>
      </c>
      <c r="O1" s="124"/>
      <c r="P1" s="53"/>
      <c r="Q1" s="330" t="s">
        <v>183</v>
      </c>
    </row>
    <row r="2" spans="1:19" ht="13.5" customHeight="1" x14ac:dyDescent="0.15">
      <c r="A2" s="1"/>
      <c r="B2" s="1"/>
      <c r="C2" s="1"/>
      <c r="D2" s="1"/>
      <c r="E2" s="1"/>
      <c r="F2" s="1"/>
      <c r="G2" s="1"/>
      <c r="H2" s="4"/>
      <c r="I2" s="160" t="s">
        <v>9</v>
      </c>
      <c r="J2" s="9" t="s">
        <v>68</v>
      </c>
      <c r="K2" s="4" t="s">
        <v>44</v>
      </c>
      <c r="L2" s="4"/>
      <c r="M2" s="9" t="s">
        <v>9</v>
      </c>
      <c r="N2" s="9"/>
      <c r="O2" s="99"/>
      <c r="P2" s="91"/>
      <c r="Q2" s="97"/>
    </row>
    <row r="3" spans="1:19" ht="13.5" customHeight="1" x14ac:dyDescent="0.15">
      <c r="A3" s="1"/>
      <c r="B3" s="1"/>
      <c r="C3" s="1"/>
      <c r="D3" s="1"/>
      <c r="E3" s="1"/>
      <c r="F3" s="1"/>
      <c r="H3" s="91">
        <v>17</v>
      </c>
      <c r="I3" s="182" t="s">
        <v>21</v>
      </c>
      <c r="J3" s="14">
        <v>340759</v>
      </c>
      <c r="K3" s="225">
        <v>1</v>
      </c>
      <c r="L3" s="4">
        <f>SUM(H3)</f>
        <v>17</v>
      </c>
      <c r="M3" s="182" t="s">
        <v>21</v>
      </c>
      <c r="N3" s="14">
        <f>SUM(J3)</f>
        <v>340759</v>
      </c>
      <c r="O3" s="4">
        <f>SUM(H3)</f>
        <v>17</v>
      </c>
      <c r="P3" s="182" t="s">
        <v>21</v>
      </c>
      <c r="Q3" s="226">
        <v>66432</v>
      </c>
    </row>
    <row r="4" spans="1:19" ht="13.5" customHeight="1" x14ac:dyDescent="0.15">
      <c r="H4" s="91">
        <v>33</v>
      </c>
      <c r="I4" s="182" t="s">
        <v>0</v>
      </c>
      <c r="J4" s="14">
        <v>123699</v>
      </c>
      <c r="K4" s="225">
        <v>2</v>
      </c>
      <c r="L4" s="4">
        <f t="shared" ref="L4:L12" si="0">SUM(H4)</f>
        <v>33</v>
      </c>
      <c r="M4" s="182" t="s">
        <v>0</v>
      </c>
      <c r="N4" s="14">
        <f t="shared" ref="N4:N12" si="1">SUM(J4)</f>
        <v>123699</v>
      </c>
      <c r="O4" s="4">
        <f t="shared" ref="O4:O12" si="2">SUM(H4)</f>
        <v>33</v>
      </c>
      <c r="P4" s="182" t="s">
        <v>0</v>
      </c>
      <c r="Q4" s="96">
        <v>138965</v>
      </c>
    </row>
    <row r="5" spans="1:19" ht="13.5" customHeight="1" x14ac:dyDescent="0.15">
      <c r="G5" s="18"/>
      <c r="H5" s="91">
        <v>36</v>
      </c>
      <c r="I5" s="183" t="s">
        <v>5</v>
      </c>
      <c r="J5" s="14">
        <v>104507</v>
      </c>
      <c r="K5" s="225">
        <v>3</v>
      </c>
      <c r="L5" s="4">
        <f t="shared" si="0"/>
        <v>36</v>
      </c>
      <c r="M5" s="183" t="s">
        <v>5</v>
      </c>
      <c r="N5" s="14">
        <f t="shared" si="1"/>
        <v>104507</v>
      </c>
      <c r="O5" s="4">
        <f t="shared" si="2"/>
        <v>36</v>
      </c>
      <c r="P5" s="183" t="s">
        <v>5</v>
      </c>
      <c r="Q5" s="96">
        <v>65849</v>
      </c>
      <c r="S5" s="53"/>
    </row>
    <row r="6" spans="1:19" ht="13.5" customHeight="1" x14ac:dyDescent="0.15">
      <c r="H6" s="91">
        <v>26</v>
      </c>
      <c r="I6" s="182" t="s">
        <v>30</v>
      </c>
      <c r="J6" s="14">
        <v>95990</v>
      </c>
      <c r="K6" s="225">
        <v>4</v>
      </c>
      <c r="L6" s="4">
        <f t="shared" si="0"/>
        <v>26</v>
      </c>
      <c r="M6" s="182" t="s">
        <v>30</v>
      </c>
      <c r="N6" s="14">
        <f t="shared" si="1"/>
        <v>95990</v>
      </c>
      <c r="O6" s="4">
        <f t="shared" si="2"/>
        <v>26</v>
      </c>
      <c r="P6" s="182" t="s">
        <v>30</v>
      </c>
      <c r="Q6" s="96">
        <v>95142</v>
      </c>
    </row>
    <row r="7" spans="1:19" ht="13.5" customHeight="1" x14ac:dyDescent="0.15">
      <c r="H7" s="91">
        <v>16</v>
      </c>
      <c r="I7" s="182" t="s">
        <v>3</v>
      </c>
      <c r="J7" s="97">
        <v>87511</v>
      </c>
      <c r="K7" s="225">
        <v>5</v>
      </c>
      <c r="L7" s="4">
        <f t="shared" si="0"/>
        <v>16</v>
      </c>
      <c r="M7" s="182" t="s">
        <v>3</v>
      </c>
      <c r="N7" s="14">
        <f t="shared" si="1"/>
        <v>87511</v>
      </c>
      <c r="O7" s="4">
        <f t="shared" si="2"/>
        <v>16</v>
      </c>
      <c r="P7" s="182" t="s">
        <v>3</v>
      </c>
      <c r="Q7" s="96">
        <v>57530</v>
      </c>
    </row>
    <row r="8" spans="1:19" ht="13.5" customHeight="1" x14ac:dyDescent="0.15">
      <c r="G8" s="446"/>
      <c r="H8" s="349">
        <v>40</v>
      </c>
      <c r="I8" s="183" t="s">
        <v>2</v>
      </c>
      <c r="J8" s="14">
        <v>42098</v>
      </c>
      <c r="K8" s="225">
        <v>6</v>
      </c>
      <c r="L8" s="4">
        <f t="shared" si="0"/>
        <v>40</v>
      </c>
      <c r="M8" s="183" t="s">
        <v>2</v>
      </c>
      <c r="N8" s="14">
        <f t="shared" si="1"/>
        <v>42098</v>
      </c>
      <c r="O8" s="4">
        <f t="shared" si="2"/>
        <v>40</v>
      </c>
      <c r="P8" s="183" t="s">
        <v>2</v>
      </c>
      <c r="Q8" s="96">
        <v>40278</v>
      </c>
    </row>
    <row r="9" spans="1:19" ht="13.5" customHeight="1" x14ac:dyDescent="0.15">
      <c r="H9" s="152">
        <v>34</v>
      </c>
      <c r="I9" s="185" t="s">
        <v>1</v>
      </c>
      <c r="J9" s="251">
        <v>40713</v>
      </c>
      <c r="K9" s="225">
        <v>7</v>
      </c>
      <c r="L9" s="4">
        <f t="shared" si="0"/>
        <v>34</v>
      </c>
      <c r="M9" s="185" t="s">
        <v>1</v>
      </c>
      <c r="N9" s="14">
        <f t="shared" si="1"/>
        <v>40713</v>
      </c>
      <c r="O9" s="4">
        <f t="shared" si="2"/>
        <v>34</v>
      </c>
      <c r="P9" s="185" t="s">
        <v>1</v>
      </c>
      <c r="Q9" s="96">
        <v>43816</v>
      </c>
    </row>
    <row r="10" spans="1:19" ht="13.5" customHeight="1" x14ac:dyDescent="0.15">
      <c r="G10" s="446"/>
      <c r="H10" s="91">
        <v>31</v>
      </c>
      <c r="I10" s="182" t="s">
        <v>106</v>
      </c>
      <c r="J10" s="14">
        <v>36995</v>
      </c>
      <c r="K10" s="225">
        <v>8</v>
      </c>
      <c r="L10" s="4">
        <f t="shared" si="0"/>
        <v>31</v>
      </c>
      <c r="M10" s="182" t="s">
        <v>64</v>
      </c>
      <c r="N10" s="14">
        <f t="shared" si="1"/>
        <v>36995</v>
      </c>
      <c r="O10" s="4">
        <f t="shared" si="2"/>
        <v>31</v>
      </c>
      <c r="P10" s="182" t="s">
        <v>64</v>
      </c>
      <c r="Q10" s="96">
        <v>28887</v>
      </c>
    </row>
    <row r="11" spans="1:19" ht="13.5" customHeight="1" x14ac:dyDescent="0.15">
      <c r="H11" s="152">
        <v>13</v>
      </c>
      <c r="I11" s="185" t="s">
        <v>7</v>
      </c>
      <c r="J11" s="151">
        <v>33570</v>
      </c>
      <c r="K11" s="225">
        <v>9</v>
      </c>
      <c r="L11" s="4">
        <f t="shared" si="0"/>
        <v>13</v>
      </c>
      <c r="M11" s="185" t="s">
        <v>7</v>
      </c>
      <c r="N11" s="14">
        <f t="shared" si="1"/>
        <v>33570</v>
      </c>
      <c r="O11" s="4">
        <f t="shared" si="2"/>
        <v>13</v>
      </c>
      <c r="P11" s="185" t="s">
        <v>7</v>
      </c>
      <c r="Q11" s="96">
        <v>34991</v>
      </c>
    </row>
    <row r="12" spans="1:19" ht="13.5" customHeight="1" thickBot="1" x14ac:dyDescent="0.2">
      <c r="H12" s="321">
        <v>25</v>
      </c>
      <c r="I12" s="462" t="s">
        <v>29</v>
      </c>
      <c r="J12" s="464">
        <v>30123</v>
      </c>
      <c r="K12" s="224">
        <v>10</v>
      </c>
      <c r="L12" s="4">
        <f t="shared" si="0"/>
        <v>25</v>
      </c>
      <c r="M12" s="462" t="s">
        <v>29</v>
      </c>
      <c r="N12" s="128">
        <f t="shared" si="1"/>
        <v>30123</v>
      </c>
      <c r="O12" s="15">
        <f t="shared" si="2"/>
        <v>25</v>
      </c>
      <c r="P12" s="462" t="s">
        <v>29</v>
      </c>
      <c r="Q12" s="227">
        <v>29630</v>
      </c>
    </row>
    <row r="13" spans="1:19" ht="13.5" customHeight="1" thickTop="1" thickBot="1" x14ac:dyDescent="0.2">
      <c r="H13" s="136">
        <v>38</v>
      </c>
      <c r="I13" s="199" t="s">
        <v>38</v>
      </c>
      <c r="J13" s="513">
        <v>28863</v>
      </c>
      <c r="K13" s="116"/>
      <c r="L13" s="85"/>
      <c r="M13" s="186"/>
      <c r="N13" s="396">
        <f>SUM(J43)</f>
        <v>1104666</v>
      </c>
      <c r="O13" s="4"/>
      <c r="P13" s="320" t="s">
        <v>156</v>
      </c>
      <c r="Q13" s="229">
        <v>777556</v>
      </c>
    </row>
    <row r="14" spans="1:19" ht="13.5" customHeight="1" x14ac:dyDescent="0.15">
      <c r="B14" s="21"/>
      <c r="G14" s="506"/>
      <c r="H14" s="91">
        <v>24</v>
      </c>
      <c r="I14" s="183" t="s">
        <v>28</v>
      </c>
      <c r="J14" s="512">
        <v>28366</v>
      </c>
      <c r="K14" s="116"/>
      <c r="L14" s="28"/>
      <c r="N14" t="s">
        <v>59</v>
      </c>
      <c r="O14"/>
    </row>
    <row r="15" spans="1:19" ht="13.5" customHeight="1" x14ac:dyDescent="0.15">
      <c r="H15" s="91">
        <v>3</v>
      </c>
      <c r="I15" s="182" t="s">
        <v>10</v>
      </c>
      <c r="J15" s="14">
        <v>24274</v>
      </c>
      <c r="K15" s="116"/>
      <c r="L15" s="28"/>
      <c r="M15" s="1" t="s">
        <v>193</v>
      </c>
      <c r="N15" s="16"/>
      <c r="O15"/>
      <c r="P15" s="392" t="s">
        <v>194</v>
      </c>
      <c r="Q15" s="95" t="s">
        <v>63</v>
      </c>
    </row>
    <row r="16" spans="1:19" ht="13.5" customHeight="1" x14ac:dyDescent="0.15">
      <c r="B16" s="1"/>
      <c r="C16" s="16"/>
      <c r="D16" s="1"/>
      <c r="E16" s="19"/>
      <c r="F16" s="1"/>
      <c r="H16" s="91">
        <v>9</v>
      </c>
      <c r="I16" s="393" t="s">
        <v>172</v>
      </c>
      <c r="J16" s="251">
        <v>13007</v>
      </c>
      <c r="K16" s="116"/>
      <c r="L16" s="4">
        <f>SUM(L3)</f>
        <v>17</v>
      </c>
      <c r="M16" s="14">
        <f>SUM(N3)</f>
        <v>340759</v>
      </c>
      <c r="N16" s="182" t="s">
        <v>21</v>
      </c>
      <c r="O16" s="4">
        <f>SUM(O3)</f>
        <v>17</v>
      </c>
      <c r="P16" s="14">
        <f>SUM(M16)</f>
        <v>340759</v>
      </c>
      <c r="Q16" s="325">
        <v>326548</v>
      </c>
      <c r="R16" s="86"/>
    </row>
    <row r="17" spans="2:20" ht="13.5" customHeight="1" x14ac:dyDescent="0.15">
      <c r="B17" s="1"/>
      <c r="C17" s="16"/>
      <c r="D17" s="1"/>
      <c r="E17" s="19"/>
      <c r="F17" s="1"/>
      <c r="H17" s="91">
        <v>2</v>
      </c>
      <c r="I17" s="182" t="s">
        <v>6</v>
      </c>
      <c r="J17" s="14">
        <v>11631</v>
      </c>
      <c r="K17" s="116"/>
      <c r="L17" s="4">
        <f t="shared" ref="L17:L25" si="3">SUM(L4)</f>
        <v>33</v>
      </c>
      <c r="M17" s="14">
        <f t="shared" ref="M17:M25" si="4">SUM(N4)</f>
        <v>123699</v>
      </c>
      <c r="N17" s="182" t="s">
        <v>0</v>
      </c>
      <c r="O17" s="4">
        <f t="shared" ref="O17:O25" si="5">SUM(O4)</f>
        <v>33</v>
      </c>
      <c r="P17" s="14">
        <f t="shared" ref="P17:P25" si="6">SUM(M17)</f>
        <v>123699</v>
      </c>
      <c r="Q17" s="326">
        <v>107133</v>
      </c>
      <c r="R17" s="86"/>
      <c r="S17" s="46"/>
    </row>
    <row r="18" spans="2:20" ht="13.5" customHeight="1" x14ac:dyDescent="0.15">
      <c r="B18" s="1"/>
      <c r="C18" s="16"/>
      <c r="D18" s="1"/>
      <c r="E18" s="19"/>
      <c r="F18" s="1"/>
      <c r="H18" s="91">
        <v>14</v>
      </c>
      <c r="I18" s="182" t="s">
        <v>19</v>
      </c>
      <c r="J18" s="14">
        <v>10178</v>
      </c>
      <c r="K18" s="116"/>
      <c r="L18" s="4">
        <f t="shared" si="3"/>
        <v>36</v>
      </c>
      <c r="M18" s="14">
        <f t="shared" si="4"/>
        <v>104507</v>
      </c>
      <c r="N18" s="183" t="s">
        <v>5</v>
      </c>
      <c r="O18" s="4">
        <f t="shared" si="5"/>
        <v>36</v>
      </c>
      <c r="P18" s="14">
        <f t="shared" si="6"/>
        <v>104507</v>
      </c>
      <c r="Q18" s="326">
        <v>103883</v>
      </c>
      <c r="R18" s="86"/>
      <c r="S18" s="126"/>
    </row>
    <row r="19" spans="2:20" ht="13.5" customHeight="1" x14ac:dyDescent="0.15">
      <c r="B19" s="1"/>
      <c r="C19" s="16"/>
      <c r="D19" s="1"/>
      <c r="E19" s="19"/>
      <c r="F19" s="1"/>
      <c r="G19" s="432"/>
      <c r="H19" s="91">
        <v>37</v>
      </c>
      <c r="I19" s="182" t="s">
        <v>37</v>
      </c>
      <c r="J19" s="14">
        <v>8807</v>
      </c>
      <c r="L19" s="4">
        <f t="shared" si="3"/>
        <v>26</v>
      </c>
      <c r="M19" s="14">
        <f t="shared" si="4"/>
        <v>95990</v>
      </c>
      <c r="N19" s="182" t="s">
        <v>30</v>
      </c>
      <c r="O19" s="4">
        <f t="shared" si="5"/>
        <v>26</v>
      </c>
      <c r="P19" s="14">
        <f t="shared" si="6"/>
        <v>95990</v>
      </c>
      <c r="Q19" s="326">
        <v>96625</v>
      </c>
      <c r="R19" s="86"/>
      <c r="S19" s="139"/>
    </row>
    <row r="20" spans="2:20" ht="13.5" customHeight="1" x14ac:dyDescent="0.15">
      <c r="B20" s="20"/>
      <c r="C20" s="16"/>
      <c r="D20" s="1"/>
      <c r="E20" s="19"/>
      <c r="F20" s="1"/>
      <c r="H20" s="91">
        <v>21</v>
      </c>
      <c r="I20" s="393" t="s">
        <v>166</v>
      </c>
      <c r="J20" s="14">
        <v>8465</v>
      </c>
      <c r="L20" s="4">
        <f t="shared" si="3"/>
        <v>16</v>
      </c>
      <c r="M20" s="14">
        <f t="shared" si="4"/>
        <v>87511</v>
      </c>
      <c r="N20" s="182" t="s">
        <v>3</v>
      </c>
      <c r="O20" s="4">
        <f t="shared" si="5"/>
        <v>16</v>
      </c>
      <c r="P20" s="14">
        <f t="shared" si="6"/>
        <v>87511</v>
      </c>
      <c r="Q20" s="326">
        <v>83937</v>
      </c>
      <c r="R20" s="86"/>
      <c r="S20" s="139"/>
    </row>
    <row r="21" spans="2:20" ht="13.5" customHeight="1" x14ac:dyDescent="0.15">
      <c r="B21" s="20"/>
      <c r="C21" s="16"/>
      <c r="D21" s="1"/>
      <c r="E21" s="19"/>
      <c r="F21" s="1"/>
      <c r="H21" s="91">
        <v>1</v>
      </c>
      <c r="I21" s="182" t="s">
        <v>4</v>
      </c>
      <c r="J21" s="14">
        <v>6734</v>
      </c>
      <c r="L21" s="4">
        <f t="shared" si="3"/>
        <v>40</v>
      </c>
      <c r="M21" s="14">
        <f t="shared" si="4"/>
        <v>42098</v>
      </c>
      <c r="N21" s="183" t="s">
        <v>2</v>
      </c>
      <c r="O21" s="4">
        <f t="shared" si="5"/>
        <v>40</v>
      </c>
      <c r="P21" s="14">
        <f t="shared" si="6"/>
        <v>42098</v>
      </c>
      <c r="Q21" s="326">
        <v>46188</v>
      </c>
      <c r="R21" s="86"/>
      <c r="S21" s="30"/>
    </row>
    <row r="22" spans="2:20" ht="13.5" customHeight="1" x14ac:dyDescent="0.15">
      <c r="B22" s="1"/>
      <c r="C22" s="16"/>
      <c r="D22" s="1"/>
      <c r="E22" s="19"/>
      <c r="F22" s="1"/>
      <c r="H22" s="91">
        <v>15</v>
      </c>
      <c r="I22" s="182" t="s">
        <v>20</v>
      </c>
      <c r="J22" s="14">
        <v>6429</v>
      </c>
      <c r="K22" s="16"/>
      <c r="L22" s="4">
        <f t="shared" si="3"/>
        <v>34</v>
      </c>
      <c r="M22" s="14">
        <f t="shared" si="4"/>
        <v>40713</v>
      </c>
      <c r="N22" s="185" t="s">
        <v>1</v>
      </c>
      <c r="O22" s="4">
        <f t="shared" si="5"/>
        <v>34</v>
      </c>
      <c r="P22" s="14">
        <f t="shared" si="6"/>
        <v>40713</v>
      </c>
      <c r="Q22" s="326">
        <v>49183</v>
      </c>
      <c r="R22" s="86"/>
    </row>
    <row r="23" spans="2:20" ht="13.5" customHeight="1" x14ac:dyDescent="0.15">
      <c r="B23" s="20"/>
      <c r="C23" s="16"/>
      <c r="D23" s="1"/>
      <c r="E23" s="19"/>
      <c r="F23" s="1"/>
      <c r="H23" s="91">
        <v>11</v>
      </c>
      <c r="I23" s="182" t="s">
        <v>17</v>
      </c>
      <c r="J23" s="251">
        <v>5147</v>
      </c>
      <c r="K23" s="16"/>
      <c r="L23" s="4">
        <f t="shared" si="3"/>
        <v>31</v>
      </c>
      <c r="M23" s="14">
        <f t="shared" si="4"/>
        <v>36995</v>
      </c>
      <c r="N23" s="182" t="s">
        <v>64</v>
      </c>
      <c r="O23" s="4">
        <f t="shared" si="5"/>
        <v>31</v>
      </c>
      <c r="P23" s="14">
        <f t="shared" si="6"/>
        <v>36995</v>
      </c>
      <c r="Q23" s="326">
        <v>77653</v>
      </c>
      <c r="R23" s="86"/>
      <c r="S23" s="46"/>
    </row>
    <row r="24" spans="2:20" ht="13.5" customHeight="1" x14ac:dyDescent="0.15">
      <c r="B24" s="1"/>
      <c r="C24" s="16"/>
      <c r="D24" s="1"/>
      <c r="E24" s="19"/>
      <c r="F24" s="1"/>
      <c r="H24" s="91">
        <v>39</v>
      </c>
      <c r="I24" s="182" t="s">
        <v>39</v>
      </c>
      <c r="J24" s="14">
        <v>2238</v>
      </c>
      <c r="K24" s="16"/>
      <c r="L24" s="4">
        <f t="shared" si="3"/>
        <v>13</v>
      </c>
      <c r="M24" s="14">
        <f t="shared" si="4"/>
        <v>33570</v>
      </c>
      <c r="N24" s="185" t="s">
        <v>7</v>
      </c>
      <c r="O24" s="4">
        <f t="shared" si="5"/>
        <v>13</v>
      </c>
      <c r="P24" s="14">
        <f t="shared" si="6"/>
        <v>33570</v>
      </c>
      <c r="Q24" s="326">
        <v>34418</v>
      </c>
      <c r="R24" s="86"/>
      <c r="S24" s="126"/>
    </row>
    <row r="25" spans="2:20" ht="13.5" customHeight="1" thickBot="1" x14ac:dyDescent="0.2">
      <c r="B25" s="1"/>
      <c r="C25" s="16"/>
      <c r="D25" s="1"/>
      <c r="E25" s="19"/>
      <c r="F25" s="1"/>
      <c r="G25" s="1"/>
      <c r="H25" s="91">
        <v>12</v>
      </c>
      <c r="I25" s="182" t="s">
        <v>18</v>
      </c>
      <c r="J25" s="14">
        <v>2074</v>
      </c>
      <c r="K25" s="16"/>
      <c r="L25" s="15">
        <f t="shared" si="3"/>
        <v>25</v>
      </c>
      <c r="M25" s="128">
        <f t="shared" si="4"/>
        <v>30123</v>
      </c>
      <c r="N25" s="462" t="s">
        <v>29</v>
      </c>
      <c r="O25" s="15">
        <f t="shared" si="5"/>
        <v>25</v>
      </c>
      <c r="P25" s="128">
        <f t="shared" si="6"/>
        <v>30123</v>
      </c>
      <c r="Q25" s="327">
        <v>30999</v>
      </c>
      <c r="R25" s="141" t="s">
        <v>73</v>
      </c>
      <c r="S25" s="30"/>
      <c r="T25" s="30"/>
    </row>
    <row r="26" spans="2:20" ht="13.5" customHeight="1" thickTop="1" x14ac:dyDescent="0.15">
      <c r="B26" s="1"/>
      <c r="C26" s="1"/>
      <c r="D26" s="1"/>
      <c r="E26" s="1"/>
      <c r="F26" s="1"/>
      <c r="H26" s="91">
        <v>27</v>
      </c>
      <c r="I26" s="182" t="s">
        <v>31</v>
      </c>
      <c r="J26" s="151">
        <v>1976</v>
      </c>
      <c r="K26" s="16"/>
      <c r="L26" s="129"/>
      <c r="M26" s="184">
        <f>SUM(J43-(M16+M17+M18+M19+M20+M21+M22+M23+M24+M25))</f>
        <v>168701</v>
      </c>
      <c r="N26" s="252" t="s">
        <v>45</v>
      </c>
      <c r="O26" s="130"/>
      <c r="P26" s="184">
        <f>SUM(M26)</f>
        <v>168701</v>
      </c>
      <c r="Q26" s="184"/>
      <c r="R26" s="200">
        <v>1130333</v>
      </c>
      <c r="T26" s="30"/>
    </row>
    <row r="27" spans="2:20" ht="13.5" customHeight="1" x14ac:dyDescent="0.15">
      <c r="H27" s="91">
        <v>30</v>
      </c>
      <c r="I27" s="182" t="s">
        <v>33</v>
      </c>
      <c r="J27" s="14">
        <v>1915</v>
      </c>
      <c r="K27" s="16"/>
      <c r="M27" s="53" t="s">
        <v>184</v>
      </c>
      <c r="N27" s="53"/>
      <c r="O27" s="124"/>
      <c r="P27" s="125" t="s">
        <v>185</v>
      </c>
    </row>
    <row r="28" spans="2:20" ht="13.5" customHeight="1" x14ac:dyDescent="0.15">
      <c r="G28" s="506"/>
      <c r="H28" s="91">
        <v>20</v>
      </c>
      <c r="I28" s="182" t="s">
        <v>24</v>
      </c>
      <c r="J28" s="97">
        <v>1392</v>
      </c>
      <c r="K28" s="16"/>
      <c r="M28" s="96">
        <f t="shared" ref="M28:M37" si="7">SUM(Q3)</f>
        <v>66432</v>
      </c>
      <c r="N28" s="182" t="s">
        <v>21</v>
      </c>
      <c r="O28" s="4">
        <f>SUM(L3)</f>
        <v>17</v>
      </c>
      <c r="P28" s="96">
        <f t="shared" ref="P28:P37" si="8">SUM(Q3)</f>
        <v>66432</v>
      </c>
    </row>
    <row r="29" spans="2:20" ht="13.5" customHeight="1" x14ac:dyDescent="0.15">
      <c r="H29" s="91">
        <v>29</v>
      </c>
      <c r="I29" s="182" t="s">
        <v>96</v>
      </c>
      <c r="J29" s="14">
        <v>1066</v>
      </c>
      <c r="K29" s="16"/>
      <c r="M29" s="96">
        <f t="shared" si="7"/>
        <v>138965</v>
      </c>
      <c r="N29" s="182" t="s">
        <v>0</v>
      </c>
      <c r="O29" s="4">
        <f t="shared" ref="O29:O37" si="9">SUM(L4)</f>
        <v>33</v>
      </c>
      <c r="P29" s="96">
        <f t="shared" si="8"/>
        <v>138965</v>
      </c>
    </row>
    <row r="30" spans="2:20" ht="13.5" customHeight="1" x14ac:dyDescent="0.15">
      <c r="H30" s="91">
        <v>22</v>
      </c>
      <c r="I30" s="182" t="s">
        <v>26</v>
      </c>
      <c r="J30" s="251">
        <v>1060</v>
      </c>
      <c r="K30" s="16"/>
      <c r="M30" s="96">
        <f t="shared" si="7"/>
        <v>65849</v>
      </c>
      <c r="N30" s="183" t="s">
        <v>5</v>
      </c>
      <c r="O30" s="4">
        <f t="shared" si="9"/>
        <v>36</v>
      </c>
      <c r="P30" s="96">
        <f t="shared" si="8"/>
        <v>65849</v>
      </c>
    </row>
    <row r="31" spans="2:20" ht="13.5" customHeight="1" x14ac:dyDescent="0.15">
      <c r="H31" s="91">
        <v>35</v>
      </c>
      <c r="I31" s="182" t="s">
        <v>36</v>
      </c>
      <c r="J31" s="151">
        <v>957</v>
      </c>
      <c r="K31" s="16"/>
      <c r="M31" s="96">
        <f t="shared" si="7"/>
        <v>95142</v>
      </c>
      <c r="N31" s="182" t="s">
        <v>30</v>
      </c>
      <c r="O31" s="4">
        <f t="shared" si="9"/>
        <v>26</v>
      </c>
      <c r="P31" s="96">
        <f t="shared" si="8"/>
        <v>95142</v>
      </c>
    </row>
    <row r="32" spans="2:20" ht="13.5" customHeight="1" x14ac:dyDescent="0.15">
      <c r="H32" s="91">
        <v>5</v>
      </c>
      <c r="I32" s="182" t="s">
        <v>12</v>
      </c>
      <c r="J32" s="251">
        <v>859</v>
      </c>
      <c r="K32" s="16"/>
      <c r="M32" s="96">
        <f t="shared" si="7"/>
        <v>57530</v>
      </c>
      <c r="N32" s="182" t="s">
        <v>3</v>
      </c>
      <c r="O32" s="4">
        <f t="shared" si="9"/>
        <v>16</v>
      </c>
      <c r="P32" s="96">
        <f t="shared" si="8"/>
        <v>57530</v>
      </c>
      <c r="S32" s="11"/>
    </row>
    <row r="33" spans="7:21" ht="13.5" customHeight="1" x14ac:dyDescent="0.15">
      <c r="G33" s="447"/>
      <c r="H33" s="91">
        <v>4</v>
      </c>
      <c r="I33" s="182" t="s">
        <v>11</v>
      </c>
      <c r="J33" s="251">
        <v>745</v>
      </c>
      <c r="K33" s="16"/>
      <c r="M33" s="96">
        <f t="shared" si="7"/>
        <v>40278</v>
      </c>
      <c r="N33" s="183" t="s">
        <v>2</v>
      </c>
      <c r="O33" s="4">
        <f t="shared" si="9"/>
        <v>40</v>
      </c>
      <c r="P33" s="96">
        <f t="shared" si="8"/>
        <v>40278</v>
      </c>
      <c r="S33" s="30"/>
      <c r="T33" s="30"/>
    </row>
    <row r="34" spans="7:21" ht="13.5" customHeight="1" x14ac:dyDescent="0.15">
      <c r="H34" s="91">
        <v>6</v>
      </c>
      <c r="I34" s="182" t="s">
        <v>13</v>
      </c>
      <c r="J34" s="251">
        <v>595</v>
      </c>
      <c r="K34" s="16"/>
      <c r="M34" s="96">
        <f t="shared" si="7"/>
        <v>43816</v>
      </c>
      <c r="N34" s="185" t="s">
        <v>1</v>
      </c>
      <c r="O34" s="4">
        <f t="shared" si="9"/>
        <v>34</v>
      </c>
      <c r="P34" s="96">
        <f t="shared" si="8"/>
        <v>43816</v>
      </c>
      <c r="S34" s="30"/>
      <c r="T34" s="30"/>
    </row>
    <row r="35" spans="7:21" ht="13.5" customHeight="1" x14ac:dyDescent="0.15">
      <c r="H35" s="91">
        <v>23</v>
      </c>
      <c r="I35" s="182" t="s">
        <v>27</v>
      </c>
      <c r="J35" s="14">
        <v>549</v>
      </c>
      <c r="K35" s="16"/>
      <c r="M35" s="96">
        <f t="shared" si="7"/>
        <v>28887</v>
      </c>
      <c r="N35" s="182" t="s">
        <v>64</v>
      </c>
      <c r="O35" s="4">
        <f t="shared" si="9"/>
        <v>31</v>
      </c>
      <c r="P35" s="96">
        <f t="shared" si="8"/>
        <v>28887</v>
      </c>
      <c r="S35" s="30"/>
    </row>
    <row r="36" spans="7:21" ht="13.5" customHeight="1" x14ac:dyDescent="0.15">
      <c r="H36" s="91">
        <v>18</v>
      </c>
      <c r="I36" s="182" t="s">
        <v>22</v>
      </c>
      <c r="J36" s="14">
        <v>450</v>
      </c>
      <c r="K36" s="16"/>
      <c r="M36" s="96">
        <f t="shared" si="7"/>
        <v>34991</v>
      </c>
      <c r="N36" s="185" t="s">
        <v>7</v>
      </c>
      <c r="O36" s="4">
        <f t="shared" si="9"/>
        <v>13</v>
      </c>
      <c r="P36" s="96">
        <f t="shared" si="8"/>
        <v>34991</v>
      </c>
      <c r="S36" s="30"/>
    </row>
    <row r="37" spans="7:21" ht="13.5" customHeight="1" thickBot="1" x14ac:dyDescent="0.2">
      <c r="H37" s="91">
        <v>19</v>
      </c>
      <c r="I37" s="182" t="s">
        <v>23</v>
      </c>
      <c r="J37" s="14">
        <v>338</v>
      </c>
      <c r="K37" s="16"/>
      <c r="M37" s="127">
        <f t="shared" si="7"/>
        <v>29630</v>
      </c>
      <c r="N37" s="462" t="s">
        <v>29</v>
      </c>
      <c r="O37" s="15">
        <f t="shared" si="9"/>
        <v>25</v>
      </c>
      <c r="P37" s="127">
        <f t="shared" si="8"/>
        <v>29630</v>
      </c>
      <c r="S37" s="30"/>
    </row>
    <row r="38" spans="7:21" ht="13.5" customHeight="1" thickTop="1" x14ac:dyDescent="0.15">
      <c r="G38" s="432"/>
      <c r="H38" s="91">
        <v>7</v>
      </c>
      <c r="I38" s="182" t="s">
        <v>14</v>
      </c>
      <c r="J38" s="251">
        <v>231</v>
      </c>
      <c r="K38" s="16"/>
      <c r="M38" s="402">
        <f>SUM(Q13-(Q3+Q4+Q5+Q6+Q7+Q8+Q9+Q10+Q11+Q12))</f>
        <v>176036</v>
      </c>
      <c r="N38" s="403" t="s">
        <v>168</v>
      </c>
      <c r="O38" s="404"/>
      <c r="P38" s="405">
        <f>SUM(M38)</f>
        <v>176036</v>
      </c>
      <c r="U38" s="30"/>
    </row>
    <row r="39" spans="7:21" ht="13.5" customHeight="1" x14ac:dyDescent="0.15">
      <c r="H39" s="91">
        <v>32</v>
      </c>
      <c r="I39" s="182" t="s">
        <v>35</v>
      </c>
      <c r="J39" s="151">
        <v>198</v>
      </c>
      <c r="K39" s="16"/>
      <c r="P39" s="30"/>
    </row>
    <row r="40" spans="7:21" ht="13.5" customHeight="1" x14ac:dyDescent="0.15">
      <c r="H40" s="91">
        <v>10</v>
      </c>
      <c r="I40" s="182" t="s">
        <v>16</v>
      </c>
      <c r="J40" s="14">
        <v>92</v>
      </c>
      <c r="K40" s="16"/>
    </row>
    <row r="41" spans="7:21" ht="13.5" customHeight="1" x14ac:dyDescent="0.15">
      <c r="G41" s="447"/>
      <c r="H41" s="91">
        <v>28</v>
      </c>
      <c r="I41" s="182" t="s">
        <v>32</v>
      </c>
      <c r="J41" s="14">
        <v>65</v>
      </c>
      <c r="K41" s="16"/>
    </row>
    <row r="42" spans="7:21" ht="13.5" customHeight="1" thickBot="1" x14ac:dyDescent="0.2">
      <c r="H42" s="152">
        <v>8</v>
      </c>
      <c r="I42" s="185" t="s">
        <v>15</v>
      </c>
      <c r="J42" s="128">
        <v>0</v>
      </c>
      <c r="K42" s="16"/>
    </row>
    <row r="43" spans="7:21" ht="13.5" customHeight="1" thickTop="1" x14ac:dyDescent="0.15">
      <c r="H43" s="129"/>
      <c r="I43" s="347" t="s">
        <v>94</v>
      </c>
      <c r="J43" s="348">
        <f>SUM(J3:J42)</f>
        <v>1104666</v>
      </c>
    </row>
    <row r="44" spans="7:21" ht="13.5" customHeight="1" x14ac:dyDescent="0.15"/>
    <row r="45" spans="7:21" ht="13.5" customHeight="1" x14ac:dyDescent="0.15"/>
    <row r="46" spans="7:21" ht="13.5" customHeight="1" x14ac:dyDescent="0.15"/>
    <row r="47" spans="7:21" ht="13.5" customHeight="1" x14ac:dyDescent="0.15"/>
    <row r="48" spans="7:21" ht="13.5" customHeight="1" x14ac:dyDescent="0.15"/>
    <row r="49" spans="1:16" ht="13.5" customHeight="1" x14ac:dyDescent="0.15"/>
    <row r="50" spans="1:16" ht="13.5" customHeight="1" x14ac:dyDescent="0.15"/>
    <row r="51" spans="1:16" ht="13.5" customHeight="1" x14ac:dyDescent="0.15"/>
    <row r="52" spans="1:16" ht="13.5" customHeight="1" x14ac:dyDescent="0.15">
      <c r="A52" s="36" t="s">
        <v>46</v>
      </c>
      <c r="B52" s="24" t="s">
        <v>9</v>
      </c>
      <c r="C52" s="9" t="s">
        <v>192</v>
      </c>
      <c r="D52" s="9" t="s">
        <v>183</v>
      </c>
      <c r="E52" s="26" t="s">
        <v>43</v>
      </c>
      <c r="F52" s="25" t="s">
        <v>42</v>
      </c>
      <c r="G52" s="25" t="s">
        <v>40</v>
      </c>
      <c r="I52" s="181"/>
    </row>
    <row r="53" spans="1:16" ht="13.5" customHeight="1" x14ac:dyDescent="0.15">
      <c r="A53" s="10">
        <v>1</v>
      </c>
      <c r="B53" s="182" t="s">
        <v>21</v>
      </c>
      <c r="C53" s="14">
        <f t="shared" ref="C53:C62" si="10">SUM(J3)</f>
        <v>340759</v>
      </c>
      <c r="D53" s="97">
        <f t="shared" ref="D53:D63" si="11">SUM(Q3)</f>
        <v>66432</v>
      </c>
      <c r="E53" s="94">
        <f t="shared" ref="E53:E62" si="12">SUM(P16/Q16*100)</f>
        <v>104.3518870120166</v>
      </c>
      <c r="F53" s="22">
        <f t="shared" ref="F53:F63" si="13">SUM(C53/D53*100)</f>
        <v>512.94406310211946</v>
      </c>
      <c r="G53" s="23"/>
      <c r="I53" s="181"/>
    </row>
    <row r="54" spans="1:16" ht="13.5" customHeight="1" x14ac:dyDescent="0.15">
      <c r="A54" s="10">
        <v>2</v>
      </c>
      <c r="B54" s="182" t="s">
        <v>0</v>
      </c>
      <c r="C54" s="14">
        <f t="shared" si="10"/>
        <v>123699</v>
      </c>
      <c r="D54" s="97">
        <f t="shared" si="11"/>
        <v>138965</v>
      </c>
      <c r="E54" s="94">
        <f t="shared" si="12"/>
        <v>115.46302259807901</v>
      </c>
      <c r="F54" s="22">
        <f t="shared" si="13"/>
        <v>89.014500053970423</v>
      </c>
      <c r="G54" s="23"/>
      <c r="I54" s="181"/>
    </row>
    <row r="55" spans="1:16" ht="13.5" customHeight="1" x14ac:dyDescent="0.15">
      <c r="A55" s="10">
        <v>3</v>
      </c>
      <c r="B55" s="183" t="s">
        <v>5</v>
      </c>
      <c r="C55" s="14">
        <f t="shared" si="10"/>
        <v>104507</v>
      </c>
      <c r="D55" s="97">
        <f t="shared" si="11"/>
        <v>65849</v>
      </c>
      <c r="E55" s="94">
        <f t="shared" si="12"/>
        <v>100.60067576023026</v>
      </c>
      <c r="F55" s="22">
        <f t="shared" si="13"/>
        <v>158.70704186851736</v>
      </c>
      <c r="G55" s="23"/>
      <c r="I55" s="181"/>
    </row>
    <row r="56" spans="1:16" ht="13.5" customHeight="1" x14ac:dyDescent="0.15">
      <c r="A56" s="10">
        <v>4</v>
      </c>
      <c r="B56" s="182" t="s">
        <v>30</v>
      </c>
      <c r="C56" s="14">
        <f t="shared" si="10"/>
        <v>95990</v>
      </c>
      <c r="D56" s="97">
        <f t="shared" si="11"/>
        <v>95142</v>
      </c>
      <c r="E56" s="94">
        <f t="shared" si="12"/>
        <v>99.342820181112543</v>
      </c>
      <c r="F56" s="22">
        <f t="shared" si="13"/>
        <v>100.8912993210149</v>
      </c>
      <c r="G56" s="23"/>
      <c r="I56" s="181"/>
    </row>
    <row r="57" spans="1:16" ht="13.5" customHeight="1" x14ac:dyDescent="0.15">
      <c r="A57" s="10">
        <v>5</v>
      </c>
      <c r="B57" s="182" t="s">
        <v>3</v>
      </c>
      <c r="C57" s="14">
        <f t="shared" si="10"/>
        <v>87511</v>
      </c>
      <c r="D57" s="97">
        <f t="shared" si="11"/>
        <v>57530</v>
      </c>
      <c r="E57" s="94">
        <f t="shared" si="12"/>
        <v>104.25795537129036</v>
      </c>
      <c r="F57" s="22">
        <f t="shared" si="13"/>
        <v>152.11367981922476</v>
      </c>
      <c r="G57" s="23"/>
      <c r="I57" s="181"/>
      <c r="P57" s="30"/>
    </row>
    <row r="58" spans="1:16" ht="13.5" customHeight="1" x14ac:dyDescent="0.15">
      <c r="A58" s="10">
        <v>6</v>
      </c>
      <c r="B58" s="183" t="s">
        <v>2</v>
      </c>
      <c r="C58" s="14">
        <f t="shared" si="10"/>
        <v>42098</v>
      </c>
      <c r="D58" s="97">
        <f t="shared" si="11"/>
        <v>40278</v>
      </c>
      <c r="E58" s="94">
        <f t="shared" si="12"/>
        <v>91.144886117606305</v>
      </c>
      <c r="F58" s="22">
        <f t="shared" si="13"/>
        <v>104.51859575947167</v>
      </c>
      <c r="G58" s="23"/>
    </row>
    <row r="59" spans="1:16" ht="13.5" customHeight="1" x14ac:dyDescent="0.15">
      <c r="A59" s="10">
        <v>7</v>
      </c>
      <c r="B59" s="185" t="s">
        <v>1</v>
      </c>
      <c r="C59" s="14">
        <f t="shared" si="10"/>
        <v>40713</v>
      </c>
      <c r="D59" s="97">
        <f t="shared" si="11"/>
        <v>43816</v>
      </c>
      <c r="E59" s="94">
        <f t="shared" si="12"/>
        <v>82.778602362604971</v>
      </c>
      <c r="F59" s="22">
        <f t="shared" si="13"/>
        <v>92.918112105167054</v>
      </c>
      <c r="G59" s="23"/>
    </row>
    <row r="60" spans="1:16" ht="13.5" customHeight="1" x14ac:dyDescent="0.15">
      <c r="A60" s="10">
        <v>8</v>
      </c>
      <c r="B60" s="182" t="s">
        <v>64</v>
      </c>
      <c r="C60" s="14">
        <f t="shared" si="10"/>
        <v>36995</v>
      </c>
      <c r="D60" s="97">
        <f t="shared" si="11"/>
        <v>28887</v>
      </c>
      <c r="E60" s="94">
        <f t="shared" si="12"/>
        <v>47.641430466305231</v>
      </c>
      <c r="F60" s="22">
        <f t="shared" si="13"/>
        <v>128.06798906082321</v>
      </c>
      <c r="G60" s="23"/>
    </row>
    <row r="61" spans="1:16" ht="13.5" customHeight="1" x14ac:dyDescent="0.15">
      <c r="A61" s="10">
        <v>9</v>
      </c>
      <c r="B61" s="185" t="s">
        <v>7</v>
      </c>
      <c r="C61" s="14">
        <f t="shared" si="10"/>
        <v>33570</v>
      </c>
      <c r="D61" s="97">
        <f t="shared" si="11"/>
        <v>34991</v>
      </c>
      <c r="E61" s="94">
        <f t="shared" si="12"/>
        <v>97.536172932767741</v>
      </c>
      <c r="F61" s="22">
        <f t="shared" si="13"/>
        <v>95.938955731473811</v>
      </c>
      <c r="G61" s="23"/>
    </row>
    <row r="62" spans="1:16" ht="13.5" customHeight="1" thickBot="1" x14ac:dyDescent="0.2">
      <c r="A62" s="142">
        <v>10</v>
      </c>
      <c r="B62" s="462" t="s">
        <v>29</v>
      </c>
      <c r="C62" s="128">
        <f t="shared" si="10"/>
        <v>30123</v>
      </c>
      <c r="D62" s="143">
        <f t="shared" si="11"/>
        <v>29630</v>
      </c>
      <c r="E62" s="144">
        <f t="shared" si="12"/>
        <v>97.174102390399682</v>
      </c>
      <c r="F62" s="145">
        <f t="shared" si="13"/>
        <v>101.66385420182247</v>
      </c>
      <c r="G62" s="146"/>
    </row>
    <row r="63" spans="1:16" ht="13.5" customHeight="1" thickTop="1" x14ac:dyDescent="0.15">
      <c r="A63" s="129"/>
      <c r="B63" s="147" t="s">
        <v>74</v>
      </c>
      <c r="C63" s="148">
        <f>SUM(J43)</f>
        <v>1104666</v>
      </c>
      <c r="D63" s="148">
        <f t="shared" si="11"/>
        <v>777556</v>
      </c>
      <c r="E63" s="149">
        <f>SUM(C63/R26*100)</f>
        <v>97.729253237762677</v>
      </c>
      <c r="F63" s="150">
        <f t="shared" si="13"/>
        <v>142.0689956736235</v>
      </c>
      <c r="G63" s="129"/>
    </row>
    <row r="64" spans="1:16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F159"/>
  <sheetViews>
    <sheetView zoomScaleNormal="100" workbookViewId="0">
      <selection activeCell="M38" sqref="M38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3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2" customWidth="1"/>
    <col min="19" max="30" width="7.625" style="1" customWidth="1"/>
    <col min="31" max="32" width="9" style="1"/>
  </cols>
  <sheetData>
    <row r="1" spans="8:30" ht="12.75" customHeight="1" x14ac:dyDescent="0.15">
      <c r="H1" s="115" t="s">
        <v>66</v>
      </c>
      <c r="R1" s="117"/>
    </row>
    <row r="2" spans="8:30" x14ac:dyDescent="0.15">
      <c r="H2" s="209" t="s">
        <v>192</v>
      </c>
      <c r="I2" s="91"/>
      <c r="J2" s="211" t="s">
        <v>103</v>
      </c>
      <c r="K2" s="4"/>
      <c r="L2" s="350" t="s">
        <v>183</v>
      </c>
      <c r="R2" s="51"/>
      <c r="S2" s="118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8:30" x14ac:dyDescent="0.15">
      <c r="H3" s="201" t="s">
        <v>100</v>
      </c>
      <c r="I3" s="91"/>
      <c r="J3" s="160" t="s">
        <v>101</v>
      </c>
      <c r="K3" s="4"/>
      <c r="L3" s="350" t="s">
        <v>100</v>
      </c>
      <c r="M3" s="1"/>
      <c r="N3" s="100"/>
      <c r="O3" s="100"/>
      <c r="S3" s="28"/>
      <c r="T3" s="28"/>
      <c r="U3" s="28"/>
    </row>
    <row r="4" spans="8:30" x14ac:dyDescent="0.15">
      <c r="H4" s="47">
        <v>23865</v>
      </c>
      <c r="I4" s="91">
        <v>33</v>
      </c>
      <c r="J4" s="182" t="s">
        <v>0</v>
      </c>
      <c r="K4" s="131">
        <f>SUM(I4)</f>
        <v>33</v>
      </c>
      <c r="L4" s="367">
        <v>30248</v>
      </c>
      <c r="M4" s="49"/>
      <c r="N4" s="101"/>
      <c r="O4" s="101"/>
      <c r="S4" s="28"/>
      <c r="T4" s="28"/>
      <c r="U4" s="28"/>
    </row>
    <row r="5" spans="8:30" x14ac:dyDescent="0.15">
      <c r="H5" s="221">
        <v>20625</v>
      </c>
      <c r="I5" s="91">
        <v>26</v>
      </c>
      <c r="J5" s="182" t="s">
        <v>30</v>
      </c>
      <c r="K5" s="131">
        <f t="shared" ref="K5:K13" si="0">SUM(I5)</f>
        <v>26</v>
      </c>
      <c r="L5" s="368">
        <v>22398</v>
      </c>
      <c r="M5" s="49"/>
      <c r="N5" s="101"/>
      <c r="O5" s="101"/>
      <c r="S5" s="28"/>
      <c r="T5" s="28"/>
      <c r="U5" s="28"/>
    </row>
    <row r="6" spans="8:30" x14ac:dyDescent="0.15">
      <c r="H6" s="98">
        <v>6906</v>
      </c>
      <c r="I6" s="91">
        <v>14</v>
      </c>
      <c r="J6" s="182" t="s">
        <v>19</v>
      </c>
      <c r="K6" s="131">
        <f t="shared" si="0"/>
        <v>14</v>
      </c>
      <c r="L6" s="368">
        <v>8777</v>
      </c>
      <c r="M6" s="49"/>
      <c r="N6" s="210"/>
      <c r="O6" s="101"/>
      <c r="S6" s="28"/>
      <c r="T6" s="28"/>
      <c r="U6" s="28"/>
    </row>
    <row r="7" spans="8:30" x14ac:dyDescent="0.15">
      <c r="H7" s="98">
        <v>4319</v>
      </c>
      <c r="I7" s="91">
        <v>24</v>
      </c>
      <c r="J7" s="182" t="s">
        <v>28</v>
      </c>
      <c r="K7" s="131">
        <f t="shared" si="0"/>
        <v>24</v>
      </c>
      <c r="L7" s="368">
        <v>4476</v>
      </c>
      <c r="M7" s="49"/>
      <c r="N7" s="101"/>
      <c r="O7" s="101"/>
      <c r="S7" s="28"/>
      <c r="T7" s="28"/>
      <c r="U7" s="28"/>
    </row>
    <row r="8" spans="8:30" x14ac:dyDescent="0.15">
      <c r="H8" s="48">
        <v>4266</v>
      </c>
      <c r="I8" s="91">
        <v>38</v>
      </c>
      <c r="J8" s="182" t="s">
        <v>38</v>
      </c>
      <c r="K8" s="131">
        <f t="shared" si="0"/>
        <v>38</v>
      </c>
      <c r="L8" s="368">
        <v>4946</v>
      </c>
      <c r="M8" s="49"/>
      <c r="N8" s="101"/>
      <c r="O8" s="101"/>
      <c r="S8" s="28"/>
      <c r="T8" s="28"/>
      <c r="U8" s="28"/>
    </row>
    <row r="9" spans="8:30" x14ac:dyDescent="0.15">
      <c r="H9" s="48">
        <v>4250</v>
      </c>
      <c r="I9" s="91">
        <v>34</v>
      </c>
      <c r="J9" s="182" t="s">
        <v>1</v>
      </c>
      <c r="K9" s="131">
        <f t="shared" si="0"/>
        <v>34</v>
      </c>
      <c r="L9" s="368">
        <v>6716</v>
      </c>
      <c r="M9" s="49"/>
      <c r="N9" s="101"/>
      <c r="O9" s="101"/>
      <c r="S9" s="28"/>
      <c r="T9" s="28"/>
      <c r="U9" s="28"/>
    </row>
    <row r="10" spans="8:30" x14ac:dyDescent="0.15">
      <c r="H10" s="48">
        <v>3494</v>
      </c>
      <c r="I10" s="152">
        <v>36</v>
      </c>
      <c r="J10" s="185" t="s">
        <v>5</v>
      </c>
      <c r="K10" s="131">
        <f t="shared" si="0"/>
        <v>36</v>
      </c>
      <c r="L10" s="368">
        <v>1789</v>
      </c>
      <c r="S10" s="28"/>
      <c r="T10" s="28"/>
      <c r="U10" s="28"/>
    </row>
    <row r="11" spans="8:30" x14ac:dyDescent="0.15">
      <c r="H11" s="47">
        <v>3334</v>
      </c>
      <c r="I11" s="91">
        <v>15</v>
      </c>
      <c r="J11" s="182" t="s">
        <v>20</v>
      </c>
      <c r="K11" s="131">
        <f t="shared" si="0"/>
        <v>15</v>
      </c>
      <c r="L11" s="368">
        <v>3848</v>
      </c>
      <c r="M11" s="49"/>
      <c r="N11" s="101"/>
      <c r="O11" s="101"/>
      <c r="S11" s="28"/>
      <c r="T11" s="28"/>
      <c r="U11" s="28"/>
    </row>
    <row r="12" spans="8:30" x14ac:dyDescent="0.15">
      <c r="H12" s="521">
        <v>1509</v>
      </c>
      <c r="I12" s="152">
        <v>37</v>
      </c>
      <c r="J12" s="185" t="s">
        <v>37</v>
      </c>
      <c r="K12" s="131">
        <f t="shared" si="0"/>
        <v>37</v>
      </c>
      <c r="L12" s="368">
        <v>4218</v>
      </c>
      <c r="M12" s="49"/>
      <c r="N12" s="101"/>
      <c r="O12" s="101"/>
      <c r="S12" s="28"/>
      <c r="T12" s="28"/>
      <c r="U12" s="28"/>
    </row>
    <row r="13" spans="8:30" ht="14.25" thickBot="1" x14ac:dyDescent="0.2">
      <c r="H13" s="520">
        <v>1173</v>
      </c>
      <c r="I13" s="469">
        <v>27</v>
      </c>
      <c r="J13" s="470" t="s">
        <v>31</v>
      </c>
      <c r="K13" s="131">
        <f t="shared" si="0"/>
        <v>27</v>
      </c>
      <c r="L13" s="368">
        <v>1401</v>
      </c>
      <c r="M13" s="49"/>
      <c r="N13" s="101"/>
      <c r="O13" s="101"/>
      <c r="S13" s="28"/>
      <c r="T13" s="28"/>
      <c r="U13" s="28"/>
    </row>
    <row r="14" spans="8:30" ht="14.25" thickTop="1" x14ac:dyDescent="0.15">
      <c r="H14" s="221">
        <v>1146</v>
      </c>
      <c r="I14" s="136">
        <v>25</v>
      </c>
      <c r="J14" s="199" t="s">
        <v>29</v>
      </c>
      <c r="K14" s="120" t="s">
        <v>8</v>
      </c>
      <c r="L14" s="369">
        <v>93504</v>
      </c>
      <c r="S14" s="28"/>
      <c r="T14" s="28"/>
      <c r="U14" s="28"/>
    </row>
    <row r="15" spans="8:30" x14ac:dyDescent="0.15">
      <c r="H15" s="221">
        <v>789</v>
      </c>
      <c r="I15" s="349">
        <v>40</v>
      </c>
      <c r="J15" s="183" t="s">
        <v>2</v>
      </c>
      <c r="K15" s="55"/>
      <c r="L15" s="1" t="s">
        <v>60</v>
      </c>
      <c r="M15" s="456" t="s">
        <v>95</v>
      </c>
      <c r="N15" s="46" t="s">
        <v>75</v>
      </c>
      <c r="S15" s="28"/>
      <c r="T15" s="28"/>
      <c r="U15" s="28"/>
    </row>
    <row r="16" spans="8:30" x14ac:dyDescent="0.15">
      <c r="H16" s="48">
        <v>668</v>
      </c>
      <c r="I16" s="91">
        <v>17</v>
      </c>
      <c r="J16" s="182" t="s">
        <v>21</v>
      </c>
      <c r="K16" s="131">
        <f>SUM(I4)</f>
        <v>33</v>
      </c>
      <c r="L16" s="182" t="s">
        <v>0</v>
      </c>
      <c r="M16" s="370">
        <v>18485</v>
      </c>
      <c r="N16" s="99">
        <f>SUM(H4)</f>
        <v>23865</v>
      </c>
      <c r="O16" s="49"/>
      <c r="P16" s="18"/>
      <c r="S16" s="28"/>
      <c r="T16" s="28"/>
      <c r="U16" s="28"/>
    </row>
    <row r="17" spans="1:21" x14ac:dyDescent="0.15">
      <c r="H17" s="48">
        <v>389</v>
      </c>
      <c r="I17" s="91">
        <v>16</v>
      </c>
      <c r="J17" s="182" t="s">
        <v>3</v>
      </c>
      <c r="K17" s="131">
        <f t="shared" ref="K17:K25" si="1">SUM(I5)</f>
        <v>26</v>
      </c>
      <c r="L17" s="182" t="s">
        <v>30</v>
      </c>
      <c r="M17" s="371">
        <v>18414</v>
      </c>
      <c r="N17" s="99">
        <f t="shared" ref="N17:N25" si="2">SUM(H5)</f>
        <v>20625</v>
      </c>
      <c r="O17" s="49"/>
      <c r="P17" s="18"/>
      <c r="S17" s="28"/>
      <c r="T17" s="28"/>
      <c r="U17" s="28"/>
    </row>
    <row r="18" spans="1:21" x14ac:dyDescent="0.15">
      <c r="H18" s="407">
        <v>310</v>
      </c>
      <c r="I18" s="91">
        <v>19</v>
      </c>
      <c r="J18" s="182" t="s">
        <v>23</v>
      </c>
      <c r="K18" s="131">
        <f t="shared" si="1"/>
        <v>14</v>
      </c>
      <c r="L18" s="182" t="s">
        <v>19</v>
      </c>
      <c r="M18" s="371">
        <v>7233</v>
      </c>
      <c r="N18" s="99">
        <f t="shared" si="2"/>
        <v>6906</v>
      </c>
      <c r="O18" s="49"/>
      <c r="P18" s="18"/>
      <c r="S18" s="28"/>
      <c r="T18" s="28"/>
      <c r="U18" s="28"/>
    </row>
    <row r="19" spans="1:21" x14ac:dyDescent="0.15">
      <c r="H19" s="99">
        <v>179</v>
      </c>
      <c r="I19" s="91">
        <v>23</v>
      </c>
      <c r="J19" s="182" t="s">
        <v>27</v>
      </c>
      <c r="K19" s="131">
        <f t="shared" si="1"/>
        <v>24</v>
      </c>
      <c r="L19" s="182" t="s">
        <v>28</v>
      </c>
      <c r="M19" s="371">
        <v>3743</v>
      </c>
      <c r="N19" s="99">
        <f t="shared" si="2"/>
        <v>4319</v>
      </c>
      <c r="O19" s="49"/>
      <c r="P19" s="18"/>
      <c r="S19" s="28"/>
      <c r="T19" s="28"/>
      <c r="U19" s="28"/>
    </row>
    <row r="20" spans="1:21" ht="14.25" thickBot="1" x14ac:dyDescent="0.2">
      <c r="H20" s="391">
        <v>155</v>
      </c>
      <c r="I20" s="91">
        <v>21</v>
      </c>
      <c r="J20" s="182" t="s">
        <v>25</v>
      </c>
      <c r="K20" s="131">
        <f t="shared" si="1"/>
        <v>38</v>
      </c>
      <c r="L20" s="182" t="s">
        <v>38</v>
      </c>
      <c r="M20" s="371">
        <v>4078</v>
      </c>
      <c r="N20" s="99">
        <f t="shared" si="2"/>
        <v>4266</v>
      </c>
      <c r="O20" s="49"/>
      <c r="P20" s="18"/>
      <c r="S20" s="28"/>
      <c r="T20" s="28"/>
      <c r="U20" s="28"/>
    </row>
    <row r="21" spans="1:21" x14ac:dyDescent="0.15">
      <c r="A21" s="65" t="s">
        <v>46</v>
      </c>
      <c r="B21" s="66" t="s">
        <v>53</v>
      </c>
      <c r="C21" s="66" t="s">
        <v>192</v>
      </c>
      <c r="D21" s="66" t="s">
        <v>183</v>
      </c>
      <c r="E21" s="66" t="s">
        <v>51</v>
      </c>
      <c r="F21" s="66" t="s">
        <v>50</v>
      </c>
      <c r="G21" s="66" t="s">
        <v>52</v>
      </c>
      <c r="H21" s="98">
        <v>125</v>
      </c>
      <c r="I21" s="91">
        <v>32</v>
      </c>
      <c r="J21" s="182" t="s">
        <v>35</v>
      </c>
      <c r="K21" s="131">
        <f t="shared" si="1"/>
        <v>34</v>
      </c>
      <c r="L21" s="182" t="s">
        <v>1</v>
      </c>
      <c r="M21" s="371">
        <v>4258</v>
      </c>
      <c r="N21" s="99">
        <f t="shared" si="2"/>
        <v>4250</v>
      </c>
      <c r="O21" s="49"/>
      <c r="P21" s="18"/>
      <c r="S21" s="28"/>
      <c r="T21" s="28"/>
      <c r="U21" s="28"/>
    </row>
    <row r="22" spans="1:21" x14ac:dyDescent="0.15">
      <c r="A22" s="68">
        <v>1</v>
      </c>
      <c r="B22" s="182" t="s">
        <v>0</v>
      </c>
      <c r="C22" s="47">
        <f t="shared" ref="C22:C31" si="3">SUM(H4)</f>
        <v>23865</v>
      </c>
      <c r="D22" s="99">
        <f>SUM(L4)</f>
        <v>30248</v>
      </c>
      <c r="E22" s="58">
        <f t="shared" ref="E22:E32" si="4">SUM(N16/M16*100)</f>
        <v>129.10467946984042</v>
      </c>
      <c r="F22" s="62">
        <f>SUM(C22/D22*100)</f>
        <v>78.897778365511769</v>
      </c>
      <c r="G22" s="4"/>
      <c r="H22" s="140">
        <v>122</v>
      </c>
      <c r="I22" s="91">
        <v>1</v>
      </c>
      <c r="J22" s="182" t="s">
        <v>4</v>
      </c>
      <c r="K22" s="131">
        <f t="shared" si="1"/>
        <v>36</v>
      </c>
      <c r="L22" s="185" t="s">
        <v>5</v>
      </c>
      <c r="M22" s="371">
        <v>3592</v>
      </c>
      <c r="N22" s="99">
        <f t="shared" si="2"/>
        <v>3494</v>
      </c>
      <c r="O22" s="49"/>
      <c r="P22" s="18"/>
      <c r="S22" s="28"/>
      <c r="T22" s="28"/>
      <c r="U22" s="28"/>
    </row>
    <row r="23" spans="1:21" x14ac:dyDescent="0.15">
      <c r="A23" s="68">
        <v>2</v>
      </c>
      <c r="B23" s="182" t="s">
        <v>30</v>
      </c>
      <c r="C23" s="47">
        <f t="shared" si="3"/>
        <v>20625</v>
      </c>
      <c r="D23" s="99">
        <f>SUM(L5)</f>
        <v>22398</v>
      </c>
      <c r="E23" s="58">
        <f t="shared" si="4"/>
        <v>112.00716845878136</v>
      </c>
      <c r="F23" s="62">
        <f t="shared" ref="F23:F32" si="5">SUM(C23/D23*100)</f>
        <v>92.084114653094034</v>
      </c>
      <c r="G23" s="4"/>
      <c r="H23" s="140">
        <v>108</v>
      </c>
      <c r="I23" s="91">
        <v>2</v>
      </c>
      <c r="J23" s="182" t="s">
        <v>6</v>
      </c>
      <c r="K23" s="131">
        <f t="shared" si="1"/>
        <v>15</v>
      </c>
      <c r="L23" s="182" t="s">
        <v>20</v>
      </c>
      <c r="M23" s="371">
        <v>4289</v>
      </c>
      <c r="N23" s="99">
        <f t="shared" si="2"/>
        <v>3334</v>
      </c>
      <c r="O23" s="49"/>
      <c r="P23" s="18"/>
      <c r="S23" s="28"/>
      <c r="T23" s="28"/>
      <c r="U23" s="28"/>
    </row>
    <row r="24" spans="1:21" x14ac:dyDescent="0.15">
      <c r="A24" s="68">
        <v>3</v>
      </c>
      <c r="B24" s="182" t="s">
        <v>19</v>
      </c>
      <c r="C24" s="47">
        <f t="shared" si="3"/>
        <v>6906</v>
      </c>
      <c r="D24" s="99">
        <f t="shared" ref="D24:D31" si="6">SUM(L6)</f>
        <v>8777</v>
      </c>
      <c r="E24" s="58">
        <f t="shared" si="4"/>
        <v>95.479054334301111</v>
      </c>
      <c r="F24" s="62">
        <f t="shared" si="5"/>
        <v>78.682921271505066</v>
      </c>
      <c r="G24" s="4"/>
      <c r="H24" s="140">
        <v>40</v>
      </c>
      <c r="I24" s="91">
        <v>9</v>
      </c>
      <c r="J24" s="393" t="s">
        <v>173</v>
      </c>
      <c r="K24" s="131">
        <f t="shared" si="1"/>
        <v>37</v>
      </c>
      <c r="L24" s="185" t="s">
        <v>37</v>
      </c>
      <c r="M24" s="371">
        <v>2305</v>
      </c>
      <c r="N24" s="99">
        <f t="shared" si="2"/>
        <v>1509</v>
      </c>
      <c r="O24" s="49"/>
      <c r="P24" s="18"/>
      <c r="S24" s="28"/>
      <c r="T24" s="28"/>
      <c r="U24" s="28"/>
    </row>
    <row r="25" spans="1:21" ht="14.25" thickBot="1" x14ac:dyDescent="0.2">
      <c r="A25" s="68">
        <v>4</v>
      </c>
      <c r="B25" s="182" t="s">
        <v>28</v>
      </c>
      <c r="C25" s="47">
        <f t="shared" si="3"/>
        <v>4319</v>
      </c>
      <c r="D25" s="99">
        <f t="shared" si="6"/>
        <v>4476</v>
      </c>
      <c r="E25" s="58">
        <f t="shared" si="4"/>
        <v>115.38872562115949</v>
      </c>
      <c r="F25" s="62">
        <f t="shared" si="5"/>
        <v>96.492403932082212</v>
      </c>
      <c r="G25" s="4"/>
      <c r="H25" s="102">
        <v>22</v>
      </c>
      <c r="I25" s="91">
        <v>4</v>
      </c>
      <c r="J25" s="182" t="s">
        <v>11</v>
      </c>
      <c r="K25" s="206">
        <f t="shared" si="1"/>
        <v>27</v>
      </c>
      <c r="L25" s="470" t="s">
        <v>31</v>
      </c>
      <c r="M25" s="372">
        <v>1475</v>
      </c>
      <c r="N25" s="190">
        <f t="shared" si="2"/>
        <v>1173</v>
      </c>
      <c r="O25" s="49"/>
      <c r="P25" s="18"/>
      <c r="S25" s="28"/>
      <c r="T25" s="28"/>
      <c r="U25" s="28"/>
    </row>
    <row r="26" spans="1:21" ht="14.25" thickTop="1" x14ac:dyDescent="0.15">
      <c r="A26" s="68">
        <v>5</v>
      </c>
      <c r="B26" s="182" t="s">
        <v>38</v>
      </c>
      <c r="C26" s="99">
        <f t="shared" si="3"/>
        <v>4266</v>
      </c>
      <c r="D26" s="99">
        <f t="shared" si="6"/>
        <v>4946</v>
      </c>
      <c r="E26" s="459">
        <f t="shared" si="4"/>
        <v>104.61010299166259</v>
      </c>
      <c r="F26" s="461">
        <f t="shared" si="5"/>
        <v>86.2515163768702</v>
      </c>
      <c r="G26" s="13"/>
      <c r="H26" s="455">
        <v>13</v>
      </c>
      <c r="I26" s="91">
        <v>20</v>
      </c>
      <c r="J26" s="182" t="s">
        <v>24</v>
      </c>
      <c r="K26" s="4"/>
      <c r="L26" s="438" t="s">
        <v>165</v>
      </c>
      <c r="M26" s="373">
        <v>72903</v>
      </c>
      <c r="N26" s="219">
        <f>SUM(H44)</f>
        <v>77816</v>
      </c>
      <c r="S26" s="28"/>
      <c r="T26" s="28"/>
      <c r="U26" s="28"/>
    </row>
    <row r="27" spans="1:21" x14ac:dyDescent="0.15">
      <c r="A27" s="68">
        <v>6</v>
      </c>
      <c r="B27" s="182" t="s">
        <v>1</v>
      </c>
      <c r="C27" s="47">
        <f t="shared" si="3"/>
        <v>4250</v>
      </c>
      <c r="D27" s="99">
        <f t="shared" si="6"/>
        <v>6716</v>
      </c>
      <c r="E27" s="58">
        <f t="shared" si="4"/>
        <v>99.812118365429782</v>
      </c>
      <c r="F27" s="62">
        <f t="shared" si="5"/>
        <v>63.281715306730199</v>
      </c>
      <c r="G27" s="4"/>
      <c r="H27" s="455">
        <v>5</v>
      </c>
      <c r="I27" s="91">
        <v>7</v>
      </c>
      <c r="J27" s="182" t="s">
        <v>14</v>
      </c>
      <c r="L27" s="32"/>
      <c r="M27" s="28"/>
      <c r="S27" s="28"/>
      <c r="T27" s="28"/>
      <c r="U27" s="28"/>
    </row>
    <row r="28" spans="1:21" x14ac:dyDescent="0.15">
      <c r="A28" s="68">
        <v>7</v>
      </c>
      <c r="B28" s="185" t="s">
        <v>5</v>
      </c>
      <c r="C28" s="47">
        <f t="shared" si="3"/>
        <v>3494</v>
      </c>
      <c r="D28" s="99">
        <f t="shared" si="6"/>
        <v>1789</v>
      </c>
      <c r="E28" s="58">
        <f t="shared" si="4"/>
        <v>97.271714922049</v>
      </c>
      <c r="F28" s="62">
        <f t="shared" si="5"/>
        <v>195.30463946338736</v>
      </c>
      <c r="G28" s="4"/>
      <c r="H28" s="102">
        <v>3</v>
      </c>
      <c r="I28" s="91">
        <v>22</v>
      </c>
      <c r="J28" s="182" t="s">
        <v>26</v>
      </c>
      <c r="L28" s="32"/>
      <c r="S28" s="28"/>
      <c r="T28" s="28"/>
      <c r="U28" s="28"/>
    </row>
    <row r="29" spans="1:21" x14ac:dyDescent="0.15">
      <c r="A29" s="68">
        <v>8</v>
      </c>
      <c r="B29" s="182" t="s">
        <v>20</v>
      </c>
      <c r="C29" s="47">
        <f t="shared" si="3"/>
        <v>3334</v>
      </c>
      <c r="D29" s="99">
        <f t="shared" si="6"/>
        <v>3848</v>
      </c>
      <c r="E29" s="58">
        <f t="shared" si="4"/>
        <v>77.733737467941239</v>
      </c>
      <c r="F29" s="62">
        <f t="shared" si="5"/>
        <v>86.642411642411645</v>
      </c>
      <c r="G29" s="12"/>
      <c r="H29" s="102">
        <v>1</v>
      </c>
      <c r="I29" s="91">
        <v>12</v>
      </c>
      <c r="J29" s="182" t="s">
        <v>18</v>
      </c>
      <c r="L29" s="32"/>
      <c r="M29" s="28"/>
      <c r="S29" s="28"/>
      <c r="T29" s="28"/>
      <c r="U29" s="28"/>
    </row>
    <row r="30" spans="1:21" x14ac:dyDescent="0.15">
      <c r="A30" s="68">
        <v>9</v>
      </c>
      <c r="B30" s="185" t="s">
        <v>37</v>
      </c>
      <c r="C30" s="47">
        <f t="shared" si="3"/>
        <v>1509</v>
      </c>
      <c r="D30" s="99">
        <f t="shared" si="6"/>
        <v>4218</v>
      </c>
      <c r="E30" s="58">
        <f t="shared" si="4"/>
        <v>65.466377440347074</v>
      </c>
      <c r="F30" s="62">
        <f t="shared" si="5"/>
        <v>35.775248933143672</v>
      </c>
      <c r="G30" s="13"/>
      <c r="H30" s="140">
        <v>0</v>
      </c>
      <c r="I30" s="91">
        <v>35</v>
      </c>
      <c r="J30" s="182" t="s">
        <v>36</v>
      </c>
      <c r="L30" s="32"/>
      <c r="M30" s="28"/>
      <c r="S30" s="28"/>
      <c r="T30" s="28"/>
      <c r="U30" s="28"/>
    </row>
    <row r="31" spans="1:21" ht="14.25" thickBot="1" x14ac:dyDescent="0.2">
      <c r="A31" s="71">
        <v>10</v>
      </c>
      <c r="B31" s="470" t="s">
        <v>31</v>
      </c>
      <c r="C31" s="47">
        <f t="shared" si="3"/>
        <v>1173</v>
      </c>
      <c r="D31" s="99">
        <f t="shared" si="6"/>
        <v>1401</v>
      </c>
      <c r="E31" s="58">
        <f t="shared" si="4"/>
        <v>79.525423728813564</v>
      </c>
      <c r="F31" s="62">
        <f t="shared" si="5"/>
        <v>83.725910064239827</v>
      </c>
      <c r="G31" s="103"/>
      <c r="H31" s="455">
        <v>0</v>
      </c>
      <c r="I31" s="91">
        <v>3</v>
      </c>
      <c r="J31" s="182" t="s">
        <v>10</v>
      </c>
      <c r="L31" s="32"/>
      <c r="M31" s="28"/>
      <c r="S31" s="28"/>
      <c r="T31" s="28"/>
      <c r="U31" s="28"/>
    </row>
    <row r="32" spans="1:21" ht="14.25" thickBot="1" x14ac:dyDescent="0.2">
      <c r="A32" s="72"/>
      <c r="B32" s="73" t="s">
        <v>56</v>
      </c>
      <c r="C32" s="74">
        <f>SUM(H44)</f>
        <v>77816</v>
      </c>
      <c r="D32" s="74">
        <f>SUM(L14)</f>
        <v>93504</v>
      </c>
      <c r="E32" s="77">
        <f t="shared" si="4"/>
        <v>106.73909166975295</v>
      </c>
      <c r="F32" s="75">
        <f t="shared" si="5"/>
        <v>83.222108145106091</v>
      </c>
      <c r="G32" s="76"/>
      <c r="H32" s="519">
        <v>0</v>
      </c>
      <c r="I32" s="91">
        <v>5</v>
      </c>
      <c r="J32" s="182" t="s">
        <v>12</v>
      </c>
      <c r="L32" s="32"/>
      <c r="M32" s="28"/>
      <c r="S32" s="28"/>
      <c r="T32" s="28"/>
      <c r="U32" s="28"/>
    </row>
    <row r="33" spans="1:30" x14ac:dyDescent="0.15">
      <c r="H33" s="99">
        <v>0</v>
      </c>
      <c r="I33" s="91">
        <v>6</v>
      </c>
      <c r="J33" s="182" t="s">
        <v>13</v>
      </c>
      <c r="L33" s="32"/>
      <c r="M33" s="28"/>
      <c r="S33" s="28"/>
      <c r="T33" s="28"/>
      <c r="U33" s="28"/>
    </row>
    <row r="34" spans="1:30" x14ac:dyDescent="0.15">
      <c r="A34" s="1"/>
      <c r="B34" s="1"/>
      <c r="C34" s="1"/>
      <c r="D34" s="1"/>
      <c r="E34" s="1"/>
      <c r="F34" s="1"/>
      <c r="G34" s="1"/>
      <c r="H34" s="47">
        <v>0</v>
      </c>
      <c r="I34" s="91">
        <v>8</v>
      </c>
      <c r="J34" s="182" t="s">
        <v>15</v>
      </c>
      <c r="L34" s="248"/>
      <c r="M34" s="28"/>
      <c r="S34" s="28"/>
      <c r="T34" s="28"/>
      <c r="U34" s="28"/>
    </row>
    <row r="35" spans="1:30" x14ac:dyDescent="0.15">
      <c r="H35" s="407">
        <v>0</v>
      </c>
      <c r="I35" s="91">
        <v>10</v>
      </c>
      <c r="J35" s="182" t="s">
        <v>16</v>
      </c>
      <c r="L35" s="32"/>
      <c r="M35" s="28"/>
      <c r="N35" s="1"/>
      <c r="S35" s="28"/>
      <c r="T35" s="28"/>
      <c r="U35" s="28"/>
    </row>
    <row r="36" spans="1:30" x14ac:dyDescent="0.15">
      <c r="A36" s="1"/>
      <c r="B36" s="52"/>
      <c r="C36" s="28"/>
      <c r="E36" s="18"/>
      <c r="F36" s="1"/>
      <c r="G36" s="1"/>
      <c r="H36" s="99">
        <v>0</v>
      </c>
      <c r="I36" s="91">
        <v>11</v>
      </c>
      <c r="J36" s="182" t="s">
        <v>17</v>
      </c>
      <c r="L36" s="52"/>
      <c r="M36" s="28"/>
      <c r="S36" s="28"/>
      <c r="T36" s="28"/>
      <c r="U36" s="28"/>
    </row>
    <row r="37" spans="1:30" x14ac:dyDescent="0.15">
      <c r="A37" s="1"/>
      <c r="B37" s="20"/>
      <c r="C37" s="28"/>
      <c r="F37" s="28"/>
      <c r="G37" s="52"/>
      <c r="H37" s="48">
        <v>0</v>
      </c>
      <c r="I37" s="91">
        <v>13</v>
      </c>
      <c r="J37" s="182" t="s">
        <v>7</v>
      </c>
      <c r="L37" s="52"/>
      <c r="M37" s="28"/>
      <c r="S37" s="28"/>
      <c r="T37" s="28"/>
      <c r="U37" s="28"/>
    </row>
    <row r="38" spans="1:30" x14ac:dyDescent="0.15">
      <c r="A38" s="1"/>
      <c r="B38" s="1"/>
      <c r="C38" s="28"/>
      <c r="F38" s="28"/>
      <c r="G38" s="1"/>
      <c r="H38" s="98">
        <v>0</v>
      </c>
      <c r="I38" s="91">
        <v>18</v>
      </c>
      <c r="J38" s="182" t="s">
        <v>22</v>
      </c>
      <c r="L38" s="52"/>
      <c r="M38" s="28"/>
      <c r="S38" s="28"/>
      <c r="T38" s="28"/>
      <c r="U38" s="28"/>
    </row>
    <row r="39" spans="1:30" x14ac:dyDescent="0.15">
      <c r="A39" s="1"/>
      <c r="B39" s="52"/>
      <c r="C39" s="28"/>
      <c r="F39" s="28"/>
      <c r="G39" s="20"/>
      <c r="H39" s="221">
        <v>0</v>
      </c>
      <c r="I39" s="91">
        <v>28</v>
      </c>
      <c r="J39" s="182" t="s">
        <v>32</v>
      </c>
      <c r="L39" s="52"/>
      <c r="M39" s="28"/>
      <c r="S39" s="28"/>
      <c r="T39" s="28"/>
      <c r="U39" s="28"/>
    </row>
    <row r="40" spans="1:30" x14ac:dyDescent="0.15">
      <c r="A40" s="1"/>
      <c r="B40" s="1"/>
      <c r="C40" s="28"/>
      <c r="F40" s="1"/>
      <c r="G40" s="1"/>
      <c r="H40" s="48">
        <v>0</v>
      </c>
      <c r="I40" s="91">
        <v>29</v>
      </c>
      <c r="J40" s="182" t="s">
        <v>96</v>
      </c>
      <c r="L40" s="52"/>
      <c r="M40" s="28"/>
      <c r="S40" s="28"/>
      <c r="T40" s="28"/>
      <c r="U40" s="28"/>
    </row>
    <row r="41" spans="1:30" x14ac:dyDescent="0.15">
      <c r="H41" s="98">
        <v>0</v>
      </c>
      <c r="I41" s="91">
        <v>30</v>
      </c>
      <c r="J41" s="182" t="s">
        <v>33</v>
      </c>
      <c r="L41" s="52"/>
      <c r="M41" s="28"/>
      <c r="S41" s="28"/>
      <c r="T41" s="28"/>
      <c r="U41" s="28"/>
    </row>
    <row r="42" spans="1:30" x14ac:dyDescent="0.15">
      <c r="H42" s="391">
        <v>0</v>
      </c>
      <c r="I42" s="91">
        <v>31</v>
      </c>
      <c r="J42" s="182" t="s">
        <v>106</v>
      </c>
      <c r="L42" s="52"/>
      <c r="M42" s="28"/>
      <c r="S42" s="28"/>
      <c r="T42" s="28"/>
      <c r="U42" s="28"/>
    </row>
    <row r="43" spans="1:30" x14ac:dyDescent="0.15">
      <c r="H43" s="98">
        <v>0</v>
      </c>
      <c r="I43" s="91">
        <v>39</v>
      </c>
      <c r="J43" s="182" t="s">
        <v>39</v>
      </c>
      <c r="L43" s="52"/>
      <c r="M43" s="28"/>
      <c r="S43" s="33"/>
      <c r="T43" s="33"/>
      <c r="U43" s="33"/>
    </row>
    <row r="44" spans="1:30" x14ac:dyDescent="0.15">
      <c r="H44" s="132">
        <f>SUM(H4:H43)</f>
        <v>77816</v>
      </c>
      <c r="I44" s="91"/>
      <c r="J44" s="189" t="s">
        <v>98</v>
      </c>
      <c r="L44" s="52"/>
      <c r="M44" s="28"/>
    </row>
    <row r="45" spans="1:30" x14ac:dyDescent="0.15">
      <c r="R45" s="117"/>
    </row>
    <row r="46" spans="1:30" ht="13.5" customHeight="1" x14ac:dyDescent="0.15">
      <c r="R46" s="51"/>
      <c r="S46" s="118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1:30" ht="13.5" customHeight="1" x14ac:dyDescent="0.15">
      <c r="H47" s="215" t="s">
        <v>192</v>
      </c>
      <c r="I47" s="91"/>
      <c r="J47" s="204" t="s">
        <v>71</v>
      </c>
      <c r="K47" s="4"/>
      <c r="L47" s="355" t="s">
        <v>183</v>
      </c>
      <c r="S47" s="28"/>
      <c r="T47" s="28"/>
      <c r="U47" s="28"/>
      <c r="V47" s="28"/>
    </row>
    <row r="48" spans="1:30" x14ac:dyDescent="0.15">
      <c r="H48" s="212" t="s">
        <v>100</v>
      </c>
      <c r="I48" s="136"/>
      <c r="J48" s="203" t="s">
        <v>53</v>
      </c>
      <c r="K48" s="197"/>
      <c r="L48" s="360" t="s">
        <v>100</v>
      </c>
      <c r="S48" s="28"/>
      <c r="T48" s="28"/>
      <c r="U48" s="28"/>
      <c r="V48" s="28"/>
    </row>
    <row r="49" spans="1:22" x14ac:dyDescent="0.15">
      <c r="H49" s="47">
        <v>44475</v>
      </c>
      <c r="I49" s="91">
        <v>26</v>
      </c>
      <c r="J49" s="182" t="s">
        <v>30</v>
      </c>
      <c r="K49" s="4">
        <f>SUM(I49)</f>
        <v>26</v>
      </c>
      <c r="L49" s="361">
        <v>43788</v>
      </c>
      <c r="M49" s="1"/>
      <c r="N49" s="100"/>
      <c r="O49" s="100"/>
      <c r="S49" s="28"/>
      <c r="T49" s="28"/>
      <c r="U49" s="28"/>
      <c r="V49" s="28"/>
    </row>
    <row r="50" spans="1:22" x14ac:dyDescent="0.15">
      <c r="H50" s="47">
        <v>17750</v>
      </c>
      <c r="I50" s="91">
        <v>33</v>
      </c>
      <c r="J50" s="182" t="s">
        <v>0</v>
      </c>
      <c r="K50" s="4">
        <f t="shared" ref="K50:K58" si="7">SUM(I50)</f>
        <v>33</v>
      </c>
      <c r="L50" s="361">
        <v>12371</v>
      </c>
      <c r="M50" s="28"/>
      <c r="N50" s="101"/>
      <c r="O50" s="101"/>
      <c r="S50" s="28"/>
      <c r="T50" s="28"/>
      <c r="U50" s="28"/>
      <c r="V50" s="28"/>
    </row>
    <row r="51" spans="1:22" x14ac:dyDescent="0.15">
      <c r="H51" s="48">
        <v>13921</v>
      </c>
      <c r="I51" s="91">
        <v>13</v>
      </c>
      <c r="J51" s="182" t="s">
        <v>7</v>
      </c>
      <c r="K51" s="4">
        <f t="shared" si="7"/>
        <v>13</v>
      </c>
      <c r="L51" s="361">
        <v>16772</v>
      </c>
      <c r="M51" s="28"/>
      <c r="N51" s="101"/>
      <c r="O51" s="101"/>
      <c r="S51" s="28"/>
      <c r="T51" s="28"/>
      <c r="U51" s="28"/>
      <c r="V51" s="28"/>
    </row>
    <row r="52" spans="1:22" ht="14.25" thickBot="1" x14ac:dyDescent="0.2">
      <c r="H52" s="98">
        <v>8927</v>
      </c>
      <c r="I52" s="91">
        <v>40</v>
      </c>
      <c r="J52" s="182" t="s">
        <v>2</v>
      </c>
      <c r="K52" s="4">
        <f t="shared" si="7"/>
        <v>40</v>
      </c>
      <c r="L52" s="361">
        <v>4769</v>
      </c>
      <c r="M52" s="28"/>
      <c r="N52" s="101"/>
      <c r="O52" s="101"/>
      <c r="S52" s="28"/>
      <c r="T52" s="28"/>
      <c r="U52" s="28"/>
      <c r="V52" s="28"/>
    </row>
    <row r="53" spans="1:22" x14ac:dyDescent="0.15">
      <c r="A53" s="65" t="s">
        <v>46</v>
      </c>
      <c r="B53" s="66" t="s">
        <v>53</v>
      </c>
      <c r="C53" s="66" t="s">
        <v>192</v>
      </c>
      <c r="D53" s="66" t="s">
        <v>183</v>
      </c>
      <c r="E53" s="66" t="s">
        <v>51</v>
      </c>
      <c r="F53" s="66" t="s">
        <v>50</v>
      </c>
      <c r="G53" s="66" t="s">
        <v>52</v>
      </c>
      <c r="H53" s="391">
        <v>5994</v>
      </c>
      <c r="I53" s="91">
        <v>25</v>
      </c>
      <c r="J53" s="182" t="s">
        <v>29</v>
      </c>
      <c r="K53" s="4">
        <f t="shared" si="7"/>
        <v>25</v>
      </c>
      <c r="L53" s="361">
        <v>9015</v>
      </c>
      <c r="M53" s="28"/>
      <c r="N53" s="101"/>
      <c r="O53" s="101"/>
      <c r="S53" s="28"/>
      <c r="T53" s="28"/>
      <c r="U53" s="28"/>
      <c r="V53" s="28"/>
    </row>
    <row r="54" spans="1:22" x14ac:dyDescent="0.15">
      <c r="A54" s="68">
        <v>1</v>
      </c>
      <c r="B54" s="182" t="s">
        <v>30</v>
      </c>
      <c r="C54" s="47">
        <f t="shared" ref="C54:C63" si="8">SUM(H49)</f>
        <v>44475</v>
      </c>
      <c r="D54" s="110">
        <f>SUM(L49)</f>
        <v>43788</v>
      </c>
      <c r="E54" s="58">
        <f t="shared" ref="E54:E64" si="9">SUM(N63/M63*100)</f>
        <v>92.820619847646881</v>
      </c>
      <c r="F54" s="58">
        <f>SUM(C54/D54*100)</f>
        <v>101.56892299260072</v>
      </c>
      <c r="G54" s="4"/>
      <c r="H54" s="391">
        <v>4312</v>
      </c>
      <c r="I54" s="91">
        <v>34</v>
      </c>
      <c r="J54" s="182" t="s">
        <v>1</v>
      </c>
      <c r="K54" s="4">
        <f t="shared" si="7"/>
        <v>34</v>
      </c>
      <c r="L54" s="361">
        <v>5627</v>
      </c>
      <c r="M54" s="28"/>
      <c r="N54" s="433"/>
      <c r="O54" s="101"/>
      <c r="S54" s="28"/>
      <c r="T54" s="28"/>
      <c r="U54" s="28"/>
      <c r="V54" s="28"/>
    </row>
    <row r="55" spans="1:22" x14ac:dyDescent="0.15">
      <c r="A55" s="68">
        <v>2</v>
      </c>
      <c r="B55" s="182" t="s">
        <v>0</v>
      </c>
      <c r="C55" s="47">
        <f t="shared" si="8"/>
        <v>17750</v>
      </c>
      <c r="D55" s="110">
        <f t="shared" ref="D55:D64" si="10">SUM(L50)</f>
        <v>12371</v>
      </c>
      <c r="E55" s="58">
        <f t="shared" si="9"/>
        <v>108.66238138965412</v>
      </c>
      <c r="F55" s="58">
        <f t="shared" ref="F55:F64" si="11">SUM(C55/D55*100)</f>
        <v>143.48072104114462</v>
      </c>
      <c r="G55" s="4"/>
      <c r="H55" s="98">
        <v>3526</v>
      </c>
      <c r="I55" s="91">
        <v>24</v>
      </c>
      <c r="J55" s="182" t="s">
        <v>28</v>
      </c>
      <c r="K55" s="4">
        <f t="shared" si="7"/>
        <v>24</v>
      </c>
      <c r="L55" s="361">
        <v>4369</v>
      </c>
      <c r="M55" s="28"/>
      <c r="N55" s="101"/>
      <c r="O55" s="101"/>
      <c r="S55" s="28"/>
      <c r="T55" s="28"/>
      <c r="U55" s="28"/>
      <c r="V55" s="28"/>
    </row>
    <row r="56" spans="1:22" x14ac:dyDescent="0.15">
      <c r="A56" s="68">
        <v>3</v>
      </c>
      <c r="B56" s="182" t="s">
        <v>7</v>
      </c>
      <c r="C56" s="47">
        <f t="shared" si="8"/>
        <v>13921</v>
      </c>
      <c r="D56" s="110">
        <f t="shared" si="10"/>
        <v>16772</v>
      </c>
      <c r="E56" s="58">
        <f t="shared" si="9"/>
        <v>115.76715176715177</v>
      </c>
      <c r="F56" s="58">
        <f t="shared" si="11"/>
        <v>83.001430956355833</v>
      </c>
      <c r="G56" s="4"/>
      <c r="H56" s="48">
        <v>3418</v>
      </c>
      <c r="I56" s="91">
        <v>36</v>
      </c>
      <c r="J56" s="182" t="s">
        <v>5</v>
      </c>
      <c r="K56" s="4">
        <f t="shared" si="7"/>
        <v>36</v>
      </c>
      <c r="L56" s="361">
        <v>1965</v>
      </c>
      <c r="M56" s="28"/>
      <c r="N56" s="101"/>
      <c r="O56" s="101"/>
      <c r="S56" s="28"/>
      <c r="T56" s="28"/>
      <c r="U56" s="28"/>
      <c r="V56" s="28"/>
    </row>
    <row r="57" spans="1:22" x14ac:dyDescent="0.15">
      <c r="A57" s="68">
        <v>4</v>
      </c>
      <c r="B57" s="182" t="s">
        <v>2</v>
      </c>
      <c r="C57" s="47">
        <f t="shared" si="8"/>
        <v>8927</v>
      </c>
      <c r="D57" s="110">
        <f t="shared" si="10"/>
        <v>4769</v>
      </c>
      <c r="E57" s="58">
        <f t="shared" si="9"/>
        <v>80.612244897959187</v>
      </c>
      <c r="F57" s="58">
        <f t="shared" si="11"/>
        <v>187.18808974627805</v>
      </c>
      <c r="G57" s="4"/>
      <c r="H57" s="140">
        <v>1869</v>
      </c>
      <c r="I57" s="91">
        <v>16</v>
      </c>
      <c r="J57" s="182" t="s">
        <v>3</v>
      </c>
      <c r="K57" s="4">
        <f t="shared" si="7"/>
        <v>16</v>
      </c>
      <c r="L57" s="361">
        <v>2084</v>
      </c>
      <c r="M57" s="28"/>
      <c r="N57" s="101"/>
      <c r="O57" s="101"/>
      <c r="S57" s="28"/>
      <c r="T57" s="28"/>
      <c r="U57" s="28"/>
      <c r="V57" s="28"/>
    </row>
    <row r="58" spans="1:22" ht="14.25" thickBot="1" x14ac:dyDescent="0.2">
      <c r="A58" s="68">
        <v>5</v>
      </c>
      <c r="B58" s="182" t="s">
        <v>29</v>
      </c>
      <c r="C58" s="47">
        <f t="shared" si="8"/>
        <v>5994</v>
      </c>
      <c r="D58" s="110">
        <f t="shared" si="10"/>
        <v>9015</v>
      </c>
      <c r="E58" s="58">
        <f t="shared" si="9"/>
        <v>99.684017961084308</v>
      </c>
      <c r="F58" s="58">
        <f t="shared" si="11"/>
        <v>66.489184692179705</v>
      </c>
      <c r="G58" s="13"/>
      <c r="H58" s="388">
        <v>1458</v>
      </c>
      <c r="I58" s="152">
        <v>38</v>
      </c>
      <c r="J58" s="185" t="s">
        <v>38</v>
      </c>
      <c r="K58" s="15">
        <f t="shared" si="7"/>
        <v>38</v>
      </c>
      <c r="L58" s="362">
        <v>2325</v>
      </c>
      <c r="M58" s="28"/>
      <c r="N58" s="101"/>
      <c r="O58" s="101"/>
      <c r="S58" s="28"/>
      <c r="T58" s="28"/>
      <c r="U58" s="28"/>
      <c r="V58" s="28"/>
    </row>
    <row r="59" spans="1:22" ht="14.25" thickTop="1" x14ac:dyDescent="0.15">
      <c r="A59" s="68">
        <v>6</v>
      </c>
      <c r="B59" s="182" t="s">
        <v>1</v>
      </c>
      <c r="C59" s="47">
        <f t="shared" si="8"/>
        <v>4312</v>
      </c>
      <c r="D59" s="110">
        <f t="shared" si="10"/>
        <v>5627</v>
      </c>
      <c r="E59" s="58">
        <f t="shared" si="9"/>
        <v>52.190752844347621</v>
      </c>
      <c r="F59" s="58">
        <f t="shared" si="11"/>
        <v>76.630531366625192</v>
      </c>
      <c r="G59" s="4"/>
      <c r="H59" s="457">
        <v>1333</v>
      </c>
      <c r="I59" s="395">
        <v>17</v>
      </c>
      <c r="J59" s="255" t="s">
        <v>21</v>
      </c>
      <c r="K59" s="9" t="s">
        <v>67</v>
      </c>
      <c r="L59" s="363">
        <v>108905</v>
      </c>
      <c r="M59" s="28"/>
      <c r="N59" s="101"/>
      <c r="O59" s="101"/>
      <c r="S59" s="28"/>
      <c r="T59" s="28"/>
      <c r="U59" s="28"/>
      <c r="V59" s="28"/>
    </row>
    <row r="60" spans="1:22" x14ac:dyDescent="0.15">
      <c r="A60" s="68">
        <v>7</v>
      </c>
      <c r="B60" s="182" t="s">
        <v>28</v>
      </c>
      <c r="C60" s="47">
        <f t="shared" si="8"/>
        <v>3526</v>
      </c>
      <c r="D60" s="110">
        <f t="shared" si="10"/>
        <v>4369</v>
      </c>
      <c r="E60" s="58">
        <f t="shared" si="9"/>
        <v>108.7935822277075</v>
      </c>
      <c r="F60" s="58">
        <f t="shared" si="11"/>
        <v>80.704966811627372</v>
      </c>
      <c r="G60" s="4"/>
      <c r="H60" s="102">
        <v>903</v>
      </c>
      <c r="I60" s="155">
        <v>22</v>
      </c>
      <c r="J60" s="182" t="s">
        <v>26</v>
      </c>
      <c r="K60" s="1"/>
      <c r="L60" s="119"/>
      <c r="M60" s="28"/>
      <c r="N60" s="1"/>
      <c r="O60" s="1"/>
      <c r="S60" s="28"/>
      <c r="T60" s="28"/>
      <c r="U60" s="28"/>
      <c r="V60" s="28"/>
    </row>
    <row r="61" spans="1:22" x14ac:dyDescent="0.15">
      <c r="A61" s="68">
        <v>8</v>
      </c>
      <c r="B61" s="182" t="s">
        <v>5</v>
      </c>
      <c r="C61" s="47">
        <f t="shared" si="8"/>
        <v>3418</v>
      </c>
      <c r="D61" s="110">
        <f t="shared" si="10"/>
        <v>1965</v>
      </c>
      <c r="E61" s="58">
        <f t="shared" si="9"/>
        <v>110.00965561635016</v>
      </c>
      <c r="F61" s="58">
        <f t="shared" si="11"/>
        <v>173.94402035623409</v>
      </c>
      <c r="G61" s="12"/>
      <c r="H61" s="102">
        <v>452</v>
      </c>
      <c r="I61" s="155">
        <v>21</v>
      </c>
      <c r="J61" s="4" t="s">
        <v>162</v>
      </c>
      <c r="K61" s="55"/>
      <c r="S61" s="28"/>
      <c r="T61" s="28"/>
      <c r="U61" s="28"/>
      <c r="V61" s="28"/>
    </row>
    <row r="62" spans="1:22" x14ac:dyDescent="0.15">
      <c r="A62" s="68">
        <v>9</v>
      </c>
      <c r="B62" s="182" t="s">
        <v>3</v>
      </c>
      <c r="C62" s="47">
        <f t="shared" si="8"/>
        <v>1869</v>
      </c>
      <c r="D62" s="110">
        <f t="shared" si="10"/>
        <v>2084</v>
      </c>
      <c r="E62" s="58">
        <f t="shared" si="9"/>
        <v>137.83185840707966</v>
      </c>
      <c r="F62" s="58">
        <f t="shared" si="11"/>
        <v>89.683301343570051</v>
      </c>
      <c r="G62" s="13"/>
      <c r="H62" s="140">
        <v>189</v>
      </c>
      <c r="I62" s="198">
        <v>9</v>
      </c>
      <c r="J62" s="393" t="s">
        <v>170</v>
      </c>
      <c r="K62" s="55"/>
      <c r="L62" s="1" t="s">
        <v>61</v>
      </c>
      <c r="M62" s="104" t="s">
        <v>63</v>
      </c>
      <c r="N62" s="46" t="s">
        <v>75</v>
      </c>
      <c r="O62" s="1"/>
      <c r="S62" s="28"/>
      <c r="T62" s="28"/>
      <c r="U62" s="28"/>
      <c r="V62" s="28"/>
    </row>
    <row r="63" spans="1:22" ht="14.25" thickBot="1" x14ac:dyDescent="0.2">
      <c r="A63" s="71">
        <v>10</v>
      </c>
      <c r="B63" s="185" t="s">
        <v>38</v>
      </c>
      <c r="C63" s="388">
        <f t="shared" si="8"/>
        <v>1458</v>
      </c>
      <c r="D63" s="153">
        <f t="shared" si="10"/>
        <v>2325</v>
      </c>
      <c r="E63" s="64">
        <f t="shared" si="9"/>
        <v>80.419194704908989</v>
      </c>
      <c r="F63" s="64">
        <f t="shared" si="11"/>
        <v>62.70967741935484</v>
      </c>
      <c r="G63" s="103"/>
      <c r="H63" s="102">
        <v>155</v>
      </c>
      <c r="I63" s="91">
        <v>23</v>
      </c>
      <c r="J63" s="182" t="s">
        <v>27</v>
      </c>
      <c r="K63" s="4">
        <f>SUM(K49)</f>
        <v>26</v>
      </c>
      <c r="L63" s="182" t="s">
        <v>30</v>
      </c>
      <c r="M63" s="193">
        <v>47915</v>
      </c>
      <c r="N63" s="99">
        <f>SUM(H49)</f>
        <v>44475</v>
      </c>
      <c r="O63" s="49"/>
      <c r="S63" s="28"/>
      <c r="T63" s="28"/>
      <c r="U63" s="28"/>
      <c r="V63" s="28"/>
    </row>
    <row r="64" spans="1:22" ht="14.25" thickBot="1" x14ac:dyDescent="0.2">
      <c r="A64" s="72"/>
      <c r="B64" s="73"/>
      <c r="C64" s="113">
        <f>SUM(H89)</f>
        <v>109115</v>
      </c>
      <c r="D64" s="154">
        <f t="shared" si="10"/>
        <v>108905</v>
      </c>
      <c r="E64" s="77">
        <f t="shared" si="9"/>
        <v>93.396387914063169</v>
      </c>
      <c r="F64" s="77">
        <f t="shared" si="11"/>
        <v>100.19282861209311</v>
      </c>
      <c r="G64" s="76"/>
      <c r="H64" s="102">
        <v>146</v>
      </c>
      <c r="I64" s="91">
        <v>11</v>
      </c>
      <c r="J64" s="182" t="s">
        <v>17</v>
      </c>
      <c r="K64" s="4">
        <f t="shared" ref="K64:K72" si="12">SUM(K50)</f>
        <v>33</v>
      </c>
      <c r="L64" s="182" t="s">
        <v>0</v>
      </c>
      <c r="M64" s="193">
        <v>16335</v>
      </c>
      <c r="N64" s="99">
        <f t="shared" ref="N64:N72" si="13">SUM(H50)</f>
        <v>17750</v>
      </c>
      <c r="O64" s="49"/>
      <c r="S64" s="28"/>
      <c r="T64" s="28"/>
      <c r="U64" s="28"/>
      <c r="V64" s="28"/>
    </row>
    <row r="65" spans="2:22" x14ac:dyDescent="0.15">
      <c r="H65" s="99">
        <v>105</v>
      </c>
      <c r="I65" s="91">
        <v>4</v>
      </c>
      <c r="J65" s="182" t="s">
        <v>11</v>
      </c>
      <c r="K65" s="4">
        <f t="shared" si="12"/>
        <v>13</v>
      </c>
      <c r="L65" s="182" t="s">
        <v>7</v>
      </c>
      <c r="M65" s="193">
        <v>12025</v>
      </c>
      <c r="N65" s="99">
        <f t="shared" si="13"/>
        <v>13921</v>
      </c>
      <c r="O65" s="49"/>
      <c r="S65" s="28"/>
      <c r="T65" s="28"/>
      <c r="U65" s="28"/>
      <c r="V65" s="28"/>
    </row>
    <row r="66" spans="2:22" x14ac:dyDescent="0.15">
      <c r="H66" s="502">
        <v>92</v>
      </c>
      <c r="I66" s="91">
        <v>12</v>
      </c>
      <c r="J66" s="182" t="s">
        <v>18</v>
      </c>
      <c r="K66" s="4">
        <f t="shared" si="12"/>
        <v>40</v>
      </c>
      <c r="L66" s="182" t="s">
        <v>2</v>
      </c>
      <c r="M66" s="193">
        <v>11074</v>
      </c>
      <c r="N66" s="99">
        <f t="shared" si="13"/>
        <v>8927</v>
      </c>
      <c r="O66" s="49"/>
      <c r="S66" s="28"/>
      <c r="T66" s="28"/>
      <c r="U66" s="28"/>
      <c r="V66" s="28"/>
    </row>
    <row r="67" spans="2:22" x14ac:dyDescent="0.15">
      <c r="B67" s="1"/>
      <c r="C67" s="1"/>
      <c r="D67" s="1"/>
      <c r="E67" s="1"/>
      <c r="H67" s="99">
        <v>39</v>
      </c>
      <c r="I67" s="91">
        <v>1</v>
      </c>
      <c r="J67" s="182" t="s">
        <v>4</v>
      </c>
      <c r="K67" s="4">
        <f t="shared" si="12"/>
        <v>25</v>
      </c>
      <c r="L67" s="182" t="s">
        <v>29</v>
      </c>
      <c r="M67" s="193">
        <v>6013</v>
      </c>
      <c r="N67" s="99">
        <f t="shared" si="13"/>
        <v>5994</v>
      </c>
      <c r="O67" s="49"/>
      <c r="S67" s="28"/>
      <c r="T67" s="28"/>
      <c r="U67" s="28"/>
      <c r="V67" s="28"/>
    </row>
    <row r="68" spans="2:22" x14ac:dyDescent="0.15">
      <c r="B68" s="56"/>
      <c r="C68" s="28"/>
      <c r="D68" s="1"/>
      <c r="F68" s="1"/>
      <c r="H68" s="48">
        <v>23</v>
      </c>
      <c r="I68" s="91">
        <v>29</v>
      </c>
      <c r="J68" s="182" t="s">
        <v>96</v>
      </c>
      <c r="K68" s="4">
        <f t="shared" si="12"/>
        <v>34</v>
      </c>
      <c r="L68" s="182" t="s">
        <v>1</v>
      </c>
      <c r="M68" s="193">
        <v>8262</v>
      </c>
      <c r="N68" s="99">
        <f t="shared" si="13"/>
        <v>4312</v>
      </c>
      <c r="O68" s="49"/>
      <c r="S68" s="28"/>
      <c r="T68" s="28"/>
      <c r="U68" s="28"/>
      <c r="V68" s="28"/>
    </row>
    <row r="69" spans="2:22" x14ac:dyDescent="0.15">
      <c r="B69" s="56"/>
      <c r="C69" s="28"/>
      <c r="D69" s="1"/>
      <c r="F69" s="1"/>
      <c r="H69" s="98">
        <v>19</v>
      </c>
      <c r="I69" s="91">
        <v>15</v>
      </c>
      <c r="J69" s="182" t="s">
        <v>20</v>
      </c>
      <c r="K69" s="4">
        <f t="shared" si="12"/>
        <v>24</v>
      </c>
      <c r="L69" s="182" t="s">
        <v>28</v>
      </c>
      <c r="M69" s="193">
        <v>3241</v>
      </c>
      <c r="N69" s="99">
        <f t="shared" si="13"/>
        <v>3526</v>
      </c>
      <c r="O69" s="49"/>
      <c r="S69" s="28"/>
      <c r="T69" s="28"/>
      <c r="U69" s="28"/>
      <c r="V69" s="28"/>
    </row>
    <row r="70" spans="2:22" x14ac:dyDescent="0.15">
      <c r="B70" s="59"/>
      <c r="C70" s="1"/>
      <c r="D70" s="1"/>
      <c r="F70" s="1"/>
      <c r="H70" s="48">
        <v>8</v>
      </c>
      <c r="I70" s="91">
        <v>30</v>
      </c>
      <c r="J70" s="182" t="s">
        <v>33</v>
      </c>
      <c r="K70" s="4">
        <f t="shared" si="12"/>
        <v>36</v>
      </c>
      <c r="L70" s="182" t="s">
        <v>5</v>
      </c>
      <c r="M70" s="193">
        <v>3107</v>
      </c>
      <c r="N70" s="99">
        <f t="shared" si="13"/>
        <v>3418</v>
      </c>
      <c r="O70" s="49"/>
      <c r="S70" s="28"/>
      <c r="T70" s="28"/>
      <c r="U70" s="28"/>
      <c r="V70" s="28"/>
    </row>
    <row r="71" spans="2:22" x14ac:dyDescent="0.15">
      <c r="B71" s="55"/>
      <c r="C71" s="1"/>
      <c r="D71" s="1"/>
      <c r="H71" s="48">
        <v>1</v>
      </c>
      <c r="I71" s="91">
        <v>27</v>
      </c>
      <c r="J71" s="182" t="s">
        <v>31</v>
      </c>
      <c r="K71" s="4">
        <f t="shared" si="12"/>
        <v>16</v>
      </c>
      <c r="L71" s="182" t="s">
        <v>3</v>
      </c>
      <c r="M71" s="193">
        <v>1356</v>
      </c>
      <c r="N71" s="99">
        <f t="shared" si="13"/>
        <v>1869</v>
      </c>
      <c r="O71" s="49"/>
      <c r="S71" s="28"/>
      <c r="T71" s="28"/>
      <c r="U71" s="28"/>
      <c r="V71" s="28"/>
    </row>
    <row r="72" spans="2:22" ht="14.25" thickBot="1" x14ac:dyDescent="0.2">
      <c r="B72" s="55"/>
      <c r="C72" s="1"/>
      <c r="D72" s="1"/>
      <c r="H72" s="98">
        <v>0</v>
      </c>
      <c r="I72" s="91">
        <v>2</v>
      </c>
      <c r="J72" s="182" t="s">
        <v>6</v>
      </c>
      <c r="K72" s="4">
        <f t="shared" si="12"/>
        <v>38</v>
      </c>
      <c r="L72" s="185" t="s">
        <v>38</v>
      </c>
      <c r="M72" s="194">
        <v>1813</v>
      </c>
      <c r="N72" s="99">
        <f t="shared" si="13"/>
        <v>1458</v>
      </c>
      <c r="O72" s="49"/>
      <c r="S72" s="28"/>
      <c r="T72" s="28"/>
      <c r="U72" s="28"/>
      <c r="V72" s="28"/>
    </row>
    <row r="73" spans="2:22" ht="14.25" thickTop="1" x14ac:dyDescent="0.15">
      <c r="B73" s="55"/>
      <c r="C73" s="1"/>
      <c r="D73" s="1"/>
      <c r="H73" s="48">
        <v>0</v>
      </c>
      <c r="I73" s="91">
        <v>3</v>
      </c>
      <c r="J73" s="182" t="s">
        <v>10</v>
      </c>
      <c r="K73" s="47"/>
      <c r="L73" s="393" t="s">
        <v>189</v>
      </c>
      <c r="M73" s="192">
        <v>116830</v>
      </c>
      <c r="N73" s="191">
        <f>SUM(H89)</f>
        <v>109115</v>
      </c>
      <c r="O73" s="49"/>
      <c r="S73" s="28"/>
      <c r="T73" s="28"/>
      <c r="U73" s="28"/>
      <c r="V73" s="28"/>
    </row>
    <row r="74" spans="2:22" x14ac:dyDescent="0.15">
      <c r="B74" s="55"/>
      <c r="C74" s="1"/>
      <c r="D74" s="1"/>
      <c r="H74" s="48">
        <v>0</v>
      </c>
      <c r="I74" s="91">
        <v>5</v>
      </c>
      <c r="J74" s="182" t="s">
        <v>12</v>
      </c>
      <c r="K74" s="28"/>
      <c r="L74" s="28"/>
      <c r="M74" s="1"/>
      <c r="N74" s="28"/>
      <c r="O74" s="28"/>
      <c r="S74" s="28"/>
      <c r="T74" s="28"/>
      <c r="U74" s="28"/>
      <c r="V74" s="28"/>
    </row>
    <row r="75" spans="2:22" x14ac:dyDescent="0.15">
      <c r="B75" s="55"/>
      <c r="C75" s="1"/>
      <c r="D75" s="1"/>
      <c r="H75" s="48">
        <v>0</v>
      </c>
      <c r="I75" s="91">
        <v>6</v>
      </c>
      <c r="J75" s="182" t="s">
        <v>13</v>
      </c>
      <c r="L75" s="52"/>
      <c r="M75" s="28"/>
      <c r="N75" s="28"/>
      <c r="O75" s="28"/>
      <c r="S75" s="28"/>
      <c r="T75" s="28"/>
      <c r="U75" s="28"/>
      <c r="V75" s="28"/>
    </row>
    <row r="76" spans="2:22" x14ac:dyDescent="0.15">
      <c r="B76" s="55"/>
      <c r="C76" s="1"/>
      <c r="D76" s="1"/>
      <c r="H76" s="98">
        <v>0</v>
      </c>
      <c r="I76" s="91">
        <v>7</v>
      </c>
      <c r="J76" s="182" t="s">
        <v>14</v>
      </c>
      <c r="L76" s="52"/>
      <c r="M76" s="28"/>
      <c r="N76" s="1"/>
      <c r="O76" s="1"/>
      <c r="S76" s="28"/>
      <c r="T76" s="28"/>
      <c r="U76" s="28"/>
      <c r="V76" s="28"/>
    </row>
    <row r="77" spans="2:22" x14ac:dyDescent="0.15">
      <c r="B77" s="55"/>
      <c r="C77" s="1"/>
      <c r="D77" s="1"/>
      <c r="H77" s="98">
        <v>0</v>
      </c>
      <c r="I77" s="91">
        <v>8</v>
      </c>
      <c r="J77" s="182" t="s">
        <v>15</v>
      </c>
      <c r="L77" s="52"/>
      <c r="M77" s="28"/>
      <c r="N77" s="28"/>
      <c r="O77" s="28"/>
      <c r="S77" s="28"/>
      <c r="T77" s="28"/>
      <c r="U77" s="28"/>
      <c r="V77" s="28"/>
    </row>
    <row r="78" spans="2:22" x14ac:dyDescent="0.15">
      <c r="H78" s="98">
        <v>0</v>
      </c>
      <c r="I78" s="91">
        <v>10</v>
      </c>
      <c r="J78" s="182" t="s">
        <v>16</v>
      </c>
      <c r="L78" s="52"/>
      <c r="M78" s="28"/>
      <c r="N78" s="28"/>
      <c r="O78" s="28"/>
      <c r="S78" s="28"/>
      <c r="T78" s="28"/>
      <c r="U78" s="28"/>
      <c r="V78" s="28"/>
    </row>
    <row r="79" spans="2:22" x14ac:dyDescent="0.15">
      <c r="H79" s="47">
        <v>0</v>
      </c>
      <c r="I79" s="91">
        <v>14</v>
      </c>
      <c r="J79" s="182" t="s">
        <v>19</v>
      </c>
      <c r="L79" s="52"/>
      <c r="M79" s="28"/>
      <c r="N79" s="28"/>
      <c r="O79" s="28"/>
      <c r="S79" s="28"/>
      <c r="T79" s="28"/>
      <c r="U79" s="28"/>
      <c r="V79" s="28"/>
    </row>
    <row r="80" spans="2:22" x14ac:dyDescent="0.15">
      <c r="H80" s="48">
        <v>0</v>
      </c>
      <c r="I80" s="91">
        <v>18</v>
      </c>
      <c r="J80" s="182" t="s">
        <v>22</v>
      </c>
      <c r="L80" s="52"/>
      <c r="M80" s="28"/>
      <c r="N80" s="28"/>
      <c r="O80" s="28"/>
      <c r="S80" s="28"/>
      <c r="T80" s="28"/>
      <c r="U80" s="28"/>
      <c r="V80" s="28"/>
    </row>
    <row r="81" spans="8:22" x14ac:dyDescent="0.15">
      <c r="H81" s="137">
        <v>0</v>
      </c>
      <c r="I81" s="91">
        <v>19</v>
      </c>
      <c r="J81" s="182" t="s">
        <v>23</v>
      </c>
      <c r="L81" s="52"/>
      <c r="M81" s="28"/>
      <c r="N81" s="28"/>
      <c r="O81" s="28"/>
      <c r="S81" s="28"/>
      <c r="T81" s="28"/>
      <c r="U81" s="28"/>
      <c r="V81" s="28"/>
    </row>
    <row r="82" spans="8:22" x14ac:dyDescent="0.15">
      <c r="H82" s="502">
        <v>0</v>
      </c>
      <c r="I82" s="91">
        <v>20</v>
      </c>
      <c r="J82" s="182" t="s">
        <v>24</v>
      </c>
      <c r="L82" s="52"/>
      <c r="M82" s="28"/>
      <c r="N82" s="28"/>
      <c r="O82" s="28"/>
      <c r="S82" s="28"/>
      <c r="T82" s="28"/>
      <c r="U82" s="28"/>
      <c r="V82" s="28"/>
    </row>
    <row r="83" spans="8:22" x14ac:dyDescent="0.15">
      <c r="H83" s="48">
        <v>0</v>
      </c>
      <c r="I83" s="91">
        <v>28</v>
      </c>
      <c r="J83" s="182" t="s">
        <v>32</v>
      </c>
      <c r="L83" s="52"/>
      <c r="M83" s="28"/>
      <c r="N83" s="28"/>
      <c r="O83" s="28"/>
      <c r="S83" s="28"/>
      <c r="T83" s="28"/>
      <c r="U83" s="28"/>
      <c r="V83" s="28"/>
    </row>
    <row r="84" spans="8:22" x14ac:dyDescent="0.15">
      <c r="H84" s="391">
        <v>0</v>
      </c>
      <c r="I84" s="91">
        <v>31</v>
      </c>
      <c r="J84" s="182" t="s">
        <v>97</v>
      </c>
      <c r="L84" s="52"/>
      <c r="M84" s="28"/>
      <c r="N84" s="28"/>
      <c r="O84" s="28"/>
      <c r="S84" s="28"/>
      <c r="T84" s="28"/>
      <c r="U84" s="28"/>
      <c r="V84" s="28"/>
    </row>
    <row r="85" spans="8:22" x14ac:dyDescent="0.15">
      <c r="H85" s="391">
        <v>0</v>
      </c>
      <c r="I85" s="91">
        <v>32</v>
      </c>
      <c r="J85" s="182" t="s">
        <v>35</v>
      </c>
      <c r="L85" s="29"/>
      <c r="M85" s="28"/>
      <c r="N85" s="28"/>
      <c r="O85" s="28"/>
      <c r="S85" s="28"/>
      <c r="T85" s="28"/>
      <c r="U85" s="28"/>
      <c r="V85" s="28"/>
    </row>
    <row r="86" spans="8:22" x14ac:dyDescent="0.15">
      <c r="H86" s="48">
        <v>0</v>
      </c>
      <c r="I86" s="91">
        <v>35</v>
      </c>
      <c r="J86" s="182" t="s">
        <v>36</v>
      </c>
      <c r="L86" s="52"/>
      <c r="M86" s="28"/>
      <c r="N86" s="28"/>
      <c r="O86" s="28"/>
      <c r="S86" s="28"/>
      <c r="T86" s="28"/>
      <c r="U86" s="28"/>
      <c r="V86" s="28"/>
    </row>
    <row r="87" spans="8:22" x14ac:dyDescent="0.15">
      <c r="H87" s="98">
        <v>0</v>
      </c>
      <c r="I87" s="91">
        <v>37</v>
      </c>
      <c r="J87" s="182" t="s">
        <v>37</v>
      </c>
      <c r="L87" s="52"/>
      <c r="M87" s="28"/>
      <c r="N87" s="28"/>
      <c r="O87" s="28"/>
      <c r="S87" s="33"/>
      <c r="T87" s="33"/>
    </row>
    <row r="88" spans="8:22" x14ac:dyDescent="0.15">
      <c r="H88" s="98">
        <v>0</v>
      </c>
      <c r="I88" s="91">
        <v>39</v>
      </c>
      <c r="J88" s="182" t="s">
        <v>39</v>
      </c>
      <c r="L88" s="52"/>
      <c r="M88" s="28"/>
      <c r="N88" s="28"/>
      <c r="O88" s="28"/>
      <c r="Q88" s="28"/>
    </row>
    <row r="89" spans="8:22" x14ac:dyDescent="0.15">
      <c r="H89" s="133">
        <f>SUM(H49:H88)</f>
        <v>109115</v>
      </c>
      <c r="I89" s="91"/>
      <c r="J89" s="4" t="s">
        <v>94</v>
      </c>
      <c r="L89" s="52"/>
      <c r="M89" s="28"/>
      <c r="N89" s="28"/>
      <c r="O89" s="28"/>
    </row>
    <row r="90" spans="8:22" x14ac:dyDescent="0.15">
      <c r="I90" s="188"/>
      <c r="J90" s="85"/>
      <c r="L90" s="52"/>
      <c r="M90" s="28"/>
      <c r="N90" s="28"/>
      <c r="O90" s="28"/>
      <c r="P90" s="1"/>
    </row>
    <row r="91" spans="8:22" ht="18.75" x14ac:dyDescent="0.2">
      <c r="I91" s="100"/>
      <c r="J91" s="33"/>
      <c r="L91" s="52"/>
      <c r="M91" s="28"/>
      <c r="N91" s="28"/>
      <c r="O91" s="28"/>
      <c r="P91" s="50"/>
    </row>
    <row r="92" spans="8:22" x14ac:dyDescent="0.15">
      <c r="I92" s="100"/>
      <c r="J92" s="1"/>
      <c r="L92" s="52"/>
      <c r="M92" s="28"/>
      <c r="N92" s="28"/>
      <c r="O92" s="28"/>
      <c r="P92" s="1"/>
    </row>
    <row r="93" spans="8:22" x14ac:dyDescent="0.15">
      <c r="J93" s="1"/>
      <c r="L93" s="52"/>
      <c r="M93" s="28"/>
      <c r="N93" s="1"/>
      <c r="O93" s="1"/>
      <c r="P93" s="51"/>
    </row>
    <row r="94" spans="8:22" x14ac:dyDescent="0.15">
      <c r="J94" s="1"/>
      <c r="L94" s="52"/>
      <c r="M94" s="28"/>
      <c r="N94" s="28"/>
      <c r="O94" s="28"/>
      <c r="P94" s="28"/>
    </row>
    <row r="95" spans="8:22" x14ac:dyDescent="0.15">
      <c r="J95" s="1"/>
      <c r="L95" s="52"/>
      <c r="M95" s="28"/>
      <c r="N95" s="28"/>
      <c r="O95" s="28"/>
      <c r="P95" s="28"/>
    </row>
    <row r="96" spans="8:22" x14ac:dyDescent="0.15">
      <c r="J96" s="1"/>
      <c r="L96" s="52"/>
      <c r="M96" s="28"/>
      <c r="N96" s="28"/>
      <c r="O96" s="28"/>
      <c r="P96" s="28"/>
    </row>
    <row r="97" spans="10:17" x14ac:dyDescent="0.15">
      <c r="J97" s="1"/>
      <c r="L97" s="52"/>
      <c r="M97" s="28"/>
      <c r="N97" s="28"/>
      <c r="O97" s="28"/>
      <c r="P97" s="28"/>
    </row>
    <row r="98" spans="10:17" x14ac:dyDescent="0.15">
      <c r="J98" s="1"/>
      <c r="L98" s="52"/>
      <c r="M98" s="28"/>
      <c r="N98" s="28"/>
      <c r="O98" s="28"/>
      <c r="P98" s="28"/>
    </row>
    <row r="99" spans="10:17" x14ac:dyDescent="0.15">
      <c r="J99" s="1"/>
      <c r="L99" s="52"/>
      <c r="M99" s="28"/>
      <c r="N99" s="28"/>
      <c r="O99" s="28"/>
      <c r="P99" s="28"/>
    </row>
    <row r="100" spans="10:17" x14ac:dyDescent="0.15">
      <c r="J100" s="1"/>
      <c r="L100" s="52"/>
      <c r="M100" s="28"/>
      <c r="N100" s="28"/>
      <c r="O100" s="28"/>
      <c r="P100" s="28"/>
    </row>
    <row r="101" spans="10:17" x14ac:dyDescent="0.15">
      <c r="J101" s="1"/>
      <c r="L101" s="52"/>
      <c r="M101" s="28"/>
      <c r="N101" s="28"/>
      <c r="O101" s="28"/>
      <c r="P101" s="28"/>
    </row>
    <row r="102" spans="10:17" x14ac:dyDescent="0.15">
      <c r="J102" s="1"/>
      <c r="L102" s="52"/>
      <c r="M102" s="28"/>
      <c r="N102" s="28"/>
      <c r="O102" s="28"/>
      <c r="P102" s="28"/>
    </row>
    <row r="103" spans="10:17" x14ac:dyDescent="0.15">
      <c r="J103" s="1"/>
      <c r="L103" s="52"/>
      <c r="M103" s="28"/>
      <c r="N103" s="28"/>
      <c r="O103" s="28"/>
      <c r="P103" s="28"/>
    </row>
    <row r="104" spans="10:17" x14ac:dyDescent="0.15">
      <c r="J104" s="1"/>
      <c r="L104" s="52"/>
      <c r="M104" s="28"/>
      <c r="N104" s="28"/>
      <c r="O104" s="28"/>
      <c r="P104" s="28"/>
    </row>
    <row r="105" spans="10:17" x14ac:dyDescent="0.15">
      <c r="J105" s="1"/>
      <c r="L105" s="52"/>
      <c r="M105" s="28"/>
      <c r="N105" s="28"/>
      <c r="O105" s="28"/>
      <c r="P105" s="28"/>
    </row>
    <row r="106" spans="10:17" x14ac:dyDescent="0.15">
      <c r="J106" s="1"/>
      <c r="L106" s="52"/>
      <c r="M106" s="28"/>
      <c r="N106" s="28"/>
      <c r="O106" s="28"/>
      <c r="P106" s="28"/>
      <c r="Q106" s="28"/>
    </row>
    <row r="107" spans="10:17" x14ac:dyDescent="0.15">
      <c r="J107" s="1"/>
      <c r="L107" s="52"/>
      <c r="M107" s="28"/>
      <c r="N107" s="28"/>
      <c r="O107" s="28"/>
      <c r="P107" s="28"/>
      <c r="Q107" s="28"/>
    </row>
    <row r="108" spans="10:17" x14ac:dyDescent="0.15">
      <c r="J108" s="1"/>
      <c r="L108" s="52"/>
      <c r="M108" s="28"/>
      <c r="N108" s="28"/>
      <c r="O108" s="28"/>
      <c r="P108" s="28"/>
      <c r="Q108" s="28"/>
    </row>
    <row r="109" spans="10:17" x14ac:dyDescent="0.15">
      <c r="J109" s="1"/>
      <c r="L109" s="52"/>
      <c r="M109" s="28"/>
      <c r="N109" s="28"/>
      <c r="O109" s="28"/>
      <c r="P109" s="28"/>
      <c r="Q109" s="28"/>
    </row>
    <row r="110" spans="10:17" x14ac:dyDescent="0.15">
      <c r="J110" s="1"/>
      <c r="L110" s="52"/>
      <c r="M110" s="28"/>
      <c r="N110" s="28"/>
      <c r="O110" s="28"/>
      <c r="P110" s="28"/>
      <c r="Q110" s="28"/>
    </row>
    <row r="111" spans="10:17" x14ac:dyDescent="0.15">
      <c r="J111" s="1"/>
      <c r="K111" s="28"/>
      <c r="L111" s="28"/>
      <c r="M111" s="1"/>
      <c r="N111" s="28"/>
      <c r="O111" s="28"/>
      <c r="P111" s="28"/>
      <c r="Q111" s="28"/>
    </row>
    <row r="112" spans="10:17" x14ac:dyDescent="0.15">
      <c r="J112" s="1"/>
      <c r="K112" s="28"/>
      <c r="L112" s="28"/>
      <c r="M112" s="1"/>
      <c r="N112" s="28"/>
      <c r="O112" s="28"/>
      <c r="P112" s="28"/>
      <c r="Q112" s="28"/>
    </row>
    <row r="113" spans="10:17" x14ac:dyDescent="0.15">
      <c r="J113" s="1"/>
      <c r="K113" s="28"/>
      <c r="L113" s="28"/>
      <c r="M113" s="1"/>
      <c r="N113" s="28"/>
      <c r="O113" s="28"/>
      <c r="P113" s="28"/>
      <c r="Q113" s="28"/>
    </row>
    <row r="114" spans="10:17" x14ac:dyDescent="0.15">
      <c r="J114" s="1"/>
      <c r="K114" s="28"/>
      <c r="L114" s="28"/>
      <c r="M114" s="1"/>
      <c r="N114" s="28"/>
      <c r="O114" s="28"/>
      <c r="P114" s="28"/>
      <c r="Q114" s="28"/>
    </row>
    <row r="115" spans="10:17" x14ac:dyDescent="0.15">
      <c r="J115" s="1"/>
      <c r="K115" s="28"/>
      <c r="L115" s="28"/>
      <c r="M115" s="1"/>
      <c r="N115" s="28"/>
      <c r="O115" s="28"/>
      <c r="P115" s="28"/>
      <c r="Q115" s="28"/>
    </row>
    <row r="116" spans="10:17" x14ac:dyDescent="0.15">
      <c r="J116" s="1"/>
      <c r="K116" s="28"/>
      <c r="L116" s="28"/>
      <c r="M116" s="1"/>
      <c r="N116" s="28"/>
      <c r="O116" s="28"/>
      <c r="P116" s="28"/>
      <c r="Q116" s="28"/>
    </row>
    <row r="117" spans="10:17" x14ac:dyDescent="0.15">
      <c r="J117" s="1"/>
      <c r="K117" s="28"/>
      <c r="L117" s="28"/>
      <c r="M117" s="1"/>
      <c r="N117" s="28"/>
      <c r="O117" s="28"/>
      <c r="P117" s="28"/>
      <c r="Q117" s="28"/>
    </row>
    <row r="118" spans="10:17" x14ac:dyDescent="0.15">
      <c r="J118" s="1"/>
      <c r="K118" s="28"/>
      <c r="L118" s="28"/>
      <c r="M118" s="1"/>
      <c r="N118" s="28"/>
      <c r="O118" s="28"/>
      <c r="P118" s="28"/>
      <c r="Q118" s="28"/>
    </row>
    <row r="119" spans="10:17" x14ac:dyDescent="0.15">
      <c r="J119" s="1"/>
      <c r="K119" s="28"/>
      <c r="L119" s="28"/>
      <c r="M119" s="1"/>
      <c r="N119" s="28"/>
      <c r="O119" s="28"/>
      <c r="P119" s="28"/>
      <c r="Q119" s="28"/>
    </row>
    <row r="120" spans="10:17" x14ac:dyDescent="0.15">
      <c r="J120" s="1"/>
      <c r="K120" s="28"/>
      <c r="L120" s="28"/>
      <c r="M120" s="1"/>
      <c r="N120" s="28"/>
      <c r="O120" s="28"/>
      <c r="P120" s="28"/>
      <c r="Q120" s="28"/>
    </row>
    <row r="121" spans="10:17" x14ac:dyDescent="0.15">
      <c r="J121" s="1"/>
      <c r="K121" s="28"/>
      <c r="L121" s="28"/>
      <c r="M121" s="1"/>
      <c r="N121" s="28"/>
      <c r="O121" s="28"/>
      <c r="P121" s="28"/>
      <c r="Q121" s="28"/>
    </row>
    <row r="122" spans="10:17" x14ac:dyDescent="0.15">
      <c r="J122" s="1"/>
      <c r="K122" s="28"/>
      <c r="L122" s="28"/>
      <c r="M122" s="1"/>
      <c r="N122" s="28"/>
      <c r="O122" s="28"/>
      <c r="P122" s="28"/>
    </row>
    <row r="123" spans="10:17" x14ac:dyDescent="0.15">
      <c r="J123" s="1"/>
      <c r="K123" s="28"/>
      <c r="L123" s="28"/>
      <c r="M123" s="1"/>
      <c r="N123" s="28"/>
      <c r="O123" s="28"/>
      <c r="P123" s="28"/>
    </row>
    <row r="124" spans="10:17" x14ac:dyDescent="0.15">
      <c r="J124" s="1"/>
      <c r="K124" s="28"/>
      <c r="L124" s="28"/>
      <c r="M124" s="1"/>
      <c r="N124" s="28"/>
      <c r="O124" s="28"/>
      <c r="P124" s="28"/>
    </row>
    <row r="125" spans="10:17" x14ac:dyDescent="0.15">
      <c r="J125" s="1"/>
      <c r="K125" s="28"/>
      <c r="L125" s="28"/>
      <c r="M125" s="1"/>
      <c r="N125" s="28"/>
      <c r="O125" s="28"/>
      <c r="P125" s="28"/>
    </row>
    <row r="126" spans="10:17" x14ac:dyDescent="0.15">
      <c r="J126" s="1"/>
      <c r="K126" s="28"/>
      <c r="L126" s="28"/>
      <c r="M126" s="1"/>
      <c r="N126" s="28"/>
      <c r="O126" s="28"/>
      <c r="P126" s="28"/>
    </row>
    <row r="127" spans="10:17" x14ac:dyDescent="0.15">
      <c r="J127" s="1"/>
      <c r="K127" s="28"/>
      <c r="L127" s="28"/>
      <c r="M127" s="1"/>
      <c r="N127" s="28"/>
      <c r="O127" s="28"/>
      <c r="P127" s="28"/>
    </row>
    <row r="128" spans="10:17" x14ac:dyDescent="0.15">
      <c r="J128" s="1"/>
      <c r="K128" s="28"/>
      <c r="L128" s="28"/>
      <c r="M128" s="1"/>
      <c r="N128" s="28"/>
      <c r="O128" s="28"/>
      <c r="P128" s="28"/>
    </row>
    <row r="129" spans="10:16" x14ac:dyDescent="0.15">
      <c r="J129" s="1"/>
      <c r="K129" s="28"/>
      <c r="L129" s="28"/>
      <c r="M129" s="1"/>
      <c r="N129" s="28"/>
      <c r="O129" s="28"/>
      <c r="P129" s="28"/>
    </row>
    <row r="130" spans="10:16" x14ac:dyDescent="0.15">
      <c r="J130" s="1"/>
      <c r="K130" s="28"/>
      <c r="L130" s="28"/>
      <c r="M130" s="1"/>
      <c r="N130" s="28"/>
      <c r="O130" s="28"/>
      <c r="P130" s="28"/>
    </row>
    <row r="131" spans="10:16" x14ac:dyDescent="0.15">
      <c r="J131" s="1"/>
      <c r="K131" s="28"/>
      <c r="L131" s="28"/>
      <c r="M131" s="1"/>
      <c r="N131" s="28"/>
      <c r="O131" s="28"/>
      <c r="P131" s="28"/>
    </row>
    <row r="132" spans="10:16" x14ac:dyDescent="0.15">
      <c r="J132" s="1"/>
      <c r="K132" s="28"/>
      <c r="L132" s="28"/>
      <c r="M132" s="1"/>
      <c r="N132" s="28"/>
      <c r="O132" s="28"/>
      <c r="P132" s="28"/>
    </row>
    <row r="133" spans="10:16" x14ac:dyDescent="0.15">
      <c r="J133" s="1"/>
      <c r="K133" s="28"/>
      <c r="L133" s="28"/>
      <c r="M133" s="1"/>
      <c r="N133" s="28"/>
      <c r="O133" s="28"/>
      <c r="P133" s="28"/>
    </row>
    <row r="134" spans="10:16" x14ac:dyDescent="0.15">
      <c r="J134" s="1"/>
      <c r="K134" s="1"/>
      <c r="L134" s="1"/>
      <c r="M134" s="1"/>
      <c r="N134" s="1"/>
      <c r="O134" s="1"/>
      <c r="P134" s="1"/>
    </row>
    <row r="135" spans="10:16" x14ac:dyDescent="0.15">
      <c r="J135" s="1"/>
      <c r="K135" s="1"/>
      <c r="L135" s="1"/>
      <c r="M135" s="1"/>
      <c r="N135" s="1"/>
      <c r="O135" s="1"/>
      <c r="P135" s="1"/>
    </row>
    <row r="136" spans="10:16" x14ac:dyDescent="0.15">
      <c r="J136" s="1"/>
      <c r="K136" s="1"/>
      <c r="L136" s="1"/>
    </row>
    <row r="137" spans="10:16" x14ac:dyDescent="0.15">
      <c r="J137" s="1"/>
      <c r="K137" s="1"/>
      <c r="L137" s="1"/>
    </row>
    <row r="138" spans="10:16" x14ac:dyDescent="0.15">
      <c r="J138" s="1"/>
      <c r="K138" s="1"/>
      <c r="L138" s="1"/>
    </row>
    <row r="139" spans="10:16" x14ac:dyDescent="0.15">
      <c r="J139" s="1"/>
      <c r="K139" s="1"/>
      <c r="L139" s="1"/>
    </row>
    <row r="140" spans="10:16" x14ac:dyDescent="0.15">
      <c r="J140" s="1"/>
      <c r="K140" s="1"/>
      <c r="L140" s="1"/>
    </row>
    <row r="141" spans="10:16" x14ac:dyDescent="0.15">
      <c r="J141" s="1"/>
      <c r="K141" s="1"/>
      <c r="L141" s="1"/>
    </row>
    <row r="142" spans="10:16" x14ac:dyDescent="0.15">
      <c r="J142" s="1"/>
      <c r="K142" s="1"/>
      <c r="L142" s="1"/>
    </row>
    <row r="143" spans="10:16" x14ac:dyDescent="0.15">
      <c r="J143" s="1"/>
      <c r="K143" s="1"/>
      <c r="L143" s="1"/>
    </row>
    <row r="144" spans="10:16" x14ac:dyDescent="0.15">
      <c r="J144" s="1"/>
      <c r="K144" s="1"/>
      <c r="L144" s="1"/>
    </row>
    <row r="145" spans="10:12" x14ac:dyDescent="0.15">
      <c r="J145" s="1"/>
      <c r="K145" s="1"/>
      <c r="L145" s="1"/>
    </row>
    <row r="146" spans="10:12" x14ac:dyDescent="0.15">
      <c r="J146" s="1"/>
      <c r="K146" s="1"/>
      <c r="L146" s="1"/>
    </row>
    <row r="147" spans="10:12" x14ac:dyDescent="0.15">
      <c r="J147" s="1"/>
      <c r="K147" s="1"/>
      <c r="L147" s="1"/>
    </row>
    <row r="148" spans="10:12" x14ac:dyDescent="0.15">
      <c r="J148" s="1"/>
      <c r="K148" s="1"/>
      <c r="L148" s="1"/>
    </row>
    <row r="149" spans="10:12" x14ac:dyDescent="0.15">
      <c r="J149" s="1"/>
      <c r="K149" s="1"/>
      <c r="L149" s="1"/>
    </row>
    <row r="150" spans="10:12" x14ac:dyDescent="0.15">
      <c r="J150" s="1"/>
      <c r="K150" s="1"/>
      <c r="L150" s="1"/>
    </row>
    <row r="151" spans="10:12" x14ac:dyDescent="0.15">
      <c r="J151" s="1"/>
      <c r="K151" s="1"/>
      <c r="L151" s="1"/>
    </row>
    <row r="152" spans="10:12" x14ac:dyDescent="0.15">
      <c r="J152" s="1"/>
      <c r="K152" s="1"/>
      <c r="L152" s="1"/>
    </row>
    <row r="153" spans="10:12" x14ac:dyDescent="0.15">
      <c r="J153" s="1"/>
      <c r="K153" s="1"/>
      <c r="L153" s="1"/>
    </row>
    <row r="154" spans="10:12" x14ac:dyDescent="0.15">
      <c r="J154" s="1"/>
      <c r="K154" s="1"/>
      <c r="L154" s="1"/>
    </row>
    <row r="155" spans="10:12" x14ac:dyDescent="0.15">
      <c r="J155" s="1"/>
      <c r="K155" s="1"/>
      <c r="L155" s="1"/>
    </row>
    <row r="156" spans="10:12" x14ac:dyDescent="0.15">
      <c r="J156" s="1"/>
      <c r="K156" s="1"/>
      <c r="L156" s="1"/>
    </row>
    <row r="157" spans="10:12" x14ac:dyDescent="0.15">
      <c r="J157" s="1"/>
      <c r="K157" s="1"/>
      <c r="L157" s="1"/>
    </row>
    <row r="158" spans="10:12" x14ac:dyDescent="0.15">
      <c r="J158" s="1"/>
      <c r="K158" s="1"/>
      <c r="L158" s="1"/>
    </row>
    <row r="159" spans="10:12" x14ac:dyDescent="0.15">
      <c r="J159" s="1"/>
      <c r="K159" s="1"/>
      <c r="L159" s="1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E95"/>
  <sheetViews>
    <sheetView zoomScaleNormal="100" workbookViewId="0">
      <selection activeCell="M78" sqref="M78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3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0" customWidth="1"/>
    <col min="19" max="30" width="7.625" customWidth="1"/>
  </cols>
  <sheetData>
    <row r="1" spans="5:31" ht="13.5" customHeight="1" x14ac:dyDescent="0.15">
      <c r="H1" s="17" t="s">
        <v>65</v>
      </c>
      <c r="J1" s="114"/>
      <c r="Q1" s="28"/>
      <c r="R1" s="12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 x14ac:dyDescent="0.15">
      <c r="H2" s="332" t="s">
        <v>192</v>
      </c>
      <c r="I2" s="91"/>
      <c r="J2" s="213" t="s">
        <v>104</v>
      </c>
      <c r="K2" s="4"/>
      <c r="L2" s="205" t="s">
        <v>183</v>
      </c>
      <c r="Q2" s="1"/>
      <c r="R2" s="122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1"/>
    </row>
    <row r="3" spans="5:31" x14ac:dyDescent="0.15">
      <c r="H3" s="202" t="s">
        <v>100</v>
      </c>
      <c r="I3" s="91"/>
      <c r="J3" s="160" t="s">
        <v>101</v>
      </c>
      <c r="K3" s="4"/>
      <c r="L3" s="46" t="s">
        <v>100</v>
      </c>
      <c r="M3" s="90"/>
      <c r="Q3" s="1"/>
      <c r="R3" s="52"/>
      <c r="S3" s="28"/>
      <c r="T3" s="28"/>
      <c r="U3" s="28"/>
      <c r="V3" s="28"/>
      <c r="W3" s="1"/>
      <c r="X3" s="1"/>
      <c r="Y3" s="1"/>
      <c r="Z3" s="1"/>
      <c r="AA3" s="1"/>
      <c r="AB3" s="1"/>
      <c r="AC3" s="1"/>
      <c r="AD3" s="1"/>
      <c r="AE3" s="1"/>
    </row>
    <row r="4" spans="5:31" x14ac:dyDescent="0.15">
      <c r="H4" s="502">
        <v>38165</v>
      </c>
      <c r="I4" s="91">
        <v>17</v>
      </c>
      <c r="J4" s="36" t="s">
        <v>21</v>
      </c>
      <c r="K4" s="231">
        <f>SUM(I4)</f>
        <v>17</v>
      </c>
      <c r="L4" s="322">
        <v>23841</v>
      </c>
      <c r="M4" s="49"/>
      <c r="Q4" s="1"/>
      <c r="R4" s="52"/>
      <c r="S4" s="28"/>
      <c r="T4" s="28"/>
      <c r="U4" s="28"/>
      <c r="V4" s="28"/>
      <c r="W4" s="1"/>
      <c r="X4" s="1"/>
      <c r="Y4" s="1"/>
      <c r="Z4" s="1"/>
      <c r="AA4" s="1"/>
      <c r="AB4" s="1"/>
      <c r="AC4" s="1"/>
      <c r="AD4" s="1"/>
      <c r="AE4" s="1"/>
    </row>
    <row r="5" spans="5:31" x14ac:dyDescent="0.15">
      <c r="H5" s="48">
        <v>35360</v>
      </c>
      <c r="I5" s="91">
        <v>31</v>
      </c>
      <c r="J5" s="36" t="s">
        <v>64</v>
      </c>
      <c r="K5" s="231">
        <f t="shared" ref="K5:K13" si="0">SUM(I5)</f>
        <v>31</v>
      </c>
      <c r="L5" s="322">
        <v>26973</v>
      </c>
      <c r="M5" s="49"/>
      <c r="Q5" s="1"/>
      <c r="R5" s="52"/>
      <c r="S5" s="28"/>
      <c r="T5" s="28"/>
      <c r="U5" s="28"/>
      <c r="V5" s="28"/>
      <c r="W5" s="1"/>
      <c r="X5" s="1"/>
      <c r="Y5" s="1"/>
      <c r="Z5" s="1"/>
      <c r="AA5" s="1"/>
      <c r="AB5" s="1"/>
      <c r="AC5" s="1"/>
      <c r="AD5" s="1"/>
      <c r="AE5" s="1"/>
    </row>
    <row r="6" spans="5:31" x14ac:dyDescent="0.15">
      <c r="H6" s="98">
        <v>24228</v>
      </c>
      <c r="I6" s="91">
        <v>3</v>
      </c>
      <c r="J6" s="36" t="s">
        <v>10</v>
      </c>
      <c r="K6" s="231">
        <f t="shared" si="0"/>
        <v>3</v>
      </c>
      <c r="L6" s="322">
        <v>19952</v>
      </c>
      <c r="M6" s="49"/>
      <c r="Q6" s="1"/>
      <c r="R6" s="52"/>
      <c r="S6" s="28"/>
      <c r="T6" s="28"/>
      <c r="U6" s="28"/>
      <c r="V6" s="28"/>
      <c r="W6" s="1"/>
      <c r="X6" s="1"/>
      <c r="Y6" s="1"/>
      <c r="Z6" s="1"/>
      <c r="AA6" s="1"/>
      <c r="AB6" s="1"/>
      <c r="AC6" s="1"/>
      <c r="AD6" s="1"/>
      <c r="AE6" s="1"/>
    </row>
    <row r="7" spans="5:31" x14ac:dyDescent="0.15">
      <c r="H7" s="98">
        <v>17545</v>
      </c>
      <c r="I7" s="91">
        <v>33</v>
      </c>
      <c r="J7" s="36" t="s">
        <v>0</v>
      </c>
      <c r="K7" s="231">
        <f t="shared" si="0"/>
        <v>33</v>
      </c>
      <c r="L7" s="322">
        <v>25033</v>
      </c>
      <c r="M7" s="49"/>
      <c r="Q7" s="1"/>
      <c r="R7" s="52"/>
      <c r="S7" s="28"/>
      <c r="T7" s="28"/>
      <c r="U7" s="28"/>
      <c r="V7" s="28"/>
      <c r="W7" s="1"/>
      <c r="X7" s="1"/>
      <c r="Y7" s="1"/>
      <c r="Z7" s="1"/>
      <c r="AA7" s="1"/>
      <c r="AB7" s="1"/>
      <c r="AC7" s="1"/>
      <c r="AD7" s="1"/>
      <c r="AE7" s="1"/>
    </row>
    <row r="8" spans="5:31" x14ac:dyDescent="0.15">
      <c r="H8" s="98">
        <v>16606</v>
      </c>
      <c r="I8" s="91">
        <v>16</v>
      </c>
      <c r="J8" s="36" t="s">
        <v>3</v>
      </c>
      <c r="K8" s="231">
        <f t="shared" si="0"/>
        <v>16</v>
      </c>
      <c r="L8" s="322">
        <v>13712</v>
      </c>
      <c r="M8" s="49"/>
      <c r="Q8" s="1"/>
      <c r="R8" s="52"/>
      <c r="S8" s="28"/>
      <c r="T8" s="28"/>
      <c r="U8" s="28"/>
      <c r="V8" s="28"/>
      <c r="W8" s="1"/>
      <c r="X8" s="1"/>
      <c r="Y8" s="1"/>
      <c r="Z8" s="1"/>
      <c r="AA8" s="1"/>
      <c r="AB8" s="1"/>
      <c r="AC8" s="1"/>
      <c r="AD8" s="1"/>
      <c r="AE8" s="1"/>
    </row>
    <row r="9" spans="5:31" x14ac:dyDescent="0.15">
      <c r="H9" s="98">
        <v>16426</v>
      </c>
      <c r="I9" s="91">
        <v>34</v>
      </c>
      <c r="J9" s="36" t="s">
        <v>1</v>
      </c>
      <c r="K9" s="231">
        <f t="shared" si="0"/>
        <v>34</v>
      </c>
      <c r="L9" s="322">
        <v>14869</v>
      </c>
      <c r="M9" s="49"/>
      <c r="Q9" s="1"/>
      <c r="R9" s="52"/>
      <c r="S9" s="28"/>
      <c r="T9" s="28"/>
      <c r="U9" s="28"/>
      <c r="V9" s="28"/>
      <c r="W9" s="1"/>
      <c r="X9" s="1"/>
      <c r="Y9" s="1"/>
      <c r="Z9" s="1"/>
      <c r="AA9" s="1"/>
      <c r="AB9" s="1"/>
      <c r="AC9" s="1"/>
      <c r="AD9" s="1"/>
      <c r="AE9" s="1"/>
    </row>
    <row r="10" spans="5:31" x14ac:dyDescent="0.15">
      <c r="H10" s="98">
        <v>11387</v>
      </c>
      <c r="I10" s="91">
        <v>2</v>
      </c>
      <c r="J10" s="36" t="s">
        <v>6</v>
      </c>
      <c r="K10" s="231">
        <f t="shared" si="0"/>
        <v>2</v>
      </c>
      <c r="L10" s="322">
        <v>11588</v>
      </c>
      <c r="M10" s="49"/>
      <c r="Q10" s="1"/>
      <c r="R10" s="52"/>
      <c r="S10" s="28"/>
      <c r="T10" s="28"/>
      <c r="U10" s="28"/>
      <c r="V10" s="28"/>
      <c r="W10" s="1"/>
      <c r="X10" s="1"/>
      <c r="Y10" s="1"/>
      <c r="Z10" s="1"/>
      <c r="AA10" s="1"/>
      <c r="AB10" s="1"/>
      <c r="AC10" s="1"/>
      <c r="AD10" s="1"/>
      <c r="AE10" s="1"/>
    </row>
    <row r="11" spans="5:31" x14ac:dyDescent="0.15">
      <c r="H11" s="345">
        <v>9599</v>
      </c>
      <c r="I11" s="91">
        <v>13</v>
      </c>
      <c r="J11" s="36" t="s">
        <v>7</v>
      </c>
      <c r="K11" s="231">
        <f t="shared" si="0"/>
        <v>13</v>
      </c>
      <c r="L11" s="322">
        <v>9624</v>
      </c>
      <c r="M11" s="49"/>
      <c r="N11" s="31"/>
      <c r="Q11" s="1"/>
      <c r="R11" s="52"/>
      <c r="S11" s="28"/>
      <c r="T11" s="28"/>
      <c r="U11" s="28"/>
      <c r="V11" s="28"/>
      <c r="W11" s="1"/>
      <c r="X11" s="1"/>
      <c r="Y11" s="1"/>
      <c r="Z11" s="1"/>
      <c r="AA11" s="1"/>
      <c r="AB11" s="1"/>
      <c r="AC11" s="1"/>
      <c r="AD11" s="1"/>
      <c r="AE11" s="1"/>
    </row>
    <row r="12" spans="5:31" x14ac:dyDescent="0.15">
      <c r="H12" s="517">
        <v>9454</v>
      </c>
      <c r="I12" s="91">
        <v>40</v>
      </c>
      <c r="J12" s="349" t="s">
        <v>2</v>
      </c>
      <c r="K12" s="231">
        <f t="shared" si="0"/>
        <v>40</v>
      </c>
      <c r="L12" s="323">
        <v>12176</v>
      </c>
      <c r="M12" s="49"/>
      <c r="Q12" s="1"/>
      <c r="R12" s="52"/>
      <c r="S12" s="28"/>
      <c r="T12" s="28"/>
      <c r="U12" s="28"/>
      <c r="V12" s="28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 x14ac:dyDescent="0.2">
      <c r="E13" s="18"/>
      <c r="H13" s="518">
        <v>7541</v>
      </c>
      <c r="I13" s="152">
        <v>25</v>
      </c>
      <c r="J13" s="84" t="s">
        <v>29</v>
      </c>
      <c r="K13" s="231">
        <f t="shared" si="0"/>
        <v>25</v>
      </c>
      <c r="L13" s="323">
        <v>6109</v>
      </c>
      <c r="M13" s="49"/>
      <c r="Q13" s="1"/>
      <c r="R13" s="52"/>
      <c r="S13" s="28"/>
      <c r="T13" s="28"/>
      <c r="U13" s="28"/>
      <c r="V13" s="28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 x14ac:dyDescent="0.15">
      <c r="E14" s="18"/>
      <c r="H14" s="457">
        <v>6639</v>
      </c>
      <c r="I14" s="254">
        <v>21</v>
      </c>
      <c r="J14" s="522" t="s">
        <v>166</v>
      </c>
      <c r="K14" s="120" t="s">
        <v>8</v>
      </c>
      <c r="L14" s="324">
        <v>201687</v>
      </c>
      <c r="M14" s="1"/>
      <c r="N14" s="57"/>
      <c r="Q14" s="1"/>
      <c r="R14" s="52"/>
      <c r="S14" s="28"/>
      <c r="T14" s="28"/>
      <c r="U14" s="28"/>
      <c r="V14" s="28"/>
      <c r="W14" s="1"/>
      <c r="X14" s="1"/>
      <c r="Y14" s="1"/>
      <c r="Z14" s="1"/>
      <c r="AA14" s="1"/>
      <c r="AB14" s="1"/>
      <c r="AC14" s="1"/>
      <c r="AD14" s="1"/>
      <c r="AE14" s="1"/>
    </row>
    <row r="15" spans="5:31" x14ac:dyDescent="0.15">
      <c r="H15" s="98">
        <v>6348</v>
      </c>
      <c r="I15" s="91">
        <v>26</v>
      </c>
      <c r="J15" s="36" t="s">
        <v>30</v>
      </c>
      <c r="K15" s="55"/>
      <c r="L15" s="29"/>
      <c r="M15" s="1"/>
      <c r="N15" s="57"/>
      <c r="Q15" s="1"/>
      <c r="R15" s="52"/>
      <c r="S15" s="28"/>
      <c r="T15" s="28"/>
      <c r="U15" s="28"/>
      <c r="V15" s="28"/>
      <c r="W15" s="1"/>
      <c r="X15" s="1"/>
      <c r="Y15" s="1"/>
      <c r="Z15" s="1"/>
      <c r="AA15" s="1"/>
      <c r="AB15" s="1"/>
      <c r="AC15" s="1"/>
      <c r="AD15" s="1"/>
      <c r="AE15" s="1"/>
    </row>
    <row r="16" spans="5:31" x14ac:dyDescent="0.15">
      <c r="H16" s="98">
        <v>6131</v>
      </c>
      <c r="I16" s="91">
        <v>1</v>
      </c>
      <c r="J16" s="36" t="s">
        <v>4</v>
      </c>
      <c r="K16" s="55"/>
      <c r="L16" s="35"/>
      <c r="Q16" s="1"/>
      <c r="R16" s="52"/>
      <c r="S16" s="28"/>
      <c r="T16" s="28"/>
      <c r="U16" s="28"/>
      <c r="V16" s="28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15">
      <c r="H17" s="98">
        <v>4685</v>
      </c>
      <c r="I17" s="91">
        <v>11</v>
      </c>
      <c r="J17" s="36" t="s">
        <v>17</v>
      </c>
      <c r="L17" s="35"/>
      <c r="Q17" s="1"/>
      <c r="R17" s="52"/>
      <c r="S17" s="28"/>
      <c r="T17" s="28"/>
      <c r="U17" s="28"/>
      <c r="V17" s="28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15">
      <c r="H18" s="137">
        <v>3633</v>
      </c>
      <c r="I18" s="91">
        <v>38</v>
      </c>
      <c r="J18" s="36" t="s">
        <v>38</v>
      </c>
      <c r="K18" s="1"/>
      <c r="L18" s="214" t="s">
        <v>104</v>
      </c>
      <c r="M18" t="s">
        <v>63</v>
      </c>
      <c r="N18" s="46" t="s">
        <v>75</v>
      </c>
      <c r="Q18" s="1"/>
      <c r="R18" s="52"/>
      <c r="S18" s="28"/>
      <c r="T18" s="28"/>
      <c r="U18" s="28"/>
      <c r="V18" s="28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 x14ac:dyDescent="0.2">
      <c r="H19" s="99">
        <v>2421</v>
      </c>
      <c r="I19" s="91">
        <v>9</v>
      </c>
      <c r="J19" s="393" t="s">
        <v>172</v>
      </c>
      <c r="K19" s="131">
        <f>SUM(I4)</f>
        <v>17</v>
      </c>
      <c r="L19" s="36" t="s">
        <v>21</v>
      </c>
      <c r="M19" s="448">
        <v>37673</v>
      </c>
      <c r="N19" s="99">
        <f>SUM(H4)</f>
        <v>38165</v>
      </c>
      <c r="Q19" s="1"/>
      <c r="R19" s="52"/>
      <c r="S19" s="28"/>
      <c r="T19" s="28"/>
      <c r="U19" s="28"/>
      <c r="V19" s="28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15">
      <c r="A20" s="65" t="s">
        <v>46</v>
      </c>
      <c r="B20" s="66" t="s">
        <v>53</v>
      </c>
      <c r="C20" s="66" t="s">
        <v>192</v>
      </c>
      <c r="D20" s="66" t="s">
        <v>183</v>
      </c>
      <c r="E20" s="66" t="s">
        <v>51</v>
      </c>
      <c r="F20" s="66" t="s">
        <v>50</v>
      </c>
      <c r="G20" s="67" t="s">
        <v>52</v>
      </c>
      <c r="H20" s="98">
        <v>1579</v>
      </c>
      <c r="I20" s="91">
        <v>36</v>
      </c>
      <c r="J20" s="36" t="s">
        <v>5</v>
      </c>
      <c r="K20" s="131">
        <f t="shared" ref="K20:K28" si="1">SUM(I5)</f>
        <v>31</v>
      </c>
      <c r="L20" s="36" t="s">
        <v>64</v>
      </c>
      <c r="M20" s="449">
        <v>75951</v>
      </c>
      <c r="N20" s="99">
        <f t="shared" ref="N20:N28" si="2">SUM(H5)</f>
        <v>35360</v>
      </c>
      <c r="Q20" s="1"/>
      <c r="R20" s="52"/>
      <c r="S20" s="28"/>
      <c r="T20" s="28"/>
      <c r="U20" s="28"/>
      <c r="V20" s="28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15">
      <c r="A21" s="68">
        <v>1</v>
      </c>
      <c r="B21" s="36" t="s">
        <v>21</v>
      </c>
      <c r="C21" s="230">
        <f>SUM(H4)</f>
        <v>38165</v>
      </c>
      <c r="D21" s="6">
        <f>SUM(L4)</f>
        <v>23841</v>
      </c>
      <c r="E21" s="58">
        <f t="shared" ref="E21:E30" si="3">SUM(N19/M19*100)</f>
        <v>101.30597510153162</v>
      </c>
      <c r="F21" s="58">
        <f t="shared" ref="F21:F31" si="4">SUM(C21/D21*100)</f>
        <v>160.08137242565329</v>
      </c>
      <c r="G21" s="69"/>
      <c r="H21" s="391">
        <v>1019</v>
      </c>
      <c r="I21" s="91">
        <v>24</v>
      </c>
      <c r="J21" s="349" t="s">
        <v>28</v>
      </c>
      <c r="K21" s="131">
        <f t="shared" si="1"/>
        <v>3</v>
      </c>
      <c r="L21" s="36" t="s">
        <v>10</v>
      </c>
      <c r="M21" s="449">
        <v>5194</v>
      </c>
      <c r="N21" s="99">
        <f t="shared" si="2"/>
        <v>24228</v>
      </c>
      <c r="Q21" s="1"/>
      <c r="R21" s="52"/>
      <c r="S21" s="28"/>
      <c r="T21" s="28"/>
      <c r="U21" s="28"/>
      <c r="V21" s="28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15">
      <c r="A22" s="68">
        <v>2</v>
      </c>
      <c r="B22" s="36" t="s">
        <v>64</v>
      </c>
      <c r="C22" s="230">
        <f t="shared" ref="C22:C30" si="5">SUM(H5)</f>
        <v>35360</v>
      </c>
      <c r="D22" s="6">
        <f t="shared" ref="D22:D30" si="6">SUM(L5)</f>
        <v>26973</v>
      </c>
      <c r="E22" s="58">
        <f t="shared" si="3"/>
        <v>46.556332372187335</v>
      </c>
      <c r="F22" s="58">
        <f t="shared" si="4"/>
        <v>131.09405701998296</v>
      </c>
      <c r="G22" s="69"/>
      <c r="H22" s="98">
        <v>808</v>
      </c>
      <c r="I22" s="91">
        <v>5</v>
      </c>
      <c r="J22" s="36" t="s">
        <v>12</v>
      </c>
      <c r="K22" s="131">
        <f t="shared" si="1"/>
        <v>33</v>
      </c>
      <c r="L22" s="36" t="s">
        <v>0</v>
      </c>
      <c r="M22" s="449">
        <v>16427</v>
      </c>
      <c r="N22" s="99">
        <f t="shared" si="2"/>
        <v>17545</v>
      </c>
      <c r="Q22" s="1"/>
      <c r="R22" s="52"/>
      <c r="S22" s="28"/>
      <c r="T22" s="28"/>
      <c r="U22" s="28"/>
      <c r="V22" s="28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15">
      <c r="A23" s="68">
        <v>3</v>
      </c>
      <c r="B23" s="36" t="s">
        <v>10</v>
      </c>
      <c r="C23" s="458">
        <f t="shared" si="5"/>
        <v>24228</v>
      </c>
      <c r="D23" s="110">
        <f t="shared" si="6"/>
        <v>19952</v>
      </c>
      <c r="E23" s="459">
        <f t="shared" si="3"/>
        <v>466.46130150173281</v>
      </c>
      <c r="F23" s="459">
        <f t="shared" si="4"/>
        <v>121.43143544506816</v>
      </c>
      <c r="G23" s="69"/>
      <c r="H23" s="98">
        <v>681</v>
      </c>
      <c r="I23" s="91">
        <v>27</v>
      </c>
      <c r="J23" s="36" t="s">
        <v>31</v>
      </c>
      <c r="K23" s="131">
        <f t="shared" si="1"/>
        <v>16</v>
      </c>
      <c r="L23" s="36" t="s">
        <v>3</v>
      </c>
      <c r="M23" s="449">
        <v>15432</v>
      </c>
      <c r="N23" s="99">
        <f t="shared" si="2"/>
        <v>16606</v>
      </c>
      <c r="Q23" s="1"/>
      <c r="R23" s="52"/>
      <c r="S23" s="28"/>
      <c r="T23" s="28"/>
      <c r="U23" s="28"/>
      <c r="V23" s="28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15">
      <c r="A24" s="68">
        <v>4</v>
      </c>
      <c r="B24" s="36" t="s">
        <v>0</v>
      </c>
      <c r="C24" s="230">
        <f t="shared" si="5"/>
        <v>17545</v>
      </c>
      <c r="D24" s="6">
        <f t="shared" si="6"/>
        <v>25033</v>
      </c>
      <c r="E24" s="58">
        <f t="shared" si="3"/>
        <v>106.80586838741097</v>
      </c>
      <c r="F24" s="58">
        <f t="shared" si="4"/>
        <v>70.087484520433037</v>
      </c>
      <c r="G24" s="69"/>
      <c r="H24" s="98">
        <v>641</v>
      </c>
      <c r="I24" s="91">
        <v>14</v>
      </c>
      <c r="J24" s="36" t="s">
        <v>19</v>
      </c>
      <c r="K24" s="131">
        <f t="shared" si="1"/>
        <v>34</v>
      </c>
      <c r="L24" s="36" t="s">
        <v>1</v>
      </c>
      <c r="M24" s="449">
        <v>19460</v>
      </c>
      <c r="N24" s="99">
        <f t="shared" si="2"/>
        <v>16426</v>
      </c>
      <c r="Q24" s="1"/>
      <c r="R24" s="52"/>
      <c r="S24" s="28"/>
      <c r="T24" s="28"/>
      <c r="U24" s="28"/>
      <c r="V24" s="28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15">
      <c r="A25" s="68">
        <v>5</v>
      </c>
      <c r="B25" s="36" t="s">
        <v>3</v>
      </c>
      <c r="C25" s="230">
        <f t="shared" si="5"/>
        <v>16606</v>
      </c>
      <c r="D25" s="6">
        <f t="shared" si="6"/>
        <v>13712</v>
      </c>
      <c r="E25" s="58">
        <f t="shared" si="3"/>
        <v>107.60756868843961</v>
      </c>
      <c r="F25" s="58">
        <f t="shared" si="4"/>
        <v>121.10560093348892</v>
      </c>
      <c r="G25" s="79"/>
      <c r="H25" s="98">
        <v>610</v>
      </c>
      <c r="I25" s="91">
        <v>39</v>
      </c>
      <c r="J25" s="36" t="s">
        <v>39</v>
      </c>
      <c r="K25" s="131">
        <f t="shared" si="1"/>
        <v>2</v>
      </c>
      <c r="L25" s="36" t="s">
        <v>6</v>
      </c>
      <c r="M25" s="449">
        <v>29122</v>
      </c>
      <c r="N25" s="99">
        <f t="shared" si="2"/>
        <v>11387</v>
      </c>
      <c r="Q25" s="1"/>
      <c r="R25" s="52"/>
      <c r="S25" s="28"/>
      <c r="T25" s="28"/>
      <c r="U25" s="28"/>
      <c r="V25" s="28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15">
      <c r="A26" s="68">
        <v>6</v>
      </c>
      <c r="B26" s="36" t="s">
        <v>1</v>
      </c>
      <c r="C26" s="230">
        <f t="shared" si="5"/>
        <v>16426</v>
      </c>
      <c r="D26" s="6">
        <f t="shared" si="6"/>
        <v>14869</v>
      </c>
      <c r="E26" s="58">
        <f t="shared" si="3"/>
        <v>84.409044193216857</v>
      </c>
      <c r="F26" s="58">
        <f t="shared" si="4"/>
        <v>110.47145066917747</v>
      </c>
      <c r="G26" s="69"/>
      <c r="H26" s="98">
        <v>593</v>
      </c>
      <c r="I26" s="91">
        <v>4</v>
      </c>
      <c r="J26" s="36" t="s">
        <v>11</v>
      </c>
      <c r="K26" s="131">
        <f t="shared" si="1"/>
        <v>13</v>
      </c>
      <c r="L26" s="36" t="s">
        <v>7</v>
      </c>
      <c r="M26" s="449">
        <v>10391</v>
      </c>
      <c r="N26" s="99">
        <f t="shared" si="2"/>
        <v>9599</v>
      </c>
      <c r="Q26" s="1"/>
      <c r="R26" s="52"/>
      <c r="S26" s="28"/>
      <c r="T26" s="28"/>
      <c r="U26" s="28"/>
      <c r="V26" s="28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15">
      <c r="A27" s="68">
        <v>7</v>
      </c>
      <c r="B27" s="36" t="s">
        <v>6</v>
      </c>
      <c r="C27" s="230">
        <f t="shared" si="5"/>
        <v>11387</v>
      </c>
      <c r="D27" s="6">
        <f t="shared" si="6"/>
        <v>11588</v>
      </c>
      <c r="E27" s="58">
        <f t="shared" si="3"/>
        <v>39.101023281368036</v>
      </c>
      <c r="F27" s="58">
        <f t="shared" si="4"/>
        <v>98.265447014152571</v>
      </c>
      <c r="G27" s="69"/>
      <c r="H27" s="98">
        <v>374</v>
      </c>
      <c r="I27" s="91">
        <v>12</v>
      </c>
      <c r="J27" s="36" t="s">
        <v>18</v>
      </c>
      <c r="K27" s="131">
        <f t="shared" si="1"/>
        <v>40</v>
      </c>
      <c r="L27" s="349" t="s">
        <v>2</v>
      </c>
      <c r="M27" s="450">
        <v>10803</v>
      </c>
      <c r="N27" s="99">
        <f t="shared" si="2"/>
        <v>9454</v>
      </c>
      <c r="Q27" s="1"/>
      <c r="R27" s="52"/>
      <c r="S27" s="28"/>
      <c r="T27" s="28"/>
      <c r="U27" s="28"/>
      <c r="V27" s="28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 x14ac:dyDescent="0.2">
      <c r="A28" s="68">
        <v>8</v>
      </c>
      <c r="B28" s="36" t="s">
        <v>7</v>
      </c>
      <c r="C28" s="230">
        <f t="shared" si="5"/>
        <v>9599</v>
      </c>
      <c r="D28" s="6">
        <f t="shared" si="6"/>
        <v>9624</v>
      </c>
      <c r="E28" s="58">
        <f t="shared" si="3"/>
        <v>92.378019439899916</v>
      </c>
      <c r="F28" s="58">
        <f t="shared" si="4"/>
        <v>99.740232751454698</v>
      </c>
      <c r="G28" s="80"/>
      <c r="H28" s="98">
        <v>226</v>
      </c>
      <c r="I28" s="91">
        <v>7</v>
      </c>
      <c r="J28" s="36" t="s">
        <v>14</v>
      </c>
      <c r="K28" s="206">
        <f t="shared" si="1"/>
        <v>25</v>
      </c>
      <c r="L28" s="84" t="s">
        <v>29</v>
      </c>
      <c r="M28" s="451">
        <v>8432</v>
      </c>
      <c r="N28" s="190">
        <f t="shared" si="2"/>
        <v>7541</v>
      </c>
      <c r="Q28" s="1"/>
      <c r="R28" s="52"/>
      <c r="S28" s="28"/>
      <c r="T28" s="28"/>
      <c r="U28" s="28"/>
      <c r="V28" s="28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 x14ac:dyDescent="0.15">
      <c r="A29" s="68">
        <v>9</v>
      </c>
      <c r="B29" s="349" t="s">
        <v>2</v>
      </c>
      <c r="C29" s="230">
        <f t="shared" si="5"/>
        <v>9454</v>
      </c>
      <c r="D29" s="6">
        <f t="shared" si="6"/>
        <v>12176</v>
      </c>
      <c r="E29" s="58">
        <f t="shared" si="3"/>
        <v>87.512727945940938</v>
      </c>
      <c r="F29" s="58">
        <f t="shared" si="4"/>
        <v>77.644546649145866</v>
      </c>
      <c r="G29" s="79"/>
      <c r="H29" s="98">
        <v>177</v>
      </c>
      <c r="I29" s="91">
        <v>15</v>
      </c>
      <c r="J29" s="36" t="s">
        <v>20</v>
      </c>
      <c r="K29" s="129"/>
      <c r="L29" s="129" t="s">
        <v>176</v>
      </c>
      <c r="M29" s="452">
        <v>262841</v>
      </c>
      <c r="N29" s="195">
        <f>SUM(H44)</f>
        <v>223319</v>
      </c>
      <c r="Q29" s="1"/>
      <c r="R29" s="52"/>
      <c r="S29" s="28"/>
      <c r="T29" s="28"/>
      <c r="U29" s="28"/>
      <c r="V29" s="28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 x14ac:dyDescent="0.2">
      <c r="A30" s="81">
        <v>10</v>
      </c>
      <c r="B30" s="84" t="s">
        <v>29</v>
      </c>
      <c r="C30" s="230">
        <f t="shared" si="5"/>
        <v>7541</v>
      </c>
      <c r="D30" s="6">
        <f t="shared" si="6"/>
        <v>6109</v>
      </c>
      <c r="E30" s="64">
        <f t="shared" si="3"/>
        <v>89.433111954459193</v>
      </c>
      <c r="F30" s="70">
        <f t="shared" si="4"/>
        <v>123.44082501227697</v>
      </c>
      <c r="G30" s="82"/>
      <c r="H30" s="98">
        <v>173</v>
      </c>
      <c r="I30" s="91">
        <v>20</v>
      </c>
      <c r="J30" s="36" t="s">
        <v>24</v>
      </c>
      <c r="K30" s="1"/>
      <c r="M30" t="s">
        <v>205</v>
      </c>
      <c r="Q30" s="1"/>
      <c r="R30" s="52"/>
      <c r="S30" s="28"/>
      <c r="T30" s="28"/>
      <c r="U30" s="28"/>
      <c r="V30" s="28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 x14ac:dyDescent="0.2">
      <c r="A31" s="72"/>
      <c r="B31" s="73" t="s">
        <v>57</v>
      </c>
      <c r="C31" s="74">
        <f>SUM(H44)</f>
        <v>223319</v>
      </c>
      <c r="D31" s="74">
        <f>SUM(L14)</f>
        <v>201687</v>
      </c>
      <c r="E31" s="77">
        <f>SUM(N29/M29*100)</f>
        <v>84.963533086542824</v>
      </c>
      <c r="F31" s="70">
        <f t="shared" si="4"/>
        <v>110.72553015315812</v>
      </c>
      <c r="G31" s="78"/>
      <c r="H31" s="98">
        <v>92</v>
      </c>
      <c r="I31" s="91">
        <v>10</v>
      </c>
      <c r="J31" s="36" t="s">
        <v>16</v>
      </c>
      <c r="K31" s="1"/>
      <c r="L31" s="57"/>
      <c r="M31" s="28"/>
      <c r="N31" s="28"/>
      <c r="Q31" s="1"/>
      <c r="R31" s="52"/>
      <c r="S31" s="28"/>
      <c r="T31" s="28"/>
      <c r="U31" s="28"/>
      <c r="V31" s="28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15">
      <c r="H32" s="99">
        <v>68</v>
      </c>
      <c r="I32" s="91">
        <v>32</v>
      </c>
      <c r="J32" s="36" t="s">
        <v>35</v>
      </c>
      <c r="K32" s="1"/>
      <c r="L32" s="57"/>
      <c r="M32" s="28"/>
      <c r="N32" s="28"/>
      <c r="Q32" s="1"/>
      <c r="R32" s="52"/>
      <c r="S32" s="28"/>
      <c r="T32" s="28"/>
      <c r="U32" s="28"/>
      <c r="V32" s="28"/>
      <c r="W32" s="1"/>
      <c r="X32" s="1"/>
      <c r="Y32" s="1"/>
      <c r="Z32" s="1"/>
      <c r="AA32" s="1"/>
      <c r="AB32" s="1"/>
      <c r="AC32" s="1"/>
      <c r="AD32" s="1"/>
      <c r="AE32" s="1"/>
    </row>
    <row r="33" spans="3:31" x14ac:dyDescent="0.15">
      <c r="C33" s="28"/>
      <c r="D33" s="1"/>
      <c r="E33" s="19"/>
      <c r="H33" s="345">
        <v>50</v>
      </c>
      <c r="I33" s="91">
        <v>29</v>
      </c>
      <c r="J33" s="36" t="s">
        <v>54</v>
      </c>
      <c r="K33" s="1"/>
      <c r="L33" s="57"/>
      <c r="M33" s="28"/>
      <c r="N33" s="28"/>
      <c r="Q33" s="1"/>
      <c r="R33" s="52"/>
      <c r="S33" s="28"/>
      <c r="T33" s="28"/>
      <c r="U33" s="28"/>
      <c r="V33" s="28"/>
      <c r="W33" s="1"/>
      <c r="X33" s="1"/>
      <c r="Y33" s="1"/>
      <c r="Z33" s="1"/>
      <c r="AA33" s="1"/>
      <c r="AB33" s="1"/>
      <c r="AC33" s="1"/>
      <c r="AD33" s="1"/>
      <c r="AE33" s="1"/>
    </row>
    <row r="34" spans="3:31" x14ac:dyDescent="0.15">
      <c r="H34" s="98">
        <v>25</v>
      </c>
      <c r="I34" s="91">
        <v>23</v>
      </c>
      <c r="J34" s="36" t="s">
        <v>27</v>
      </c>
      <c r="K34" s="1"/>
      <c r="L34" s="57"/>
      <c r="M34" s="28"/>
      <c r="N34" s="28"/>
      <c r="Q34" s="1"/>
      <c r="R34" s="52"/>
      <c r="S34" s="28"/>
      <c r="T34" s="28"/>
      <c r="U34" s="28"/>
      <c r="V34" s="28"/>
      <c r="W34" s="1"/>
      <c r="X34" s="1"/>
      <c r="Y34" s="1"/>
      <c r="Z34" s="1"/>
      <c r="AA34" s="1"/>
      <c r="AB34" s="1"/>
      <c r="AC34" s="1"/>
      <c r="AD34" s="1"/>
      <c r="AE34" s="1"/>
    </row>
    <row r="35" spans="3:31" x14ac:dyDescent="0.15">
      <c r="C35" s="28"/>
      <c r="D35" s="1"/>
      <c r="E35" s="19"/>
      <c r="F35" s="1"/>
      <c r="H35" s="137">
        <v>23</v>
      </c>
      <c r="I35" s="91">
        <v>18</v>
      </c>
      <c r="J35" s="36" t="s">
        <v>22</v>
      </c>
      <c r="K35" s="1"/>
      <c r="L35" s="57"/>
      <c r="M35" s="28"/>
      <c r="N35" s="28"/>
      <c r="Q35" s="1"/>
      <c r="R35" s="52"/>
      <c r="S35" s="28"/>
      <c r="T35" s="28"/>
      <c r="U35" s="28"/>
      <c r="V35" s="28"/>
      <c r="W35" s="1"/>
      <c r="X35" s="1"/>
      <c r="Y35" s="1"/>
      <c r="Z35" s="1"/>
      <c r="AA35" s="1"/>
      <c r="AB35" s="1"/>
      <c r="AC35" s="1"/>
      <c r="AD35" s="1"/>
      <c r="AE35" s="1"/>
    </row>
    <row r="36" spans="3:31" x14ac:dyDescent="0.15">
      <c r="H36" s="99">
        <v>12</v>
      </c>
      <c r="I36" s="91">
        <v>19</v>
      </c>
      <c r="J36" s="36" t="s">
        <v>23</v>
      </c>
      <c r="K36" s="1"/>
      <c r="L36" s="57"/>
      <c r="M36" s="28"/>
      <c r="N36" s="28"/>
      <c r="Q36" s="1"/>
      <c r="R36" s="52"/>
      <c r="S36" s="28"/>
      <c r="T36" s="28"/>
      <c r="U36" s="28"/>
      <c r="V36" s="28"/>
      <c r="W36" s="1"/>
      <c r="X36" s="1"/>
      <c r="Y36" s="1"/>
      <c r="Z36" s="1"/>
      <c r="AA36" s="1"/>
      <c r="AB36" s="1"/>
      <c r="AC36" s="1"/>
      <c r="AD36" s="1"/>
      <c r="AE36" s="1"/>
    </row>
    <row r="37" spans="3:31" x14ac:dyDescent="0.15">
      <c r="H37" s="98">
        <v>0</v>
      </c>
      <c r="I37" s="91">
        <v>6</v>
      </c>
      <c r="J37" s="36" t="s">
        <v>13</v>
      </c>
      <c r="K37" s="1"/>
      <c r="L37" s="57"/>
      <c r="M37" s="28"/>
      <c r="N37" s="28"/>
      <c r="Q37" s="1"/>
      <c r="R37" s="52"/>
      <c r="S37" s="28"/>
      <c r="T37" s="28"/>
      <c r="U37" s="28"/>
      <c r="V37" s="28"/>
      <c r="W37" s="1"/>
      <c r="X37" s="1"/>
      <c r="Y37" s="1"/>
      <c r="Z37" s="1"/>
      <c r="AA37" s="1"/>
      <c r="AB37" s="1"/>
      <c r="AC37" s="1"/>
      <c r="AD37" s="1"/>
      <c r="AE37" s="1"/>
    </row>
    <row r="38" spans="3:31" x14ac:dyDescent="0.15">
      <c r="H38" s="98">
        <v>0</v>
      </c>
      <c r="I38" s="91">
        <v>8</v>
      </c>
      <c r="J38" s="36" t="s">
        <v>15</v>
      </c>
      <c r="K38" s="1"/>
      <c r="L38" s="57"/>
      <c r="M38" s="28"/>
      <c r="N38" s="28"/>
      <c r="Q38" s="1"/>
      <c r="R38" s="52"/>
      <c r="S38" s="28"/>
      <c r="T38" s="28"/>
      <c r="U38" s="28"/>
      <c r="V38" s="28"/>
      <c r="W38" s="1"/>
      <c r="X38" s="1"/>
      <c r="Y38" s="1"/>
      <c r="Z38" s="1"/>
      <c r="AA38" s="1"/>
      <c r="AB38" s="1"/>
      <c r="AC38" s="1"/>
      <c r="AD38" s="1"/>
      <c r="AE38" s="1"/>
    </row>
    <row r="39" spans="3:31" x14ac:dyDescent="0.15">
      <c r="H39" s="98">
        <v>0</v>
      </c>
      <c r="I39" s="91">
        <v>22</v>
      </c>
      <c r="J39" s="36" t="s">
        <v>26</v>
      </c>
      <c r="K39" s="1"/>
      <c r="L39" s="57"/>
      <c r="M39" s="28"/>
      <c r="N39" s="28"/>
      <c r="Q39" s="1"/>
      <c r="R39" s="52"/>
      <c r="S39" s="28"/>
      <c r="T39" s="28"/>
      <c r="U39" s="28"/>
      <c r="V39" s="28"/>
      <c r="W39" s="1"/>
      <c r="X39" s="1"/>
      <c r="Y39" s="1"/>
      <c r="Z39" s="1"/>
      <c r="AA39" s="1"/>
      <c r="AB39" s="1"/>
      <c r="AC39" s="1"/>
      <c r="AD39" s="1"/>
      <c r="AE39" s="1"/>
    </row>
    <row r="40" spans="3:31" x14ac:dyDescent="0.15">
      <c r="H40" s="98">
        <v>0</v>
      </c>
      <c r="I40" s="91">
        <v>28</v>
      </c>
      <c r="J40" s="36" t="s">
        <v>32</v>
      </c>
      <c r="K40" s="1"/>
      <c r="L40" s="57"/>
      <c r="M40" s="28"/>
      <c r="N40" s="28"/>
      <c r="Q40" s="1"/>
      <c r="R40" s="52"/>
      <c r="S40" s="28"/>
      <c r="T40" s="28"/>
      <c r="U40" s="28"/>
      <c r="V40" s="28"/>
      <c r="W40" s="1"/>
      <c r="X40" s="1"/>
      <c r="Y40" s="1"/>
      <c r="Z40" s="1"/>
      <c r="AA40" s="1"/>
      <c r="AB40" s="1"/>
      <c r="AC40" s="1"/>
      <c r="AD40" s="1"/>
      <c r="AE40" s="1"/>
    </row>
    <row r="41" spans="3:31" x14ac:dyDescent="0.15">
      <c r="H41" s="48">
        <v>0</v>
      </c>
      <c r="I41" s="91">
        <v>30</v>
      </c>
      <c r="J41" s="36" t="s">
        <v>33</v>
      </c>
      <c r="K41" s="1"/>
      <c r="L41" s="1"/>
      <c r="N41" s="28"/>
      <c r="Q41" s="1"/>
      <c r="R41" s="52"/>
      <c r="S41" s="28"/>
      <c r="T41" s="28"/>
      <c r="U41" s="28"/>
      <c r="V41" s="28"/>
      <c r="W41" s="1"/>
      <c r="X41" s="1"/>
      <c r="Y41" s="1"/>
      <c r="Z41" s="1"/>
      <c r="AA41" s="1"/>
      <c r="AB41" s="1"/>
      <c r="AC41" s="1"/>
      <c r="AD41" s="1"/>
      <c r="AE41" s="1"/>
    </row>
    <row r="42" spans="3:31" x14ac:dyDescent="0.15">
      <c r="H42" s="98">
        <v>0</v>
      </c>
      <c r="I42" s="91">
        <v>35</v>
      </c>
      <c r="J42" s="36" t="s">
        <v>36</v>
      </c>
      <c r="K42" s="1"/>
      <c r="L42" s="1"/>
      <c r="M42" s="52"/>
      <c r="N42" s="28"/>
      <c r="Q42" s="1"/>
      <c r="R42" s="52"/>
      <c r="S42" s="28"/>
      <c r="T42" s="28"/>
      <c r="U42" s="28"/>
      <c r="V42" s="28"/>
      <c r="W42" s="1"/>
      <c r="X42" s="1"/>
      <c r="Y42" s="1"/>
      <c r="Z42" s="1"/>
      <c r="AA42" s="1"/>
      <c r="AB42" s="1"/>
      <c r="AC42" s="1"/>
      <c r="AD42" s="1"/>
      <c r="AE42" s="1"/>
    </row>
    <row r="43" spans="3:31" x14ac:dyDescent="0.15">
      <c r="H43" s="98">
        <v>0</v>
      </c>
      <c r="I43" s="91">
        <v>37</v>
      </c>
      <c r="J43" s="36" t="s">
        <v>37</v>
      </c>
      <c r="K43" s="1"/>
      <c r="L43" s="1"/>
      <c r="M43" s="52"/>
      <c r="N43" s="28"/>
      <c r="Q43" s="1"/>
      <c r="R43" s="52"/>
      <c r="S43" s="33"/>
      <c r="T43" s="33"/>
      <c r="U43" s="33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 x14ac:dyDescent="0.15">
      <c r="H44" s="134">
        <f>SUM(H4:H43)</f>
        <v>223319</v>
      </c>
      <c r="I44" s="91"/>
      <c r="J44" s="4" t="s">
        <v>48</v>
      </c>
      <c r="K44" s="1"/>
      <c r="L44" s="1"/>
      <c r="M44" s="52"/>
      <c r="N44" s="28"/>
      <c r="Q44" s="1"/>
      <c r="R44" s="52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 x14ac:dyDescent="0.15">
      <c r="K45" s="1"/>
      <c r="L45" s="1"/>
      <c r="M45" s="52"/>
      <c r="N45" s="28"/>
      <c r="Q45" s="1"/>
      <c r="R45" s="123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 x14ac:dyDescent="0.15">
      <c r="L46" s="1"/>
      <c r="M46" s="52"/>
      <c r="N46" s="28"/>
      <c r="Q46" s="1"/>
      <c r="R46" s="12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 x14ac:dyDescent="0.15">
      <c r="L47" s="1"/>
      <c r="M47" s="52"/>
      <c r="N47" s="28"/>
      <c r="Q47" s="1"/>
      <c r="R47" s="122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1"/>
    </row>
    <row r="48" spans="3:31" x14ac:dyDescent="0.15">
      <c r="C48" s="1"/>
      <c r="D48" s="1"/>
      <c r="E48" s="1"/>
      <c r="F48" s="1"/>
      <c r="G48" s="1"/>
      <c r="H48" s="215" t="s">
        <v>192</v>
      </c>
      <c r="I48" s="91"/>
      <c r="J48" s="216" t="s">
        <v>92</v>
      </c>
      <c r="K48" s="4"/>
      <c r="L48" s="384" t="s">
        <v>183</v>
      </c>
      <c r="M48" s="52"/>
      <c r="N48" s="28"/>
      <c r="Q48" s="1"/>
      <c r="R48" s="52"/>
      <c r="S48" s="28"/>
      <c r="T48" s="28"/>
      <c r="U48" s="28"/>
      <c r="V48" s="28"/>
      <c r="W48" s="1"/>
      <c r="X48" s="1"/>
      <c r="Y48" s="1"/>
      <c r="Z48" s="1"/>
      <c r="AA48" s="1"/>
      <c r="AB48" s="1"/>
      <c r="AC48" s="1"/>
      <c r="AD48" s="1"/>
      <c r="AE48" s="1"/>
    </row>
    <row r="49" spans="1:31" x14ac:dyDescent="0.15">
      <c r="A49" s="1"/>
      <c r="B49" s="1"/>
      <c r="C49" s="1"/>
      <c r="D49" s="1"/>
      <c r="E49" s="1"/>
      <c r="F49" s="1"/>
      <c r="G49" s="1"/>
      <c r="H49" s="106" t="s">
        <v>100</v>
      </c>
      <c r="I49" s="91"/>
      <c r="J49" s="160" t="s">
        <v>9</v>
      </c>
      <c r="K49" s="4"/>
      <c r="L49" s="384" t="s">
        <v>182</v>
      </c>
      <c r="M49" s="90"/>
      <c r="Q49" s="1"/>
      <c r="R49" s="52"/>
      <c r="S49" s="28"/>
      <c r="T49" s="28"/>
      <c r="U49" s="28"/>
      <c r="V49" s="28"/>
      <c r="W49" s="1"/>
      <c r="X49" s="1"/>
      <c r="Y49" s="1"/>
      <c r="Z49" s="1"/>
      <c r="AA49" s="1"/>
      <c r="AB49" s="1"/>
      <c r="AC49" s="1"/>
      <c r="AD49" s="1"/>
      <c r="AE49" s="1"/>
    </row>
    <row r="50" spans="1:31" x14ac:dyDescent="0.15">
      <c r="A50" s="1"/>
      <c r="B50" s="1"/>
      <c r="C50" s="1"/>
      <c r="D50" s="1"/>
      <c r="E50" s="1"/>
      <c r="F50" s="1"/>
      <c r="G50" s="1"/>
      <c r="H50" s="47">
        <v>44743</v>
      </c>
      <c r="I50" s="91">
        <v>16</v>
      </c>
      <c r="J50" s="36" t="s">
        <v>3</v>
      </c>
      <c r="K50" s="382">
        <f>SUM(I50)</f>
        <v>16</v>
      </c>
      <c r="L50" s="385">
        <v>22735</v>
      </c>
      <c r="M50" s="49"/>
      <c r="Q50" s="1"/>
      <c r="R50" s="52"/>
      <c r="S50" s="28"/>
      <c r="T50" s="28"/>
      <c r="U50" s="28"/>
      <c r="V50" s="28"/>
      <c r="W50" s="1"/>
      <c r="X50" s="1"/>
      <c r="Y50" s="1"/>
      <c r="Z50" s="1"/>
      <c r="AA50" s="1"/>
      <c r="AB50" s="1"/>
      <c r="AC50" s="1"/>
      <c r="AD50" s="1"/>
      <c r="AE50" s="1"/>
    </row>
    <row r="51" spans="1:31" x14ac:dyDescent="0.15">
      <c r="A51" s="1"/>
      <c r="B51" s="1"/>
      <c r="C51" s="1"/>
      <c r="D51" s="1"/>
      <c r="E51" s="1"/>
      <c r="F51" s="1"/>
      <c r="G51" s="1"/>
      <c r="H51" s="48">
        <v>9848</v>
      </c>
      <c r="I51" s="91">
        <v>33</v>
      </c>
      <c r="J51" s="36" t="s">
        <v>0</v>
      </c>
      <c r="K51" s="382">
        <f t="shared" ref="K51:K59" si="7">SUM(I51)</f>
        <v>33</v>
      </c>
      <c r="L51" s="386">
        <v>14860</v>
      </c>
      <c r="M51" s="49"/>
      <c r="Q51" s="1"/>
      <c r="R51" s="52"/>
      <c r="S51" s="28"/>
      <c r="T51" s="28"/>
      <c r="U51" s="28"/>
      <c r="V51" s="28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 x14ac:dyDescent="0.2">
      <c r="A52" s="1"/>
      <c r="B52" s="1"/>
      <c r="C52" s="1"/>
      <c r="D52" s="1"/>
      <c r="E52" s="1"/>
      <c r="F52" s="1"/>
      <c r="G52" s="1"/>
      <c r="H52" s="48">
        <v>6640</v>
      </c>
      <c r="I52" s="91">
        <v>38</v>
      </c>
      <c r="J52" s="36" t="s">
        <v>38</v>
      </c>
      <c r="K52" s="382">
        <f t="shared" si="7"/>
        <v>38</v>
      </c>
      <c r="L52" s="386">
        <v>7546</v>
      </c>
      <c r="M52" s="49"/>
      <c r="Q52" s="1"/>
      <c r="R52" s="52"/>
      <c r="S52" s="28"/>
      <c r="T52" s="28"/>
      <c r="U52" s="28"/>
      <c r="V52" s="28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15">
      <c r="A53" s="65" t="s">
        <v>46</v>
      </c>
      <c r="B53" s="66" t="s">
        <v>53</v>
      </c>
      <c r="C53" s="66" t="s">
        <v>192</v>
      </c>
      <c r="D53" s="66" t="s">
        <v>183</v>
      </c>
      <c r="E53" s="66" t="s">
        <v>51</v>
      </c>
      <c r="F53" s="66" t="s">
        <v>50</v>
      </c>
      <c r="G53" s="67" t="s">
        <v>52</v>
      </c>
      <c r="H53" s="48">
        <v>5270</v>
      </c>
      <c r="I53" s="91">
        <v>26</v>
      </c>
      <c r="J53" s="36" t="s">
        <v>30</v>
      </c>
      <c r="K53" s="382">
        <f t="shared" si="7"/>
        <v>26</v>
      </c>
      <c r="L53" s="386">
        <v>5795</v>
      </c>
      <c r="M53" s="49"/>
      <c r="Q53" s="1"/>
      <c r="R53" s="52"/>
      <c r="S53" s="28"/>
      <c r="T53" s="28"/>
      <c r="U53" s="28"/>
      <c r="V53" s="28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15">
      <c r="A54" s="68">
        <v>1</v>
      </c>
      <c r="B54" s="36" t="s">
        <v>3</v>
      </c>
      <c r="C54" s="47">
        <f>SUM(H50)</f>
        <v>44743</v>
      </c>
      <c r="D54" s="110">
        <f>SUM(L50)</f>
        <v>22735</v>
      </c>
      <c r="E54" s="58">
        <f t="shared" ref="E54:E63" si="8">SUM(N67/M67*100)</f>
        <v>128.85695360423927</v>
      </c>
      <c r="F54" s="58">
        <f t="shared" ref="F54:F61" si="9">SUM(C54/D54*100)</f>
        <v>196.8022872223444</v>
      </c>
      <c r="G54" s="69"/>
      <c r="H54" s="48">
        <v>2686</v>
      </c>
      <c r="I54" s="91">
        <v>34</v>
      </c>
      <c r="J54" s="36" t="s">
        <v>1</v>
      </c>
      <c r="K54" s="382">
        <f t="shared" si="7"/>
        <v>34</v>
      </c>
      <c r="L54" s="386">
        <v>2714</v>
      </c>
      <c r="M54" s="49"/>
      <c r="Q54" s="1"/>
      <c r="R54" s="52"/>
      <c r="S54" s="28"/>
      <c r="T54" s="28"/>
      <c r="U54" s="28"/>
      <c r="V54" s="28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15">
      <c r="A55" s="68">
        <v>2</v>
      </c>
      <c r="B55" s="36" t="s">
        <v>0</v>
      </c>
      <c r="C55" s="47">
        <f t="shared" ref="C55:C63" si="10">SUM(H51)</f>
        <v>9848</v>
      </c>
      <c r="D55" s="110">
        <f t="shared" ref="D55:D63" si="11">SUM(L51)</f>
        <v>14860</v>
      </c>
      <c r="E55" s="58">
        <f t="shared" si="8"/>
        <v>71.414068165337198</v>
      </c>
      <c r="F55" s="58">
        <f t="shared" si="9"/>
        <v>66.271870794078055</v>
      </c>
      <c r="G55" s="69"/>
      <c r="H55" s="98">
        <v>2214</v>
      </c>
      <c r="I55" s="91">
        <v>40</v>
      </c>
      <c r="J55" s="36" t="s">
        <v>2</v>
      </c>
      <c r="K55" s="382">
        <f t="shared" si="7"/>
        <v>40</v>
      </c>
      <c r="L55" s="386">
        <v>2669</v>
      </c>
      <c r="M55" s="49"/>
      <c r="Q55" s="1"/>
      <c r="R55" s="52"/>
      <c r="S55" s="28"/>
      <c r="T55" s="28"/>
      <c r="U55" s="28"/>
      <c r="V55" s="28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15">
      <c r="A56" s="68">
        <v>3</v>
      </c>
      <c r="B56" s="36" t="s">
        <v>38</v>
      </c>
      <c r="C56" s="47">
        <f t="shared" si="10"/>
        <v>6640</v>
      </c>
      <c r="D56" s="110">
        <f t="shared" si="11"/>
        <v>7546</v>
      </c>
      <c r="E56" s="58">
        <f t="shared" si="8"/>
        <v>112.01079622132252</v>
      </c>
      <c r="F56" s="58">
        <f t="shared" si="9"/>
        <v>87.993639014047176</v>
      </c>
      <c r="G56" s="69"/>
      <c r="H56" s="48">
        <v>1776</v>
      </c>
      <c r="I56" s="91">
        <v>36</v>
      </c>
      <c r="J56" s="36" t="s">
        <v>5</v>
      </c>
      <c r="K56" s="382">
        <f t="shared" si="7"/>
        <v>36</v>
      </c>
      <c r="L56" s="386">
        <v>3222</v>
      </c>
      <c r="M56" s="49"/>
      <c r="Q56" s="1"/>
      <c r="R56" s="52"/>
      <c r="S56" s="28"/>
      <c r="T56" s="28"/>
      <c r="U56" s="28"/>
      <c r="V56" s="28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15">
      <c r="A57" s="68">
        <v>4</v>
      </c>
      <c r="B57" s="36" t="s">
        <v>30</v>
      </c>
      <c r="C57" s="47">
        <f t="shared" si="10"/>
        <v>5270</v>
      </c>
      <c r="D57" s="110">
        <f t="shared" si="11"/>
        <v>5795</v>
      </c>
      <c r="E57" s="58">
        <f t="shared" si="8"/>
        <v>84.904140486547448</v>
      </c>
      <c r="F57" s="58">
        <f t="shared" si="9"/>
        <v>90.940465918895597</v>
      </c>
      <c r="G57" s="69"/>
      <c r="H57" s="48">
        <v>1036</v>
      </c>
      <c r="I57" s="91">
        <v>31</v>
      </c>
      <c r="J57" s="36" t="s">
        <v>108</v>
      </c>
      <c r="K57" s="382">
        <f t="shared" si="7"/>
        <v>31</v>
      </c>
      <c r="L57" s="386">
        <v>732</v>
      </c>
      <c r="M57" s="49"/>
      <c r="Q57" s="1"/>
      <c r="R57" s="52"/>
      <c r="S57" s="28"/>
      <c r="T57" s="28"/>
      <c r="U57" s="28"/>
      <c r="V57" s="28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15">
      <c r="A58" s="68">
        <v>5</v>
      </c>
      <c r="B58" s="36" t="s">
        <v>1</v>
      </c>
      <c r="C58" s="47">
        <f t="shared" si="10"/>
        <v>2686</v>
      </c>
      <c r="D58" s="110">
        <f t="shared" si="11"/>
        <v>2714</v>
      </c>
      <c r="E58" s="58">
        <f t="shared" si="8"/>
        <v>91.516183986371374</v>
      </c>
      <c r="F58" s="58">
        <f t="shared" si="9"/>
        <v>98.968312453942517</v>
      </c>
      <c r="G58" s="79"/>
      <c r="H58" s="48">
        <v>813</v>
      </c>
      <c r="I58" s="91">
        <v>14</v>
      </c>
      <c r="J58" s="36" t="s">
        <v>19</v>
      </c>
      <c r="K58" s="382">
        <f t="shared" si="7"/>
        <v>14</v>
      </c>
      <c r="L58" s="386">
        <v>584</v>
      </c>
      <c r="M58" s="49"/>
      <c r="Q58" s="1"/>
      <c r="R58" s="52"/>
      <c r="S58" s="28"/>
      <c r="T58" s="28"/>
      <c r="U58" s="28"/>
      <c r="V58" s="28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 x14ac:dyDescent="0.2">
      <c r="A59" s="68">
        <v>6</v>
      </c>
      <c r="B59" s="36" t="s">
        <v>2</v>
      </c>
      <c r="C59" s="47">
        <f t="shared" si="10"/>
        <v>2214</v>
      </c>
      <c r="D59" s="110">
        <f t="shared" si="11"/>
        <v>2669</v>
      </c>
      <c r="E59" s="58">
        <f t="shared" si="8"/>
        <v>110.36889332003987</v>
      </c>
      <c r="F59" s="58">
        <f t="shared" si="9"/>
        <v>82.952416635443981</v>
      </c>
      <c r="G59" s="69"/>
      <c r="H59" s="511">
        <v>800</v>
      </c>
      <c r="I59" s="152">
        <v>25</v>
      </c>
      <c r="J59" s="84" t="s">
        <v>29</v>
      </c>
      <c r="K59" s="383">
        <f t="shared" si="7"/>
        <v>25</v>
      </c>
      <c r="L59" s="387">
        <v>312</v>
      </c>
      <c r="M59" s="49"/>
      <c r="Q59" s="1"/>
      <c r="R59" s="52"/>
      <c r="S59" s="28"/>
      <c r="T59" s="28"/>
      <c r="U59" s="28"/>
      <c r="V59" s="28"/>
      <c r="W59" s="1"/>
      <c r="X59" s="1"/>
      <c r="Y59" s="1"/>
      <c r="Z59" s="1"/>
      <c r="AA59" s="1"/>
      <c r="AB59" s="1"/>
      <c r="AC59" s="1"/>
      <c r="AD59" s="1"/>
      <c r="AE59" s="1"/>
    </row>
    <row r="60" spans="1:31" s="53" customFormat="1" ht="14.25" thickTop="1" x14ac:dyDescent="0.15">
      <c r="A60" s="439">
        <v>7</v>
      </c>
      <c r="B60" s="36" t="s">
        <v>5</v>
      </c>
      <c r="C60" s="99">
        <f t="shared" si="10"/>
        <v>1776</v>
      </c>
      <c r="D60" s="110">
        <f t="shared" si="11"/>
        <v>3222</v>
      </c>
      <c r="E60" s="58">
        <f t="shared" si="8"/>
        <v>80.763983628922247</v>
      </c>
      <c r="F60" s="58">
        <f t="shared" si="9"/>
        <v>55.121042830540034</v>
      </c>
      <c r="G60" s="440"/>
      <c r="H60" s="505">
        <v>452</v>
      </c>
      <c r="I60" s="254">
        <v>24</v>
      </c>
      <c r="J60" s="491" t="s">
        <v>28</v>
      </c>
      <c r="K60" s="441" t="s">
        <v>8</v>
      </c>
      <c r="L60" s="454">
        <v>62257</v>
      </c>
      <c r="M60" s="442"/>
      <c r="N60" s="101"/>
      <c r="Q60" s="100"/>
      <c r="R60" s="442"/>
      <c r="S60" s="101"/>
      <c r="T60" s="101"/>
      <c r="U60" s="101"/>
      <c r="V60" s="101"/>
      <c r="W60" s="100"/>
      <c r="X60" s="100"/>
      <c r="Y60" s="100"/>
      <c r="Z60" s="100"/>
      <c r="AA60" s="100"/>
      <c r="AB60" s="100"/>
      <c r="AC60" s="100"/>
      <c r="AD60" s="100"/>
      <c r="AE60" s="100"/>
    </row>
    <row r="61" spans="1:31" x14ac:dyDescent="0.15">
      <c r="A61" s="68">
        <v>8</v>
      </c>
      <c r="B61" s="36" t="s">
        <v>64</v>
      </c>
      <c r="C61" s="47">
        <f t="shared" si="10"/>
        <v>1036</v>
      </c>
      <c r="D61" s="110">
        <f t="shared" si="11"/>
        <v>732</v>
      </c>
      <c r="E61" s="58">
        <f t="shared" si="8"/>
        <v>108.36820083682008</v>
      </c>
      <c r="F61" s="58">
        <f t="shared" si="9"/>
        <v>141.53005464480876</v>
      </c>
      <c r="G61" s="80"/>
      <c r="H61" s="48">
        <v>221</v>
      </c>
      <c r="I61" s="91">
        <v>11</v>
      </c>
      <c r="J61" s="36" t="s">
        <v>17</v>
      </c>
      <c r="K61" s="59"/>
      <c r="L61" s="1"/>
      <c r="M61" s="52"/>
      <c r="N61" s="28"/>
      <c r="Q61" s="1"/>
      <c r="R61" s="52"/>
      <c r="S61" s="28"/>
      <c r="T61" s="28"/>
      <c r="U61" s="28"/>
      <c r="V61" s="28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15">
      <c r="A62" s="68">
        <v>9</v>
      </c>
      <c r="B62" s="36" t="s">
        <v>19</v>
      </c>
      <c r="C62" s="47">
        <f t="shared" si="10"/>
        <v>813</v>
      </c>
      <c r="D62" s="110">
        <f t="shared" si="11"/>
        <v>584</v>
      </c>
      <c r="E62" s="58">
        <f t="shared" si="8"/>
        <v>95.647058823529406</v>
      </c>
      <c r="F62" s="58">
        <f>SUM(C62/D62*100)</f>
        <v>139.2123287671233</v>
      </c>
      <c r="G62" s="79"/>
      <c r="H62" s="48">
        <v>122</v>
      </c>
      <c r="I62" s="91">
        <v>37</v>
      </c>
      <c r="J62" s="36" t="s">
        <v>37</v>
      </c>
      <c r="K62" s="59"/>
      <c r="L62" s="1"/>
      <c r="M62" s="52"/>
      <c r="N62" s="28"/>
      <c r="Q62" s="1"/>
      <c r="R62" s="52"/>
      <c r="S62" s="28"/>
      <c r="T62" s="28"/>
      <c r="U62" s="28"/>
      <c r="V62" s="28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 x14ac:dyDescent="0.2">
      <c r="A63" s="81">
        <v>10</v>
      </c>
      <c r="B63" s="84" t="s">
        <v>29</v>
      </c>
      <c r="C63" s="47">
        <f t="shared" si="10"/>
        <v>800</v>
      </c>
      <c r="D63" s="110">
        <f t="shared" si="11"/>
        <v>312</v>
      </c>
      <c r="E63" s="64">
        <f t="shared" si="8"/>
        <v>97.560975609756099</v>
      </c>
      <c r="F63" s="58">
        <f>SUM(C63/D63*100)</f>
        <v>256.41025641025641</v>
      </c>
      <c r="G63" s="82"/>
      <c r="H63" s="98">
        <v>91</v>
      </c>
      <c r="I63" s="91">
        <v>1</v>
      </c>
      <c r="J63" s="36" t="s">
        <v>4</v>
      </c>
      <c r="K63" s="59"/>
      <c r="L63" s="1"/>
      <c r="M63" s="52"/>
      <c r="N63" s="28"/>
      <c r="Q63" s="1"/>
      <c r="R63" s="52"/>
      <c r="S63" s="28"/>
      <c r="T63" s="28"/>
      <c r="U63" s="28"/>
      <c r="V63" s="28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 x14ac:dyDescent="0.2">
      <c r="A64" s="72"/>
      <c r="B64" s="73" t="s">
        <v>58</v>
      </c>
      <c r="C64" s="74">
        <f>SUM(H90)</f>
        <v>76983</v>
      </c>
      <c r="D64" s="74">
        <f>SUM(L60)</f>
        <v>62257</v>
      </c>
      <c r="E64" s="77">
        <f>SUM(N77/M77*100)</f>
        <v>107.53918363925908</v>
      </c>
      <c r="F64" s="77">
        <f>SUM(C64/D64*100)</f>
        <v>123.65356506095699</v>
      </c>
      <c r="G64" s="78"/>
      <c r="H64" s="137">
        <v>91</v>
      </c>
      <c r="I64" s="91">
        <v>15</v>
      </c>
      <c r="J64" s="36" t="s">
        <v>20</v>
      </c>
      <c r="K64" s="55"/>
      <c r="L64" s="1"/>
      <c r="M64" s="52"/>
      <c r="N64" s="28"/>
      <c r="Q64" s="1"/>
      <c r="R64" s="52"/>
      <c r="S64" s="28"/>
      <c r="T64" s="28"/>
      <c r="U64" s="28"/>
      <c r="V64" s="28"/>
      <c r="W64" s="1"/>
      <c r="X64" s="1"/>
      <c r="Y64" s="1"/>
      <c r="Z64" s="1"/>
      <c r="AA64" s="1"/>
      <c r="AB64" s="1"/>
      <c r="AC64" s="1"/>
      <c r="AD64" s="1"/>
      <c r="AE64" s="1"/>
    </row>
    <row r="65" spans="3:31" x14ac:dyDescent="0.15">
      <c r="H65" s="47">
        <v>80</v>
      </c>
      <c r="I65" s="91">
        <v>9</v>
      </c>
      <c r="J65" s="393" t="s">
        <v>172</v>
      </c>
      <c r="L65" s="1"/>
      <c r="M65" s="52"/>
      <c r="N65" s="28"/>
      <c r="Q65" s="1"/>
      <c r="R65" s="52"/>
      <c r="S65" s="28"/>
      <c r="T65" s="28"/>
      <c r="U65" s="28"/>
      <c r="V65" s="28"/>
      <c r="W65" s="1"/>
      <c r="X65" s="1"/>
      <c r="Y65" s="1"/>
      <c r="Z65" s="1"/>
      <c r="AA65" s="1"/>
      <c r="AB65" s="1"/>
      <c r="AC65" s="1"/>
      <c r="AD65" s="1"/>
      <c r="AE65" s="1"/>
    </row>
    <row r="66" spans="3:31" x14ac:dyDescent="0.15">
      <c r="H66" s="48">
        <v>79</v>
      </c>
      <c r="I66" s="91">
        <v>13</v>
      </c>
      <c r="J66" s="36" t="s">
        <v>7</v>
      </c>
      <c r="K66" s="1"/>
      <c r="L66" s="217" t="s">
        <v>92</v>
      </c>
      <c r="M66" s="400" t="s">
        <v>69</v>
      </c>
      <c r="N66" s="46" t="s">
        <v>75</v>
      </c>
      <c r="Q66" s="1"/>
      <c r="R66" s="52"/>
      <c r="S66" s="28"/>
      <c r="T66" s="28"/>
      <c r="U66" s="28"/>
      <c r="V66" s="28"/>
      <c r="W66" s="1"/>
      <c r="X66" s="1"/>
      <c r="Y66" s="1"/>
      <c r="Z66" s="1"/>
      <c r="AA66" s="1"/>
      <c r="AB66" s="1"/>
      <c r="AC66" s="1"/>
      <c r="AD66" s="1"/>
      <c r="AE66" s="1"/>
    </row>
    <row r="67" spans="3:31" x14ac:dyDescent="0.15">
      <c r="C67" s="28"/>
      <c r="H67" s="98">
        <v>16</v>
      </c>
      <c r="I67" s="91">
        <v>19</v>
      </c>
      <c r="J67" s="36" t="s">
        <v>23</v>
      </c>
      <c r="K67" s="4">
        <f>SUM(I50)</f>
        <v>16</v>
      </c>
      <c r="L67" s="36" t="s">
        <v>3</v>
      </c>
      <c r="M67" s="484">
        <v>34723</v>
      </c>
      <c r="N67" s="99">
        <f>SUM(H50)</f>
        <v>44743</v>
      </c>
      <c r="Q67" s="1"/>
      <c r="R67" s="52"/>
      <c r="S67" s="28"/>
      <c r="T67" s="28"/>
      <c r="U67" s="28"/>
      <c r="V67" s="28"/>
      <c r="W67" s="1"/>
      <c r="X67" s="1"/>
      <c r="Y67" s="1"/>
      <c r="Z67" s="1"/>
      <c r="AA67" s="1"/>
      <c r="AB67" s="1"/>
      <c r="AC67" s="1"/>
      <c r="AD67" s="1"/>
      <c r="AE67" s="1"/>
    </row>
    <row r="68" spans="3:31" x14ac:dyDescent="0.15">
      <c r="C68" s="28"/>
      <c r="H68" s="48">
        <v>3</v>
      </c>
      <c r="I68" s="91">
        <v>23</v>
      </c>
      <c r="J68" s="36" t="s">
        <v>27</v>
      </c>
      <c r="K68" s="4">
        <f t="shared" ref="K68:K76" si="12">SUM(I51)</f>
        <v>33</v>
      </c>
      <c r="L68" s="36" t="s">
        <v>0</v>
      </c>
      <c r="M68" s="485">
        <v>13790</v>
      </c>
      <c r="N68" s="99">
        <f t="shared" ref="N68:N76" si="13">SUM(H51)</f>
        <v>9848</v>
      </c>
      <c r="Q68" s="1"/>
      <c r="R68" s="52"/>
      <c r="S68" s="28"/>
      <c r="T68" s="28"/>
      <c r="U68" s="28"/>
      <c r="V68" s="28"/>
      <c r="W68" s="1"/>
      <c r="X68" s="1"/>
      <c r="Y68" s="1"/>
      <c r="Z68" s="1"/>
      <c r="AA68" s="1"/>
      <c r="AB68" s="1"/>
      <c r="AC68" s="1"/>
      <c r="AD68" s="1"/>
      <c r="AE68" s="1"/>
    </row>
    <row r="69" spans="3:31" x14ac:dyDescent="0.15">
      <c r="C69" s="1"/>
      <c r="H69" s="48">
        <v>2</v>
      </c>
      <c r="I69" s="91">
        <v>17</v>
      </c>
      <c r="J69" s="36" t="s">
        <v>21</v>
      </c>
      <c r="K69" s="4">
        <f t="shared" si="12"/>
        <v>38</v>
      </c>
      <c r="L69" s="36" t="s">
        <v>38</v>
      </c>
      <c r="M69" s="485">
        <v>5928</v>
      </c>
      <c r="N69" s="99">
        <f t="shared" si="13"/>
        <v>6640</v>
      </c>
      <c r="Q69" s="1"/>
      <c r="R69" s="52"/>
      <c r="S69" s="28"/>
      <c r="T69" s="28"/>
      <c r="U69" s="28"/>
      <c r="V69" s="28"/>
      <c r="W69" s="1"/>
      <c r="X69" s="1"/>
      <c r="Y69" s="1"/>
      <c r="Z69" s="1"/>
      <c r="AA69" s="1"/>
      <c r="AB69" s="1"/>
      <c r="AC69" s="1"/>
      <c r="AD69" s="1"/>
      <c r="AE69" s="1"/>
    </row>
    <row r="70" spans="3:31" x14ac:dyDescent="0.15">
      <c r="H70" s="98">
        <v>0</v>
      </c>
      <c r="I70" s="91">
        <v>2</v>
      </c>
      <c r="J70" s="36" t="s">
        <v>6</v>
      </c>
      <c r="K70" s="4">
        <f t="shared" si="12"/>
        <v>26</v>
      </c>
      <c r="L70" s="36" t="s">
        <v>30</v>
      </c>
      <c r="M70" s="485">
        <v>6207</v>
      </c>
      <c r="N70" s="99">
        <f t="shared" si="13"/>
        <v>5270</v>
      </c>
      <c r="Q70" s="1"/>
      <c r="R70" s="52"/>
      <c r="S70" s="28"/>
      <c r="T70" s="28"/>
      <c r="U70" s="28"/>
      <c r="V70" s="28"/>
      <c r="W70" s="1"/>
      <c r="X70" s="1"/>
      <c r="Y70" s="1"/>
      <c r="Z70" s="1"/>
      <c r="AA70" s="1"/>
      <c r="AB70" s="1"/>
      <c r="AC70" s="1"/>
      <c r="AD70" s="1"/>
      <c r="AE70" s="1"/>
    </row>
    <row r="71" spans="3:31" x14ac:dyDescent="0.15">
      <c r="H71" s="98">
        <v>0</v>
      </c>
      <c r="I71" s="91">
        <v>3</v>
      </c>
      <c r="J71" s="36" t="s">
        <v>10</v>
      </c>
      <c r="K71" s="4">
        <f t="shared" si="12"/>
        <v>34</v>
      </c>
      <c r="L71" s="36" t="s">
        <v>1</v>
      </c>
      <c r="M71" s="485">
        <v>2935</v>
      </c>
      <c r="N71" s="99">
        <f t="shared" si="13"/>
        <v>2686</v>
      </c>
      <c r="Q71" s="1"/>
      <c r="R71" s="52"/>
      <c r="S71" s="28"/>
      <c r="T71" s="28"/>
      <c r="U71" s="28"/>
      <c r="V71" s="28"/>
      <c r="W71" s="1"/>
      <c r="X71" s="1"/>
      <c r="Y71" s="1"/>
      <c r="Z71" s="1"/>
      <c r="AA71" s="1"/>
      <c r="AB71" s="1"/>
      <c r="AC71" s="1"/>
      <c r="AD71" s="1"/>
      <c r="AE71" s="1"/>
    </row>
    <row r="72" spans="3:31" x14ac:dyDescent="0.15">
      <c r="H72" s="48">
        <v>0</v>
      </c>
      <c r="I72" s="91">
        <v>4</v>
      </c>
      <c r="J72" s="36" t="s">
        <v>11</v>
      </c>
      <c r="K72" s="4">
        <f t="shared" si="12"/>
        <v>40</v>
      </c>
      <c r="L72" s="36" t="s">
        <v>2</v>
      </c>
      <c r="M72" s="485">
        <v>2006</v>
      </c>
      <c r="N72" s="99">
        <f t="shared" si="13"/>
        <v>2214</v>
      </c>
      <c r="Q72" s="1"/>
      <c r="R72" s="52"/>
      <c r="S72" s="28"/>
      <c r="T72" s="28"/>
      <c r="U72" s="28"/>
      <c r="V72" s="28"/>
      <c r="W72" s="1"/>
      <c r="X72" s="1"/>
      <c r="Y72" s="1"/>
      <c r="Z72" s="1"/>
      <c r="AA72" s="1"/>
      <c r="AB72" s="1"/>
      <c r="AC72" s="1"/>
      <c r="AD72" s="1"/>
      <c r="AE72" s="1"/>
    </row>
    <row r="73" spans="3:31" x14ac:dyDescent="0.15">
      <c r="H73" s="48">
        <v>0</v>
      </c>
      <c r="I73" s="91">
        <v>5</v>
      </c>
      <c r="J73" s="36" t="s">
        <v>12</v>
      </c>
      <c r="K73" s="4">
        <f t="shared" si="12"/>
        <v>36</v>
      </c>
      <c r="L73" s="36" t="s">
        <v>5</v>
      </c>
      <c r="M73" s="485">
        <v>2199</v>
      </c>
      <c r="N73" s="99">
        <f t="shared" si="13"/>
        <v>1776</v>
      </c>
      <c r="Q73" s="1"/>
      <c r="R73" s="52"/>
      <c r="S73" s="28"/>
      <c r="T73" s="28"/>
      <c r="U73" s="28"/>
      <c r="V73" s="28"/>
      <c r="W73" s="1"/>
      <c r="X73" s="1"/>
      <c r="Y73" s="1"/>
      <c r="Z73" s="1"/>
      <c r="AA73" s="1"/>
      <c r="AB73" s="1"/>
      <c r="AC73" s="1"/>
      <c r="AD73" s="1"/>
      <c r="AE73" s="1"/>
    </row>
    <row r="74" spans="3:31" x14ac:dyDescent="0.15">
      <c r="H74" s="48">
        <v>0</v>
      </c>
      <c r="I74" s="91">
        <v>6</v>
      </c>
      <c r="J74" s="36" t="s">
        <v>13</v>
      </c>
      <c r="K74" s="4">
        <f t="shared" si="12"/>
        <v>31</v>
      </c>
      <c r="L74" s="36" t="s">
        <v>64</v>
      </c>
      <c r="M74" s="485">
        <v>956</v>
      </c>
      <c r="N74" s="99">
        <f t="shared" si="13"/>
        <v>1036</v>
      </c>
      <c r="Q74" s="1"/>
      <c r="R74" s="52"/>
      <c r="S74" s="28"/>
      <c r="T74" s="28"/>
      <c r="U74" s="28"/>
      <c r="V74" s="28"/>
      <c r="W74" s="1"/>
      <c r="X74" s="1"/>
      <c r="Y74" s="1"/>
      <c r="Z74" s="1"/>
      <c r="AA74" s="1"/>
      <c r="AB74" s="1"/>
      <c r="AC74" s="1"/>
      <c r="AD74" s="1"/>
      <c r="AE74" s="1"/>
    </row>
    <row r="75" spans="3:31" x14ac:dyDescent="0.15">
      <c r="H75" s="48">
        <v>0</v>
      </c>
      <c r="I75" s="91">
        <v>7</v>
      </c>
      <c r="J75" s="36" t="s">
        <v>14</v>
      </c>
      <c r="K75" s="4">
        <f t="shared" si="12"/>
        <v>14</v>
      </c>
      <c r="L75" s="36" t="s">
        <v>19</v>
      </c>
      <c r="M75" s="485">
        <v>850</v>
      </c>
      <c r="N75" s="99">
        <f t="shared" si="13"/>
        <v>813</v>
      </c>
      <c r="Q75" s="1"/>
      <c r="R75" s="52"/>
      <c r="S75" s="28"/>
      <c r="T75" s="28"/>
      <c r="U75" s="28"/>
      <c r="V75" s="28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 x14ac:dyDescent="0.2">
      <c r="H76" s="48">
        <v>0</v>
      </c>
      <c r="I76" s="91">
        <v>8</v>
      </c>
      <c r="J76" s="36" t="s">
        <v>15</v>
      </c>
      <c r="K76" s="15">
        <f t="shared" si="12"/>
        <v>25</v>
      </c>
      <c r="L76" s="84" t="s">
        <v>29</v>
      </c>
      <c r="M76" s="486">
        <v>820</v>
      </c>
      <c r="N76" s="190">
        <f t="shared" si="13"/>
        <v>800</v>
      </c>
      <c r="Q76" s="1"/>
      <c r="R76" s="52"/>
      <c r="S76" s="28"/>
      <c r="T76" s="28"/>
      <c r="U76" s="28"/>
      <c r="V76" s="28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 x14ac:dyDescent="0.15">
      <c r="H77" s="48">
        <v>0</v>
      </c>
      <c r="I77" s="91">
        <v>10</v>
      </c>
      <c r="J77" s="36" t="s">
        <v>16</v>
      </c>
      <c r="K77" s="4"/>
      <c r="L77" s="129" t="s">
        <v>62</v>
      </c>
      <c r="M77" s="351">
        <v>71586</v>
      </c>
      <c r="N77" s="195">
        <f>SUM(H90)</f>
        <v>76983</v>
      </c>
      <c r="Q77" s="1"/>
      <c r="R77" s="52"/>
      <c r="S77" s="28"/>
      <c r="T77" s="28"/>
      <c r="U77" s="28"/>
      <c r="V77" s="28"/>
      <c r="W77" s="1"/>
      <c r="X77" s="1"/>
      <c r="Y77" s="1"/>
      <c r="Z77" s="1"/>
      <c r="AA77" s="1"/>
      <c r="AB77" s="1"/>
      <c r="AC77" s="1"/>
      <c r="AD77" s="1"/>
      <c r="AE77" s="1"/>
    </row>
    <row r="78" spans="3:31" x14ac:dyDescent="0.15">
      <c r="H78" s="99">
        <v>0</v>
      </c>
      <c r="I78" s="91">
        <v>12</v>
      </c>
      <c r="J78" s="36" t="s">
        <v>18</v>
      </c>
      <c r="M78" s="53"/>
      <c r="Q78" s="1"/>
      <c r="R78" s="52"/>
      <c r="S78" s="28"/>
      <c r="T78" s="28"/>
      <c r="U78" s="28"/>
      <c r="V78" s="28"/>
      <c r="W78" s="1"/>
      <c r="X78" s="1"/>
      <c r="Y78" s="1"/>
      <c r="Z78" s="1"/>
      <c r="AA78" s="1"/>
      <c r="AB78" s="1"/>
      <c r="AC78" s="1"/>
      <c r="AD78" s="1"/>
      <c r="AE78" s="1"/>
    </row>
    <row r="79" spans="3:31" x14ac:dyDescent="0.15">
      <c r="H79" s="345">
        <v>0</v>
      </c>
      <c r="I79" s="91">
        <v>18</v>
      </c>
      <c r="J79" s="36" t="s">
        <v>22</v>
      </c>
      <c r="Q79" s="1"/>
      <c r="R79" s="52"/>
      <c r="S79" s="28"/>
      <c r="T79" s="28"/>
      <c r="U79" s="28"/>
      <c r="V79" s="28"/>
      <c r="W79" s="1"/>
      <c r="X79" s="1"/>
      <c r="Y79" s="1"/>
      <c r="Z79" s="1"/>
      <c r="AA79" s="1"/>
      <c r="AB79" s="1"/>
      <c r="AC79" s="1"/>
      <c r="AD79" s="1"/>
      <c r="AE79" s="1"/>
    </row>
    <row r="80" spans="3:31" x14ac:dyDescent="0.15">
      <c r="H80" s="514">
        <v>0</v>
      </c>
      <c r="I80" s="91">
        <v>20</v>
      </c>
      <c r="J80" s="36" t="s">
        <v>24</v>
      </c>
      <c r="Q80" s="1"/>
      <c r="R80" s="52"/>
      <c r="S80" s="28"/>
      <c r="T80" s="28"/>
      <c r="U80" s="28"/>
      <c r="V80" s="28"/>
      <c r="W80" s="1"/>
      <c r="X80" s="1"/>
      <c r="Y80" s="1"/>
      <c r="Z80" s="1"/>
      <c r="AA80" s="1"/>
      <c r="AB80" s="1"/>
      <c r="AC80" s="1"/>
      <c r="AD80" s="1"/>
      <c r="AE80" s="1"/>
    </row>
    <row r="81" spans="8:31" x14ac:dyDescent="0.15">
      <c r="H81" s="99">
        <v>0</v>
      </c>
      <c r="I81" s="91">
        <v>21</v>
      </c>
      <c r="J81" s="36" t="s">
        <v>72</v>
      </c>
      <c r="Q81" s="1"/>
      <c r="R81" s="52"/>
      <c r="S81" s="28"/>
      <c r="T81" s="28"/>
      <c r="U81" s="28"/>
      <c r="V81" s="28"/>
      <c r="W81" s="1"/>
      <c r="X81" s="1"/>
      <c r="Y81" s="1"/>
      <c r="Z81" s="1"/>
      <c r="AA81" s="1"/>
      <c r="AB81" s="1"/>
      <c r="AC81" s="1"/>
      <c r="AD81" s="1"/>
      <c r="AE81" s="1"/>
    </row>
    <row r="82" spans="8:31" x14ac:dyDescent="0.15">
      <c r="H82" s="48">
        <v>0</v>
      </c>
      <c r="I82" s="91">
        <v>22</v>
      </c>
      <c r="J82" s="36" t="s">
        <v>26</v>
      </c>
      <c r="Q82" s="1"/>
      <c r="R82" s="52"/>
      <c r="S82" s="28"/>
      <c r="T82" s="28"/>
      <c r="U82" s="28"/>
      <c r="V82" s="28"/>
      <c r="W82" s="1"/>
      <c r="X82" s="1"/>
      <c r="Y82" s="1"/>
      <c r="Z82" s="1"/>
      <c r="AA82" s="1"/>
      <c r="AB82" s="1"/>
      <c r="AC82" s="1"/>
      <c r="AD82" s="1"/>
      <c r="AE82" s="1"/>
    </row>
    <row r="83" spans="8:31" x14ac:dyDescent="0.15">
      <c r="H83" s="48">
        <v>0</v>
      </c>
      <c r="I83" s="91">
        <v>27</v>
      </c>
      <c r="J83" s="36" t="s">
        <v>31</v>
      </c>
      <c r="Q83" s="1"/>
      <c r="R83" s="52"/>
      <c r="S83" s="28"/>
      <c r="T83" s="28"/>
      <c r="U83" s="28"/>
      <c r="V83" s="28"/>
      <c r="W83" s="1"/>
      <c r="X83" s="1"/>
      <c r="Y83" s="1"/>
      <c r="Z83" s="1"/>
      <c r="AA83" s="1"/>
      <c r="AB83" s="1"/>
      <c r="AC83" s="1"/>
      <c r="AD83" s="1"/>
      <c r="AE83" s="1"/>
    </row>
    <row r="84" spans="8:31" x14ac:dyDescent="0.15">
      <c r="H84" s="48">
        <v>0</v>
      </c>
      <c r="I84" s="91">
        <v>28</v>
      </c>
      <c r="J84" s="36" t="s">
        <v>32</v>
      </c>
      <c r="Q84" s="1"/>
      <c r="R84" s="52"/>
      <c r="S84" s="28"/>
      <c r="T84" s="28"/>
      <c r="U84" s="28"/>
      <c r="V84" s="28"/>
      <c r="W84" s="1"/>
      <c r="X84" s="1"/>
      <c r="Y84" s="1"/>
      <c r="Z84" s="1"/>
      <c r="AA84" s="1"/>
      <c r="AB84" s="1"/>
      <c r="AC84" s="1"/>
      <c r="AD84" s="1"/>
      <c r="AE84" s="1"/>
    </row>
    <row r="85" spans="8:31" x14ac:dyDescent="0.15">
      <c r="H85" s="48">
        <v>0</v>
      </c>
      <c r="I85" s="91">
        <v>29</v>
      </c>
      <c r="J85" s="36" t="s">
        <v>54</v>
      </c>
      <c r="Q85" s="1"/>
      <c r="R85" s="52"/>
      <c r="S85" s="28"/>
      <c r="T85" s="28"/>
      <c r="U85" s="28"/>
      <c r="V85" s="28"/>
      <c r="W85" s="1"/>
      <c r="X85" s="1"/>
      <c r="Y85" s="1"/>
      <c r="Z85" s="1"/>
      <c r="AA85" s="1"/>
      <c r="AB85" s="1"/>
      <c r="AC85" s="1"/>
      <c r="AD85" s="1"/>
      <c r="AE85" s="1"/>
    </row>
    <row r="86" spans="8:31" x14ac:dyDescent="0.15">
      <c r="H86" s="98">
        <v>0</v>
      </c>
      <c r="I86" s="91">
        <v>30</v>
      </c>
      <c r="J86" s="36" t="s">
        <v>33</v>
      </c>
      <c r="Q86" s="1"/>
      <c r="R86" s="52"/>
      <c r="S86" s="28"/>
      <c r="T86" s="28"/>
      <c r="U86" s="28"/>
      <c r="V86" s="28"/>
      <c r="W86" s="1"/>
      <c r="X86" s="1"/>
      <c r="Y86" s="1"/>
      <c r="Z86" s="1"/>
      <c r="AA86" s="1"/>
      <c r="AB86" s="1"/>
      <c r="AC86" s="1"/>
      <c r="AD86" s="1"/>
      <c r="AE86" s="1"/>
    </row>
    <row r="87" spans="8:31" x14ac:dyDescent="0.15">
      <c r="H87" s="48">
        <v>0</v>
      </c>
      <c r="I87" s="91">
        <v>32</v>
      </c>
      <c r="J87" s="36" t="s">
        <v>35</v>
      </c>
      <c r="Q87" s="1"/>
      <c r="R87" s="52"/>
      <c r="S87" s="28"/>
      <c r="T87" s="28"/>
      <c r="U87" s="28"/>
      <c r="V87" s="28"/>
      <c r="W87" s="1"/>
      <c r="X87" s="1"/>
      <c r="Y87" s="1"/>
      <c r="Z87" s="1"/>
      <c r="AA87" s="1"/>
      <c r="AB87" s="1"/>
      <c r="AC87" s="1"/>
      <c r="AD87" s="1"/>
      <c r="AE87" s="1"/>
    </row>
    <row r="88" spans="8:31" x14ac:dyDescent="0.15">
      <c r="H88" s="48">
        <v>0</v>
      </c>
      <c r="I88" s="91">
        <v>35</v>
      </c>
      <c r="J88" s="36" t="s">
        <v>36</v>
      </c>
      <c r="Q88" s="1"/>
      <c r="R88" s="52"/>
      <c r="S88" s="33"/>
      <c r="T88" s="33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 x14ac:dyDescent="0.15">
      <c r="H89" s="98">
        <v>0</v>
      </c>
      <c r="I89" s="91">
        <v>39</v>
      </c>
      <c r="J89" s="36" t="s">
        <v>39</v>
      </c>
      <c r="Q89" s="1"/>
      <c r="R89" s="52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 x14ac:dyDescent="0.15">
      <c r="H90" s="132">
        <f>SUM(H50:H89)</f>
        <v>76983</v>
      </c>
      <c r="I90" s="91"/>
      <c r="J90" s="4" t="s">
        <v>48</v>
      </c>
      <c r="Q90" s="1"/>
      <c r="R90" s="123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 x14ac:dyDescent="0.15">
      <c r="Q91" s="1"/>
      <c r="R91" s="123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 x14ac:dyDescent="0.15">
      <c r="Q92" s="1"/>
      <c r="R92" s="123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 x14ac:dyDescent="0.15">
      <c r="Q93" s="1"/>
      <c r="R93" s="123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 x14ac:dyDescent="0.15">
      <c r="Q94" s="1"/>
      <c r="R94" s="123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 x14ac:dyDescent="0.15">
      <c r="Q95" s="1"/>
      <c r="R95" s="123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53"/>
  </sheetPr>
  <dimension ref="A1:AD91"/>
  <sheetViews>
    <sheetView zoomScaleNormal="100" workbookViewId="0">
      <selection activeCell="M55" sqref="M55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183" t="s">
        <v>102</v>
      </c>
      <c r="I1" t="s">
        <v>49</v>
      </c>
      <c r="J1" s="50"/>
      <c r="K1" s="1"/>
      <c r="L1" s="51"/>
      <c r="N1" s="51"/>
      <c r="O1" s="52"/>
      <c r="Q1" s="1"/>
      <c r="R1" s="12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 x14ac:dyDescent="0.15">
      <c r="H2" s="346" t="s">
        <v>195</v>
      </c>
      <c r="I2" s="4"/>
      <c r="J2" s="208" t="s">
        <v>102</v>
      </c>
      <c r="K2" s="89"/>
      <c r="L2" s="374" t="s">
        <v>181</v>
      </c>
      <c r="N2" s="52"/>
      <c r="O2" s="2"/>
      <c r="Q2" s="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8:30" ht="13.5" customHeight="1" x14ac:dyDescent="0.15">
      <c r="H3" s="25" t="s">
        <v>100</v>
      </c>
      <c r="I3" s="4"/>
      <c r="J3" s="160" t="s">
        <v>9</v>
      </c>
      <c r="K3" s="89"/>
      <c r="L3" s="375" t="s">
        <v>100</v>
      </c>
      <c r="N3" s="52"/>
      <c r="O3" s="2"/>
      <c r="Q3" s="1"/>
      <c r="R3" s="52"/>
      <c r="S3" s="28"/>
      <c r="T3" s="28"/>
      <c r="U3" s="28"/>
      <c r="V3" s="28"/>
      <c r="W3" s="1"/>
      <c r="X3" s="1"/>
      <c r="Y3" s="1"/>
      <c r="Z3" s="1"/>
      <c r="AA3" s="1"/>
      <c r="AB3" s="1"/>
      <c r="AC3" s="1"/>
      <c r="AD3" s="1"/>
    </row>
    <row r="4" spans="8:30" ht="13.5" customHeight="1" x14ac:dyDescent="0.15">
      <c r="H4" s="99">
        <v>38724</v>
      </c>
      <c r="I4" s="91">
        <v>33</v>
      </c>
      <c r="J4" s="183" t="s">
        <v>0</v>
      </c>
      <c r="K4" s="135">
        <f>SUM(I4)</f>
        <v>33</v>
      </c>
      <c r="L4" s="367">
        <v>37169</v>
      </c>
      <c r="M4" s="107"/>
      <c r="N4" s="105"/>
      <c r="O4" s="2"/>
      <c r="Q4" s="1"/>
      <c r="R4" s="52"/>
      <c r="S4" s="28"/>
      <c r="T4" s="28"/>
      <c r="U4" s="28"/>
      <c r="V4" s="28"/>
      <c r="W4" s="1"/>
      <c r="X4" s="1"/>
      <c r="Y4" s="1"/>
      <c r="Z4" s="1"/>
      <c r="AA4" s="1"/>
      <c r="AB4" s="1"/>
      <c r="AC4" s="1"/>
      <c r="AD4" s="1"/>
    </row>
    <row r="5" spans="8:30" ht="13.5" customHeight="1" x14ac:dyDescent="0.15">
      <c r="H5" s="98">
        <v>11042</v>
      </c>
      <c r="I5" s="91">
        <v>34</v>
      </c>
      <c r="J5" s="183" t="s">
        <v>1</v>
      </c>
      <c r="K5" s="135">
        <f t="shared" ref="K5:K13" si="0">SUM(I5)</f>
        <v>34</v>
      </c>
      <c r="L5" s="368">
        <v>11159</v>
      </c>
      <c r="M5" s="107"/>
      <c r="N5" s="105"/>
      <c r="O5" s="2"/>
      <c r="Q5" s="1"/>
      <c r="R5" s="52"/>
      <c r="S5" s="28"/>
      <c r="T5" s="28"/>
      <c r="U5" s="28"/>
      <c r="V5" s="28"/>
      <c r="W5" s="1"/>
      <c r="X5" s="1"/>
      <c r="Y5" s="1"/>
      <c r="Z5" s="1"/>
      <c r="AA5" s="1"/>
      <c r="AB5" s="1"/>
      <c r="AC5" s="1"/>
      <c r="AD5" s="1"/>
    </row>
    <row r="6" spans="8:30" ht="13.5" customHeight="1" x14ac:dyDescent="0.15">
      <c r="H6" s="98">
        <v>10189</v>
      </c>
      <c r="I6" s="91">
        <v>9</v>
      </c>
      <c r="J6" s="408" t="s">
        <v>171</v>
      </c>
      <c r="K6" s="135">
        <f t="shared" si="0"/>
        <v>9</v>
      </c>
      <c r="L6" s="368">
        <v>10488</v>
      </c>
      <c r="M6" s="107"/>
      <c r="N6" s="100"/>
      <c r="O6" s="2"/>
      <c r="Q6" s="1"/>
      <c r="R6" s="52"/>
      <c r="S6" s="28"/>
      <c r="T6" s="28"/>
      <c r="U6" s="28"/>
      <c r="V6" s="28"/>
      <c r="W6" s="1"/>
      <c r="X6" s="1"/>
      <c r="Y6" s="1"/>
      <c r="Z6" s="1"/>
      <c r="AA6" s="1"/>
      <c r="AB6" s="1"/>
      <c r="AC6" s="1"/>
      <c r="AD6" s="1"/>
    </row>
    <row r="7" spans="8:30" ht="13.5" customHeight="1" x14ac:dyDescent="0.15">
      <c r="H7" s="345">
        <v>9587</v>
      </c>
      <c r="I7" s="91">
        <v>13</v>
      </c>
      <c r="J7" s="183" t="s">
        <v>7</v>
      </c>
      <c r="K7" s="135">
        <f t="shared" si="0"/>
        <v>13</v>
      </c>
      <c r="L7" s="368">
        <v>8239</v>
      </c>
      <c r="M7" s="107"/>
      <c r="O7" s="2"/>
      <c r="Q7" s="1"/>
      <c r="R7" s="52"/>
      <c r="S7" s="28"/>
      <c r="T7" s="28"/>
      <c r="U7" s="28"/>
      <c r="V7" s="28"/>
      <c r="W7" s="1"/>
      <c r="X7" s="1"/>
      <c r="Y7" s="1"/>
      <c r="Z7" s="1"/>
      <c r="AA7" s="1"/>
      <c r="AB7" s="1"/>
      <c r="AC7" s="1"/>
      <c r="AD7" s="1"/>
    </row>
    <row r="8" spans="8:30" ht="13.5" customHeight="1" x14ac:dyDescent="0.15">
      <c r="H8" s="98">
        <v>5937</v>
      </c>
      <c r="I8" s="91">
        <v>24</v>
      </c>
      <c r="J8" s="183" t="s">
        <v>28</v>
      </c>
      <c r="K8" s="135">
        <f t="shared" si="0"/>
        <v>24</v>
      </c>
      <c r="L8" s="368">
        <v>5179</v>
      </c>
      <c r="M8" s="107"/>
      <c r="N8" s="105"/>
      <c r="O8" s="2"/>
      <c r="Q8" s="1"/>
      <c r="R8" s="52"/>
      <c r="S8" s="28"/>
      <c r="T8" s="28"/>
      <c r="U8" s="28"/>
      <c r="V8" s="28"/>
      <c r="W8" s="1"/>
      <c r="X8" s="1"/>
      <c r="Y8" s="1"/>
      <c r="Z8" s="1"/>
      <c r="AA8" s="1"/>
      <c r="AB8" s="1"/>
      <c r="AC8" s="1"/>
      <c r="AD8" s="1"/>
    </row>
    <row r="9" spans="8:30" ht="13.5" customHeight="1" x14ac:dyDescent="0.15">
      <c r="H9" s="98">
        <v>3180</v>
      </c>
      <c r="I9" s="91">
        <v>25</v>
      </c>
      <c r="J9" s="183" t="s">
        <v>29</v>
      </c>
      <c r="K9" s="135">
        <f t="shared" si="0"/>
        <v>25</v>
      </c>
      <c r="L9" s="368">
        <v>3488</v>
      </c>
      <c r="M9" s="107"/>
      <c r="O9" s="2"/>
      <c r="Q9" s="1"/>
      <c r="R9" s="52"/>
      <c r="S9" s="28"/>
      <c r="T9" s="28"/>
      <c r="U9" s="28"/>
      <c r="V9" s="28"/>
      <c r="W9" s="1"/>
      <c r="X9" s="1"/>
      <c r="Y9" s="1"/>
      <c r="Z9" s="1"/>
      <c r="AA9" s="1"/>
      <c r="AB9" s="1"/>
      <c r="AC9" s="1"/>
      <c r="AD9" s="1"/>
    </row>
    <row r="10" spans="8:30" ht="13.5" customHeight="1" x14ac:dyDescent="0.15">
      <c r="H10" s="98">
        <v>1607</v>
      </c>
      <c r="I10" s="91">
        <v>12</v>
      </c>
      <c r="J10" s="183" t="s">
        <v>18</v>
      </c>
      <c r="K10" s="135">
        <f t="shared" si="0"/>
        <v>12</v>
      </c>
      <c r="L10" s="368">
        <v>2510</v>
      </c>
      <c r="M10" s="107"/>
      <c r="O10" s="2"/>
      <c r="Q10" s="1"/>
      <c r="R10" s="52"/>
      <c r="S10" s="28"/>
      <c r="T10" s="28"/>
      <c r="U10" s="28"/>
      <c r="V10" s="28"/>
      <c r="W10" s="1"/>
      <c r="X10" s="1"/>
      <c r="Y10" s="1"/>
      <c r="Z10" s="1"/>
      <c r="AA10" s="1"/>
      <c r="AB10" s="1"/>
      <c r="AC10" s="1"/>
      <c r="AD10" s="1"/>
    </row>
    <row r="11" spans="8:30" ht="13.5" customHeight="1" x14ac:dyDescent="0.15">
      <c r="H11" s="98">
        <v>1543</v>
      </c>
      <c r="I11" s="91">
        <v>36</v>
      </c>
      <c r="J11" s="183" t="s">
        <v>5</v>
      </c>
      <c r="K11" s="135">
        <f t="shared" si="0"/>
        <v>36</v>
      </c>
      <c r="L11" s="368">
        <v>10858</v>
      </c>
      <c r="M11" s="107"/>
      <c r="O11" s="2"/>
      <c r="Q11" s="1"/>
      <c r="R11" s="52"/>
      <c r="S11" s="28"/>
      <c r="T11" s="28"/>
      <c r="U11" s="28"/>
      <c r="V11" s="28"/>
      <c r="W11" s="1"/>
      <c r="X11" s="1"/>
      <c r="Y11" s="1"/>
      <c r="Z11" s="1"/>
      <c r="AA11" s="1"/>
      <c r="AB11" s="1"/>
      <c r="AC11" s="1"/>
      <c r="AD11" s="1"/>
    </row>
    <row r="12" spans="8:30" ht="13.5" customHeight="1" x14ac:dyDescent="0.15">
      <c r="H12" s="98">
        <v>1206</v>
      </c>
      <c r="I12" s="91">
        <v>20</v>
      </c>
      <c r="J12" s="183" t="s">
        <v>24</v>
      </c>
      <c r="K12" s="135">
        <f t="shared" si="0"/>
        <v>20</v>
      </c>
      <c r="L12" s="368">
        <v>1</v>
      </c>
      <c r="M12" s="107"/>
      <c r="O12" s="1"/>
      <c r="Q12" s="1"/>
      <c r="R12" s="52"/>
      <c r="S12" s="28"/>
      <c r="T12" s="28"/>
      <c r="U12" s="101"/>
      <c r="V12" s="28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 x14ac:dyDescent="0.2">
      <c r="H13" s="190">
        <v>1083</v>
      </c>
      <c r="I13" s="152">
        <v>17</v>
      </c>
      <c r="J13" s="253" t="s">
        <v>21</v>
      </c>
      <c r="K13" s="207">
        <f t="shared" si="0"/>
        <v>17</v>
      </c>
      <c r="L13" s="376">
        <v>981</v>
      </c>
      <c r="M13" s="108"/>
      <c r="N13" s="109"/>
      <c r="O13" s="1"/>
      <c r="Q13" s="1"/>
      <c r="R13" s="52"/>
      <c r="S13" s="28"/>
      <c r="T13" s="28"/>
      <c r="U13" s="28"/>
      <c r="V13" s="28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 x14ac:dyDescent="0.15">
      <c r="H14" s="457">
        <v>931</v>
      </c>
      <c r="I14" s="254">
        <v>16</v>
      </c>
      <c r="J14" s="474" t="s">
        <v>3</v>
      </c>
      <c r="K14" s="89" t="s">
        <v>8</v>
      </c>
      <c r="L14" s="377">
        <v>100138</v>
      </c>
      <c r="N14" s="52"/>
      <c r="O14" s="1"/>
      <c r="Q14" s="1"/>
      <c r="R14" s="52"/>
      <c r="S14" s="28"/>
      <c r="T14" s="28"/>
      <c r="U14" s="28"/>
      <c r="V14" s="28"/>
      <c r="W14" s="1"/>
      <c r="X14" s="1"/>
      <c r="Y14" s="1"/>
      <c r="Z14" s="1"/>
      <c r="AA14" s="1"/>
      <c r="AB14" s="1"/>
      <c r="AC14" s="1"/>
      <c r="AD14" s="1"/>
    </row>
    <row r="15" spans="8:30" ht="13.5" customHeight="1" x14ac:dyDescent="0.15">
      <c r="H15" s="345">
        <v>728</v>
      </c>
      <c r="I15" s="91">
        <v>40</v>
      </c>
      <c r="J15" s="183" t="s">
        <v>2</v>
      </c>
      <c r="K15" s="55"/>
      <c r="L15" s="28"/>
      <c r="N15" s="57"/>
      <c r="O15" s="1"/>
      <c r="Q15" s="1"/>
      <c r="R15" s="52"/>
      <c r="S15" s="28"/>
      <c r="T15" s="28"/>
      <c r="U15" s="28"/>
      <c r="V15" s="28"/>
      <c r="W15" s="1"/>
      <c r="X15" s="1"/>
      <c r="Y15" s="1"/>
      <c r="Z15" s="1"/>
      <c r="AA15" s="1"/>
      <c r="AB15" s="1"/>
      <c r="AC15" s="1"/>
      <c r="AD15" s="1"/>
    </row>
    <row r="16" spans="8:30" ht="13.5" customHeight="1" x14ac:dyDescent="0.15">
      <c r="H16" s="98">
        <v>717</v>
      </c>
      <c r="I16" s="91">
        <v>38</v>
      </c>
      <c r="J16" s="183" t="s">
        <v>38</v>
      </c>
      <c r="K16" s="55"/>
      <c r="Q16" s="1"/>
      <c r="R16" s="52"/>
      <c r="S16" s="28"/>
      <c r="T16" s="28"/>
      <c r="U16" s="28"/>
      <c r="V16" s="28"/>
      <c r="W16" s="1"/>
      <c r="X16" s="1"/>
      <c r="Y16" s="1"/>
      <c r="Z16" s="1"/>
      <c r="AA16" s="1"/>
      <c r="AB16" s="1"/>
      <c r="AC16" s="1"/>
      <c r="AD16" s="1"/>
    </row>
    <row r="17" spans="1:30" ht="13.5" customHeight="1" x14ac:dyDescent="0.15">
      <c r="H17" s="98">
        <v>599</v>
      </c>
      <c r="I17" s="91">
        <v>31</v>
      </c>
      <c r="J17" s="91" t="s">
        <v>157</v>
      </c>
      <c r="K17" s="49"/>
      <c r="L17" s="28"/>
      <c r="Q17" s="1"/>
      <c r="R17" s="52"/>
      <c r="S17" s="28"/>
      <c r="T17" s="28"/>
      <c r="U17" s="28"/>
      <c r="V17" s="28"/>
      <c r="W17" s="1"/>
      <c r="X17" s="1"/>
      <c r="Y17" s="1"/>
      <c r="Z17" s="1"/>
      <c r="AA17" s="1"/>
      <c r="AB17" s="1"/>
      <c r="AC17" s="1"/>
      <c r="AD17" s="1"/>
    </row>
    <row r="18" spans="1:30" ht="13.5" customHeight="1" x14ac:dyDescent="0.15">
      <c r="H18" s="137">
        <v>595</v>
      </c>
      <c r="I18" s="91">
        <v>6</v>
      </c>
      <c r="J18" s="183" t="s">
        <v>13</v>
      </c>
      <c r="K18" s="49"/>
      <c r="L18" s="28"/>
      <c r="Q18" s="1"/>
      <c r="R18" s="52"/>
      <c r="S18" s="28"/>
      <c r="T18" s="28"/>
      <c r="U18" s="28"/>
      <c r="V18" s="28"/>
      <c r="W18" s="1"/>
      <c r="X18" s="1"/>
      <c r="Y18" s="1"/>
      <c r="Z18" s="1"/>
      <c r="AA18" s="1"/>
      <c r="AB18" s="1"/>
      <c r="AC18" s="1"/>
      <c r="AD18" s="1"/>
    </row>
    <row r="19" spans="1:30" ht="13.5" customHeight="1" x14ac:dyDescent="0.15">
      <c r="H19" s="99">
        <v>595</v>
      </c>
      <c r="I19" s="91">
        <v>26</v>
      </c>
      <c r="J19" s="183" t="s">
        <v>30</v>
      </c>
      <c r="K19" s="1"/>
      <c r="L19" s="57" t="s">
        <v>70</v>
      </c>
      <c r="M19" s="104" t="s">
        <v>63</v>
      </c>
      <c r="N19" s="46" t="s">
        <v>75</v>
      </c>
      <c r="Q19" s="1"/>
      <c r="R19" s="52"/>
      <c r="S19" s="28"/>
      <c r="T19" s="28"/>
      <c r="U19" s="28"/>
      <c r="V19" s="28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 x14ac:dyDescent="0.2">
      <c r="H20" s="98">
        <v>562</v>
      </c>
      <c r="I20" s="91">
        <v>21</v>
      </c>
      <c r="J20" s="183" t="s">
        <v>25</v>
      </c>
      <c r="K20" s="135">
        <f>SUM(I4)</f>
        <v>33</v>
      </c>
      <c r="L20" s="183" t="s">
        <v>0</v>
      </c>
      <c r="M20" s="378">
        <v>36093</v>
      </c>
      <c r="N20" s="99">
        <f>SUM(H4)</f>
        <v>38724</v>
      </c>
      <c r="Q20" s="1"/>
      <c r="R20" s="52"/>
      <c r="S20" s="28"/>
      <c r="T20" s="28"/>
      <c r="U20" s="28"/>
      <c r="V20" s="28"/>
      <c r="W20" s="1"/>
      <c r="X20" s="1"/>
      <c r="Y20" s="1"/>
      <c r="Z20" s="1"/>
      <c r="AA20" s="1"/>
      <c r="AB20" s="1"/>
      <c r="AC20" s="1"/>
      <c r="AD20" s="1"/>
    </row>
    <row r="21" spans="1:30" ht="13.5" customHeight="1" x14ac:dyDescent="0.15">
      <c r="A21" s="65" t="s">
        <v>46</v>
      </c>
      <c r="B21" s="66" t="s">
        <v>53</v>
      </c>
      <c r="C21" s="66" t="s">
        <v>192</v>
      </c>
      <c r="D21" s="66" t="s">
        <v>183</v>
      </c>
      <c r="E21" s="66" t="s">
        <v>51</v>
      </c>
      <c r="F21" s="66" t="s">
        <v>50</v>
      </c>
      <c r="G21" s="67" t="s">
        <v>52</v>
      </c>
      <c r="H21" s="98">
        <v>420</v>
      </c>
      <c r="I21" s="91">
        <v>18</v>
      </c>
      <c r="J21" s="183" t="s">
        <v>22</v>
      </c>
      <c r="K21" s="135">
        <f t="shared" ref="K21:K29" si="1">SUM(I5)</f>
        <v>34</v>
      </c>
      <c r="L21" s="183" t="s">
        <v>1</v>
      </c>
      <c r="M21" s="379">
        <v>11706</v>
      </c>
      <c r="N21" s="99">
        <f t="shared" ref="N21:N29" si="2">SUM(H5)</f>
        <v>11042</v>
      </c>
      <c r="Q21" s="1"/>
      <c r="R21" s="52"/>
      <c r="S21" s="28"/>
      <c r="T21" s="28"/>
      <c r="U21" s="28"/>
      <c r="V21" s="28"/>
      <c r="W21" s="1"/>
      <c r="X21" s="1"/>
      <c r="Y21" s="1"/>
      <c r="Z21" s="1"/>
      <c r="AA21" s="1"/>
      <c r="AB21" s="1"/>
      <c r="AC21" s="1"/>
      <c r="AD21" s="1"/>
    </row>
    <row r="22" spans="1:30" ht="13.5" customHeight="1" x14ac:dyDescent="0.15">
      <c r="A22" s="68">
        <v>1</v>
      </c>
      <c r="B22" s="183" t="s">
        <v>0</v>
      </c>
      <c r="C22" s="47">
        <f>SUM(H4)</f>
        <v>38724</v>
      </c>
      <c r="D22" s="110">
        <f>SUM(L4)</f>
        <v>37169</v>
      </c>
      <c r="E22" s="62">
        <f t="shared" ref="E22:E31" si="3">SUM(N20/M20*100)</f>
        <v>107.28950211952457</v>
      </c>
      <c r="F22" s="58">
        <f t="shared" ref="F22:F32" si="4">SUM(C22/D22*100)</f>
        <v>104.1835938550943</v>
      </c>
      <c r="G22" s="69"/>
      <c r="H22" s="345">
        <v>241</v>
      </c>
      <c r="I22" s="91">
        <v>14</v>
      </c>
      <c r="J22" s="183" t="s">
        <v>19</v>
      </c>
      <c r="K22" s="135">
        <f t="shared" si="1"/>
        <v>9</v>
      </c>
      <c r="L22" s="408" t="s">
        <v>170</v>
      </c>
      <c r="M22" s="379">
        <v>9631</v>
      </c>
      <c r="N22" s="99">
        <f t="shared" si="2"/>
        <v>10189</v>
      </c>
      <c r="Q22" s="1"/>
      <c r="R22" s="52"/>
      <c r="S22" s="28"/>
      <c r="T22" s="28"/>
      <c r="U22" s="28"/>
      <c r="V22" s="28"/>
      <c r="W22" s="1"/>
      <c r="X22" s="1"/>
      <c r="Y22" s="1"/>
      <c r="Z22" s="1"/>
      <c r="AA22" s="1"/>
      <c r="AB22" s="1"/>
      <c r="AC22" s="1"/>
      <c r="AD22" s="1"/>
    </row>
    <row r="23" spans="1:30" ht="13.5" customHeight="1" x14ac:dyDescent="0.15">
      <c r="A23" s="68">
        <v>2</v>
      </c>
      <c r="B23" s="183" t="s">
        <v>1</v>
      </c>
      <c r="C23" s="47">
        <f t="shared" ref="C23:C31" si="5">SUM(H5)</f>
        <v>11042</v>
      </c>
      <c r="D23" s="110">
        <f t="shared" ref="D23:D31" si="6">SUM(L5)</f>
        <v>11159</v>
      </c>
      <c r="E23" s="62">
        <f t="shared" si="3"/>
        <v>94.327695199043234</v>
      </c>
      <c r="F23" s="58">
        <f t="shared" si="4"/>
        <v>98.951518953311222</v>
      </c>
      <c r="G23" s="69"/>
      <c r="H23" s="98">
        <v>166</v>
      </c>
      <c r="I23" s="91">
        <v>1</v>
      </c>
      <c r="J23" s="183" t="s">
        <v>4</v>
      </c>
      <c r="K23" s="135">
        <f t="shared" si="1"/>
        <v>13</v>
      </c>
      <c r="L23" s="183" t="s">
        <v>7</v>
      </c>
      <c r="M23" s="379">
        <v>11444</v>
      </c>
      <c r="N23" s="99">
        <f t="shared" si="2"/>
        <v>9587</v>
      </c>
      <c r="Q23" s="1"/>
      <c r="R23" s="52"/>
      <c r="S23" s="28"/>
      <c r="T23" s="28"/>
      <c r="U23" s="28"/>
      <c r="V23" s="28"/>
      <c r="W23" s="1"/>
      <c r="X23" s="1"/>
      <c r="Y23" s="1"/>
      <c r="Z23" s="1"/>
      <c r="AA23" s="1"/>
      <c r="AB23" s="1"/>
      <c r="AC23" s="1"/>
      <c r="AD23" s="1"/>
    </row>
    <row r="24" spans="1:30" ht="13.5" customHeight="1" x14ac:dyDescent="0.15">
      <c r="A24" s="68">
        <v>3</v>
      </c>
      <c r="B24" s="408" t="s">
        <v>170</v>
      </c>
      <c r="C24" s="47">
        <f t="shared" si="5"/>
        <v>10189</v>
      </c>
      <c r="D24" s="110">
        <f t="shared" si="6"/>
        <v>10488</v>
      </c>
      <c r="E24" s="62">
        <f t="shared" si="3"/>
        <v>105.79379088360503</v>
      </c>
      <c r="F24" s="58">
        <f t="shared" si="4"/>
        <v>97.149122807017534</v>
      </c>
      <c r="G24" s="69"/>
      <c r="H24" s="98">
        <v>154</v>
      </c>
      <c r="I24" s="91">
        <v>22</v>
      </c>
      <c r="J24" s="183" t="s">
        <v>26</v>
      </c>
      <c r="K24" s="135">
        <f t="shared" si="1"/>
        <v>24</v>
      </c>
      <c r="L24" s="183" t="s">
        <v>28</v>
      </c>
      <c r="M24" s="379">
        <v>5822</v>
      </c>
      <c r="N24" s="99">
        <f t="shared" si="2"/>
        <v>5937</v>
      </c>
      <c r="Q24" s="1"/>
      <c r="R24" s="52"/>
      <c r="S24" s="28"/>
      <c r="T24" s="28"/>
      <c r="U24" s="28"/>
      <c r="V24" s="28"/>
      <c r="W24" s="1"/>
      <c r="X24" s="1"/>
      <c r="Y24" s="1"/>
      <c r="Z24" s="1"/>
      <c r="AA24" s="1"/>
      <c r="AB24" s="1"/>
      <c r="AC24" s="1"/>
      <c r="AD24" s="1"/>
    </row>
    <row r="25" spans="1:30" ht="13.5" customHeight="1" x14ac:dyDescent="0.15">
      <c r="A25" s="68">
        <v>4</v>
      </c>
      <c r="B25" s="183" t="s">
        <v>7</v>
      </c>
      <c r="C25" s="47">
        <f t="shared" si="5"/>
        <v>9587</v>
      </c>
      <c r="D25" s="110">
        <f t="shared" si="6"/>
        <v>8239</v>
      </c>
      <c r="E25" s="62">
        <f t="shared" si="3"/>
        <v>83.773156239077252</v>
      </c>
      <c r="F25" s="58">
        <f t="shared" si="4"/>
        <v>116.36120888457337</v>
      </c>
      <c r="G25" s="69"/>
      <c r="H25" s="98">
        <v>120</v>
      </c>
      <c r="I25" s="91">
        <v>2</v>
      </c>
      <c r="J25" s="183" t="s">
        <v>6</v>
      </c>
      <c r="K25" s="135">
        <f t="shared" si="1"/>
        <v>25</v>
      </c>
      <c r="L25" s="183" t="s">
        <v>29</v>
      </c>
      <c r="M25" s="379">
        <v>3171</v>
      </c>
      <c r="N25" s="99">
        <f t="shared" si="2"/>
        <v>3180</v>
      </c>
      <c r="Q25" s="1"/>
      <c r="R25" s="52"/>
      <c r="S25" s="28"/>
      <c r="T25" s="28"/>
      <c r="U25" s="28"/>
      <c r="V25" s="28"/>
      <c r="W25" s="1"/>
      <c r="X25" s="1"/>
      <c r="Y25" s="1"/>
      <c r="Z25" s="1"/>
      <c r="AA25" s="1"/>
      <c r="AB25" s="1"/>
      <c r="AC25" s="1"/>
      <c r="AD25" s="1"/>
    </row>
    <row r="26" spans="1:30" ht="13.5" customHeight="1" x14ac:dyDescent="0.15">
      <c r="A26" s="68">
        <v>5</v>
      </c>
      <c r="B26" s="183" t="s">
        <v>28</v>
      </c>
      <c r="C26" s="47">
        <f t="shared" si="5"/>
        <v>5937</v>
      </c>
      <c r="D26" s="110">
        <f t="shared" si="6"/>
        <v>5179</v>
      </c>
      <c r="E26" s="62">
        <f t="shared" si="3"/>
        <v>101.97526623153554</v>
      </c>
      <c r="F26" s="58">
        <f t="shared" si="4"/>
        <v>114.63603012164512</v>
      </c>
      <c r="G26" s="79"/>
      <c r="H26" s="98">
        <v>94</v>
      </c>
      <c r="I26" s="91">
        <v>11</v>
      </c>
      <c r="J26" s="183" t="s">
        <v>17</v>
      </c>
      <c r="K26" s="135">
        <f t="shared" si="1"/>
        <v>12</v>
      </c>
      <c r="L26" s="183" t="s">
        <v>18</v>
      </c>
      <c r="M26" s="379">
        <v>3092</v>
      </c>
      <c r="N26" s="99">
        <f t="shared" si="2"/>
        <v>1607</v>
      </c>
      <c r="Q26" s="1"/>
      <c r="R26" s="52"/>
      <c r="S26" s="28"/>
      <c r="T26" s="28"/>
      <c r="U26" s="28"/>
      <c r="V26" s="28"/>
      <c r="W26" s="1"/>
      <c r="X26" s="1"/>
      <c r="Y26" s="1"/>
      <c r="Z26" s="1"/>
      <c r="AA26" s="1"/>
      <c r="AB26" s="1"/>
      <c r="AC26" s="1"/>
      <c r="AD26" s="1"/>
    </row>
    <row r="27" spans="1:30" ht="13.5" customHeight="1" x14ac:dyDescent="0.15">
      <c r="A27" s="68">
        <v>6</v>
      </c>
      <c r="B27" s="183" t="s">
        <v>29</v>
      </c>
      <c r="C27" s="47">
        <f t="shared" si="5"/>
        <v>3180</v>
      </c>
      <c r="D27" s="110">
        <f t="shared" si="6"/>
        <v>3488</v>
      </c>
      <c r="E27" s="62">
        <f t="shared" si="3"/>
        <v>100.28382213812677</v>
      </c>
      <c r="F27" s="58">
        <f t="shared" si="4"/>
        <v>91.169724770642205</v>
      </c>
      <c r="G27" s="83"/>
      <c r="H27" s="98">
        <v>51</v>
      </c>
      <c r="I27" s="91">
        <v>5</v>
      </c>
      <c r="J27" s="183" t="s">
        <v>12</v>
      </c>
      <c r="K27" s="135">
        <f t="shared" si="1"/>
        <v>36</v>
      </c>
      <c r="L27" s="183" t="s">
        <v>5</v>
      </c>
      <c r="M27" s="379">
        <v>3571</v>
      </c>
      <c r="N27" s="99">
        <f t="shared" si="2"/>
        <v>1543</v>
      </c>
      <c r="Q27" s="1"/>
      <c r="R27" s="52"/>
      <c r="S27" s="28"/>
      <c r="T27" s="28"/>
      <c r="U27" s="28"/>
      <c r="V27" s="28"/>
      <c r="W27" s="1"/>
      <c r="X27" s="1"/>
      <c r="Y27" s="1"/>
      <c r="Z27" s="1"/>
      <c r="AA27" s="1"/>
      <c r="AB27" s="1"/>
      <c r="AC27" s="1"/>
      <c r="AD27" s="1"/>
    </row>
    <row r="28" spans="1:30" ht="13.5" customHeight="1" x14ac:dyDescent="0.15">
      <c r="A28" s="68">
        <v>7</v>
      </c>
      <c r="B28" s="183" t="s">
        <v>18</v>
      </c>
      <c r="C28" s="47">
        <f t="shared" si="5"/>
        <v>1607</v>
      </c>
      <c r="D28" s="110">
        <f t="shared" si="6"/>
        <v>2510</v>
      </c>
      <c r="E28" s="62">
        <f t="shared" si="3"/>
        <v>51.972833117723162</v>
      </c>
      <c r="F28" s="58">
        <f t="shared" si="4"/>
        <v>64.023904382470121</v>
      </c>
      <c r="G28" s="69"/>
      <c r="H28" s="98">
        <v>46</v>
      </c>
      <c r="I28" s="91">
        <v>3</v>
      </c>
      <c r="J28" s="183" t="s">
        <v>10</v>
      </c>
      <c r="K28" s="135">
        <f t="shared" si="1"/>
        <v>20</v>
      </c>
      <c r="L28" s="183" t="s">
        <v>24</v>
      </c>
      <c r="M28" s="379">
        <v>2905</v>
      </c>
      <c r="N28" s="99">
        <f t="shared" si="2"/>
        <v>1206</v>
      </c>
      <c r="Q28" s="1"/>
      <c r="R28" s="52"/>
      <c r="S28" s="28"/>
      <c r="T28" s="28"/>
      <c r="U28" s="28"/>
      <c r="V28" s="28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 x14ac:dyDescent="0.2">
      <c r="A29" s="68">
        <v>8</v>
      </c>
      <c r="B29" s="183" t="s">
        <v>5</v>
      </c>
      <c r="C29" s="47">
        <f t="shared" si="5"/>
        <v>1543</v>
      </c>
      <c r="D29" s="110">
        <f t="shared" si="6"/>
        <v>10858</v>
      </c>
      <c r="E29" s="62">
        <f t="shared" si="3"/>
        <v>43.209185102212267</v>
      </c>
      <c r="F29" s="58">
        <f t="shared" si="4"/>
        <v>14.210720206299502</v>
      </c>
      <c r="G29" s="80"/>
      <c r="H29" s="98">
        <v>34</v>
      </c>
      <c r="I29" s="91">
        <v>28</v>
      </c>
      <c r="J29" s="183" t="s">
        <v>32</v>
      </c>
      <c r="K29" s="207">
        <f t="shared" si="1"/>
        <v>17</v>
      </c>
      <c r="L29" s="253" t="s">
        <v>21</v>
      </c>
      <c r="M29" s="380">
        <v>1089</v>
      </c>
      <c r="N29" s="99">
        <f t="shared" si="2"/>
        <v>1083</v>
      </c>
      <c r="Q29" s="1"/>
      <c r="R29" s="52"/>
      <c r="S29" s="28"/>
      <c r="T29" s="28"/>
      <c r="U29" s="28"/>
      <c r="V29" s="28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 x14ac:dyDescent="0.15">
      <c r="A30" s="68">
        <v>9</v>
      </c>
      <c r="B30" s="183" t="s">
        <v>24</v>
      </c>
      <c r="C30" s="47">
        <f t="shared" si="5"/>
        <v>1206</v>
      </c>
      <c r="D30" s="110">
        <f t="shared" si="6"/>
        <v>1</v>
      </c>
      <c r="E30" s="62">
        <f t="shared" si="3"/>
        <v>41.514629948364892</v>
      </c>
      <c r="F30" s="58">
        <f t="shared" si="4"/>
        <v>120600</v>
      </c>
      <c r="G30" s="79"/>
      <c r="H30" s="98">
        <v>25</v>
      </c>
      <c r="I30" s="91">
        <v>39</v>
      </c>
      <c r="J30" s="183" t="s">
        <v>39</v>
      </c>
      <c r="K30" s="129"/>
      <c r="L30" s="390" t="s">
        <v>109</v>
      </c>
      <c r="M30" s="381">
        <v>95993</v>
      </c>
      <c r="N30" s="99">
        <f>SUM(H44)</f>
        <v>90224</v>
      </c>
      <c r="Q30" s="1"/>
      <c r="R30" s="52"/>
      <c r="S30" s="28"/>
      <c r="T30" s="28"/>
      <c r="U30" s="28"/>
      <c r="V30" s="28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 x14ac:dyDescent="0.2">
      <c r="A31" s="81">
        <v>10</v>
      </c>
      <c r="B31" s="253" t="s">
        <v>21</v>
      </c>
      <c r="C31" s="47">
        <f t="shared" si="5"/>
        <v>1083</v>
      </c>
      <c r="D31" s="110">
        <f t="shared" si="6"/>
        <v>981</v>
      </c>
      <c r="E31" s="63">
        <f t="shared" si="3"/>
        <v>99.449035812672179</v>
      </c>
      <c r="F31" s="70">
        <f t="shared" si="4"/>
        <v>110.39755351681957</v>
      </c>
      <c r="G31" s="82"/>
      <c r="H31" s="345">
        <v>23</v>
      </c>
      <c r="I31" s="91">
        <v>27</v>
      </c>
      <c r="J31" s="183" t="s">
        <v>31</v>
      </c>
      <c r="K31" s="49"/>
      <c r="L31" s="249"/>
      <c r="Q31" s="1"/>
      <c r="R31" s="52"/>
      <c r="S31" s="28"/>
      <c r="T31" s="28"/>
      <c r="U31" s="28"/>
      <c r="V31" s="28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 x14ac:dyDescent="0.2">
      <c r="A32" s="72"/>
      <c r="B32" s="73" t="s">
        <v>58</v>
      </c>
      <c r="C32" s="74">
        <f>SUM(H44)</f>
        <v>90224</v>
      </c>
      <c r="D32" s="74">
        <f>SUM(L14)</f>
        <v>100138</v>
      </c>
      <c r="E32" s="75">
        <f>SUM(N30/M30*100)</f>
        <v>93.99018678445303</v>
      </c>
      <c r="F32" s="70">
        <f t="shared" si="4"/>
        <v>90.099662465797209</v>
      </c>
      <c r="G32" s="78"/>
      <c r="H32" s="99">
        <v>12</v>
      </c>
      <c r="I32" s="91">
        <v>29</v>
      </c>
      <c r="J32" s="183" t="s">
        <v>96</v>
      </c>
      <c r="K32" s="49"/>
      <c r="L32" s="248"/>
      <c r="Q32" s="1"/>
      <c r="R32" s="52"/>
      <c r="S32" s="28"/>
      <c r="T32" s="28"/>
      <c r="U32" s="28"/>
      <c r="V32" s="28"/>
      <c r="W32" s="1"/>
      <c r="X32" s="1"/>
      <c r="Y32" s="1"/>
      <c r="Z32" s="1"/>
      <c r="AA32" s="1"/>
      <c r="AB32" s="1"/>
      <c r="AC32" s="1"/>
      <c r="AD32" s="1"/>
    </row>
    <row r="33" spans="3:30" ht="13.5" customHeight="1" x14ac:dyDescent="0.15">
      <c r="H33" s="98">
        <v>5</v>
      </c>
      <c r="I33" s="91">
        <v>4</v>
      </c>
      <c r="J33" s="183" t="s">
        <v>11</v>
      </c>
      <c r="K33" s="49"/>
      <c r="L33" s="248"/>
      <c r="Q33" s="1"/>
      <c r="R33" s="52"/>
      <c r="S33" s="28"/>
      <c r="T33" s="28"/>
      <c r="U33" s="28"/>
      <c r="V33" s="28"/>
      <c r="W33" s="1"/>
      <c r="X33" s="1"/>
      <c r="Y33" s="1"/>
      <c r="Z33" s="1"/>
      <c r="AA33" s="1"/>
      <c r="AB33" s="1"/>
      <c r="AC33" s="1"/>
      <c r="AD33" s="1"/>
    </row>
    <row r="34" spans="3:30" ht="13.5" customHeight="1" x14ac:dyDescent="0.15">
      <c r="C34" s="11"/>
      <c r="D34" s="11"/>
      <c r="H34" s="137">
        <v>5</v>
      </c>
      <c r="I34" s="91">
        <v>32</v>
      </c>
      <c r="J34" s="183" t="s">
        <v>35</v>
      </c>
      <c r="K34" s="49"/>
      <c r="L34" s="248"/>
      <c r="Q34" s="1"/>
      <c r="R34" s="52"/>
      <c r="S34" s="28"/>
      <c r="T34" s="28"/>
      <c r="U34" s="28"/>
      <c r="V34" s="28"/>
      <c r="W34" s="1"/>
      <c r="X34" s="1"/>
      <c r="Y34" s="1"/>
      <c r="Z34" s="1"/>
      <c r="AA34" s="1"/>
      <c r="AB34" s="1"/>
      <c r="AC34" s="1"/>
      <c r="AD34" s="1"/>
    </row>
    <row r="35" spans="3:30" ht="13.5" customHeight="1" x14ac:dyDescent="0.15">
      <c r="H35" s="502">
        <v>2</v>
      </c>
      <c r="I35" s="91">
        <v>15</v>
      </c>
      <c r="J35" s="183" t="s">
        <v>20</v>
      </c>
      <c r="K35" s="49"/>
      <c r="L35" s="248"/>
      <c r="Q35" s="1"/>
      <c r="R35" s="52"/>
      <c r="S35" s="28"/>
      <c r="T35" s="28"/>
      <c r="U35" s="28"/>
      <c r="V35" s="28"/>
      <c r="W35" s="1"/>
      <c r="X35" s="1"/>
      <c r="Y35" s="1"/>
      <c r="Z35" s="1"/>
      <c r="AA35" s="1"/>
      <c r="AB35" s="1"/>
      <c r="AC35" s="1"/>
      <c r="AD35" s="1"/>
    </row>
    <row r="36" spans="3:30" ht="13.5" customHeight="1" x14ac:dyDescent="0.15">
      <c r="H36" s="98">
        <v>1</v>
      </c>
      <c r="I36" s="91">
        <v>23</v>
      </c>
      <c r="J36" s="183" t="s">
        <v>27</v>
      </c>
      <c r="K36" s="49"/>
      <c r="L36" s="248"/>
      <c r="Q36" s="1"/>
      <c r="R36" s="52"/>
      <c r="S36" s="28"/>
      <c r="T36" s="28"/>
      <c r="U36" s="28"/>
      <c r="V36" s="28"/>
      <c r="W36" s="1"/>
      <c r="X36" s="1"/>
      <c r="Y36" s="1"/>
      <c r="Z36" s="1"/>
      <c r="AA36" s="1"/>
      <c r="AB36" s="1"/>
      <c r="AC36" s="1"/>
      <c r="AD36" s="1"/>
    </row>
    <row r="37" spans="3:30" ht="13.5" customHeight="1" x14ac:dyDescent="0.15">
      <c r="H37" s="98">
        <v>0</v>
      </c>
      <c r="I37" s="91">
        <v>7</v>
      </c>
      <c r="J37" s="183" t="s">
        <v>14</v>
      </c>
      <c r="K37" s="49"/>
      <c r="L37" s="28"/>
      <c r="Q37" s="1"/>
      <c r="R37" s="52"/>
      <c r="S37" s="28"/>
      <c r="T37" s="28"/>
      <c r="U37" s="28"/>
      <c r="V37" s="101"/>
      <c r="W37" s="1"/>
      <c r="X37" s="1"/>
      <c r="Y37" s="1"/>
      <c r="Z37" s="1"/>
      <c r="AA37" s="1"/>
      <c r="AB37" s="1"/>
      <c r="AC37" s="1"/>
      <c r="AD37" s="1"/>
    </row>
    <row r="38" spans="3:30" ht="13.5" customHeight="1" x14ac:dyDescent="0.15">
      <c r="H38" s="98">
        <v>0</v>
      </c>
      <c r="I38" s="91">
        <v>8</v>
      </c>
      <c r="J38" s="183" t="s">
        <v>15</v>
      </c>
      <c r="K38" s="49"/>
      <c r="L38" s="28"/>
      <c r="Q38" s="1"/>
      <c r="R38" s="52"/>
      <c r="S38" s="28"/>
      <c r="T38" s="28"/>
      <c r="U38" s="28"/>
      <c r="V38" s="28"/>
      <c r="W38" s="1"/>
      <c r="X38" s="1"/>
      <c r="Y38" s="1"/>
      <c r="Z38" s="1"/>
      <c r="AA38" s="1"/>
      <c r="AB38" s="1"/>
      <c r="AC38" s="1"/>
      <c r="AD38" s="1"/>
    </row>
    <row r="39" spans="3:30" ht="13.5" customHeight="1" x14ac:dyDescent="0.15">
      <c r="H39" s="98">
        <v>0</v>
      </c>
      <c r="I39" s="91">
        <v>10</v>
      </c>
      <c r="J39" s="183" t="s">
        <v>16</v>
      </c>
      <c r="K39" s="49"/>
      <c r="L39" s="28"/>
      <c r="Q39" s="1"/>
      <c r="R39" s="52"/>
      <c r="S39" s="28"/>
      <c r="T39" s="28"/>
      <c r="U39" s="28"/>
      <c r="V39" s="28"/>
      <c r="W39" s="1"/>
      <c r="X39" s="1"/>
      <c r="Y39" s="1"/>
      <c r="Z39" s="1"/>
      <c r="AA39" s="1"/>
      <c r="AB39" s="1"/>
      <c r="AC39" s="1"/>
      <c r="AD39" s="1"/>
    </row>
    <row r="40" spans="3:30" ht="13.5" customHeight="1" x14ac:dyDescent="0.15">
      <c r="H40" s="98">
        <v>0</v>
      </c>
      <c r="I40" s="91">
        <v>19</v>
      </c>
      <c r="J40" s="183" t="s">
        <v>23</v>
      </c>
      <c r="K40" s="49"/>
      <c r="L40" s="28"/>
      <c r="Q40" s="1"/>
      <c r="R40" s="52"/>
      <c r="S40" s="28"/>
      <c r="T40" s="28"/>
      <c r="U40" s="28"/>
      <c r="V40" s="28"/>
      <c r="W40" s="1"/>
      <c r="X40" s="1"/>
      <c r="Y40" s="1"/>
      <c r="Z40" s="1"/>
      <c r="AA40" s="1"/>
      <c r="AB40" s="1"/>
      <c r="AC40" s="1"/>
      <c r="AD40" s="1"/>
    </row>
    <row r="41" spans="3:30" ht="13.5" customHeight="1" x14ac:dyDescent="0.15">
      <c r="H41" s="98">
        <v>0</v>
      </c>
      <c r="I41" s="91">
        <v>30</v>
      </c>
      <c r="J41" s="183" t="s">
        <v>33</v>
      </c>
      <c r="K41" s="49"/>
      <c r="L41" s="28"/>
      <c r="Q41" s="1"/>
      <c r="R41" s="52"/>
      <c r="S41" s="28"/>
      <c r="T41" s="28"/>
      <c r="U41" s="28"/>
      <c r="V41" s="28"/>
      <c r="W41" s="1"/>
      <c r="X41" s="1"/>
      <c r="Y41" s="1"/>
      <c r="Z41" s="1"/>
      <c r="AA41" s="1"/>
      <c r="AB41" s="1"/>
      <c r="AC41" s="1"/>
      <c r="AD41" s="1"/>
    </row>
    <row r="42" spans="3:30" ht="13.5" customHeight="1" x14ac:dyDescent="0.15">
      <c r="H42" s="98">
        <v>0</v>
      </c>
      <c r="I42" s="91">
        <v>35</v>
      </c>
      <c r="J42" s="183" t="s">
        <v>36</v>
      </c>
      <c r="K42" s="49"/>
      <c r="L42" s="28"/>
      <c r="Q42" s="1"/>
      <c r="R42" s="52"/>
      <c r="S42" s="28"/>
      <c r="T42" s="28"/>
      <c r="U42" s="28"/>
      <c r="V42" s="28"/>
      <c r="W42" s="1"/>
      <c r="X42" s="1"/>
      <c r="Y42" s="1"/>
      <c r="Z42" s="1"/>
      <c r="AA42" s="1"/>
      <c r="AB42" s="1"/>
      <c r="AC42" s="1"/>
      <c r="AD42" s="1"/>
    </row>
    <row r="43" spans="3:30" ht="13.5" customHeight="1" x14ac:dyDescent="0.15">
      <c r="H43" s="98">
        <v>0</v>
      </c>
      <c r="I43" s="91">
        <v>37</v>
      </c>
      <c r="J43" s="183" t="s">
        <v>37</v>
      </c>
      <c r="K43" s="49"/>
      <c r="L43" s="28"/>
      <c r="Q43" s="1"/>
      <c r="R43" s="52"/>
      <c r="S43" s="33"/>
      <c r="T43" s="33"/>
      <c r="U43" s="33"/>
      <c r="V43" s="33"/>
      <c r="W43" s="1"/>
      <c r="X43" s="1"/>
      <c r="Y43" s="1"/>
      <c r="Z43" s="1"/>
      <c r="AA43" s="1"/>
      <c r="AB43" s="1"/>
      <c r="AC43" s="1"/>
      <c r="AD43" s="1"/>
    </row>
    <row r="44" spans="3:30" ht="13.5" customHeight="1" x14ac:dyDescent="0.15">
      <c r="H44" s="132">
        <f>SUM(H4:H43)</f>
        <v>90224</v>
      </c>
      <c r="I44" s="4"/>
      <c r="J44" s="182" t="s">
        <v>107</v>
      </c>
      <c r="K44" s="61"/>
      <c r="L44" s="1"/>
      <c r="Q44" s="1"/>
      <c r="R44" s="52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 x14ac:dyDescent="0.15">
      <c r="K45" s="1"/>
      <c r="L45" s="1"/>
      <c r="O45" s="1"/>
      <c r="Q45" s="1"/>
      <c r="R45" s="12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 x14ac:dyDescent="0.15">
      <c r="K46" s="1"/>
      <c r="L46" s="1"/>
      <c r="Q46" s="1"/>
      <c r="R46" s="51"/>
      <c r="S46" s="118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3:30" ht="13.5" customHeight="1" x14ac:dyDescent="0.2">
      <c r="I47" t="s">
        <v>49</v>
      </c>
      <c r="J47" s="50"/>
      <c r="K47" s="1"/>
      <c r="L47" s="51"/>
      <c r="N47" s="51"/>
      <c r="Q47" s="1"/>
      <c r="R47" s="52"/>
      <c r="S47" s="28"/>
      <c r="T47" s="28"/>
      <c r="U47" s="28"/>
      <c r="V47" s="28"/>
      <c r="W47" s="1"/>
      <c r="X47" s="1"/>
      <c r="Y47" s="1"/>
      <c r="Z47" s="1"/>
      <c r="AA47" s="1"/>
      <c r="AB47" s="1"/>
      <c r="AC47" s="1"/>
      <c r="AD47" s="1"/>
    </row>
    <row r="48" spans="3:30" ht="13.5" customHeight="1" x14ac:dyDescent="0.15">
      <c r="H48" s="209" t="s">
        <v>183</v>
      </c>
      <c r="I48" s="4"/>
      <c r="J48" s="204" t="s">
        <v>105</v>
      </c>
      <c r="K48" s="89"/>
      <c r="L48" s="353" t="s">
        <v>181</v>
      </c>
      <c r="N48" s="52"/>
      <c r="Q48" s="1"/>
      <c r="R48" s="52"/>
      <c r="S48" s="28"/>
      <c r="T48" s="28"/>
      <c r="U48" s="28"/>
      <c r="V48" s="28"/>
      <c r="W48" s="1"/>
      <c r="X48" s="1"/>
      <c r="Y48" s="1"/>
      <c r="Z48" s="1"/>
      <c r="AA48" s="1"/>
      <c r="AB48" s="1"/>
      <c r="AC48" s="1"/>
      <c r="AD48" s="1"/>
    </row>
    <row r="49" spans="1:30" ht="13.5" customHeight="1" x14ac:dyDescent="0.15">
      <c r="H49" s="8" t="s">
        <v>100</v>
      </c>
      <c r="I49" s="4"/>
      <c r="J49" s="160" t="s">
        <v>9</v>
      </c>
      <c r="K49" s="111"/>
      <c r="L49" s="106" t="s">
        <v>100</v>
      </c>
      <c r="N49" s="52"/>
      <c r="Q49" s="1"/>
      <c r="R49" s="52"/>
      <c r="S49" s="28"/>
      <c r="T49" s="28"/>
      <c r="U49" s="28"/>
      <c r="V49" s="28"/>
      <c r="W49" s="1"/>
      <c r="X49" s="1"/>
      <c r="Y49" s="1"/>
      <c r="Z49" s="1"/>
      <c r="AA49" s="1"/>
      <c r="AB49" s="1"/>
      <c r="AC49" s="1"/>
      <c r="AD49" s="1"/>
    </row>
    <row r="50" spans="1:30" ht="13.5" customHeight="1" x14ac:dyDescent="0.15">
      <c r="H50" s="99">
        <v>299508</v>
      </c>
      <c r="I50" s="183">
        <v>17</v>
      </c>
      <c r="J50" s="182" t="s">
        <v>21</v>
      </c>
      <c r="K50" s="138">
        <f>SUM(I50)</f>
        <v>17</v>
      </c>
      <c r="L50" s="354">
        <v>38499</v>
      </c>
      <c r="M50" s="86"/>
      <c r="N50" s="52"/>
      <c r="O50" s="28"/>
      <c r="Q50" s="1"/>
      <c r="R50" s="52"/>
      <c r="S50" s="28"/>
      <c r="T50" s="28"/>
      <c r="U50" s="28"/>
      <c r="V50" s="28"/>
      <c r="W50" s="1"/>
      <c r="X50" s="1"/>
      <c r="Y50" s="1"/>
      <c r="Z50" s="1"/>
      <c r="AA50" s="1"/>
      <c r="AB50" s="1"/>
      <c r="AC50" s="1"/>
      <c r="AD50" s="1"/>
    </row>
    <row r="51" spans="1:30" ht="13.5" customHeight="1" x14ac:dyDescent="0.15">
      <c r="H51" s="98">
        <v>92697</v>
      </c>
      <c r="I51" s="183">
        <v>36</v>
      </c>
      <c r="J51" s="183" t="s">
        <v>5</v>
      </c>
      <c r="K51" s="138">
        <f t="shared" ref="K51:K59" si="7">SUM(I51)</f>
        <v>36</v>
      </c>
      <c r="L51" s="354">
        <v>47223</v>
      </c>
      <c r="M51" s="86"/>
      <c r="N51" s="52"/>
      <c r="O51" s="28"/>
      <c r="Q51" s="1"/>
      <c r="R51" s="52"/>
      <c r="S51" s="28"/>
      <c r="T51" s="28"/>
      <c r="U51" s="28"/>
      <c r="V51" s="28"/>
      <c r="W51" s="1"/>
      <c r="X51" s="1"/>
      <c r="Y51" s="1"/>
      <c r="Z51" s="1"/>
      <c r="AA51" s="1"/>
      <c r="AB51" s="1"/>
      <c r="AC51" s="1"/>
      <c r="AD51" s="1"/>
    </row>
    <row r="52" spans="1:30" ht="13.5" customHeight="1" x14ac:dyDescent="0.15">
      <c r="H52" s="345">
        <v>22973</v>
      </c>
      <c r="I52" s="183">
        <v>16</v>
      </c>
      <c r="J52" s="182" t="s">
        <v>3</v>
      </c>
      <c r="K52" s="138">
        <f t="shared" si="7"/>
        <v>16</v>
      </c>
      <c r="L52" s="354">
        <v>18071</v>
      </c>
      <c r="M52" s="86"/>
      <c r="N52" s="52"/>
      <c r="O52" s="28"/>
      <c r="Q52" s="1"/>
      <c r="R52" s="52"/>
      <c r="S52" s="28"/>
      <c r="T52" s="28"/>
      <c r="U52" s="28"/>
      <c r="V52" s="28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 x14ac:dyDescent="0.2">
      <c r="H53" s="98">
        <v>19986</v>
      </c>
      <c r="I53" s="183">
        <v>40</v>
      </c>
      <c r="J53" s="182" t="s">
        <v>2</v>
      </c>
      <c r="K53" s="138">
        <f t="shared" si="7"/>
        <v>40</v>
      </c>
      <c r="L53" s="354">
        <v>16547</v>
      </c>
      <c r="M53" s="86"/>
      <c r="N53" s="52"/>
      <c r="O53" s="1"/>
      <c r="Q53" s="1"/>
      <c r="R53" s="52"/>
      <c r="S53" s="28"/>
      <c r="T53" s="28"/>
      <c r="U53" s="28"/>
      <c r="V53" s="28"/>
      <c r="W53" s="1"/>
      <c r="X53" s="1"/>
      <c r="Y53" s="1"/>
      <c r="Z53" s="1"/>
      <c r="AA53" s="1"/>
      <c r="AB53" s="1"/>
      <c r="AC53" s="1"/>
      <c r="AD53" s="1"/>
    </row>
    <row r="54" spans="1:30" ht="13.5" customHeight="1" x14ac:dyDescent="0.15">
      <c r="A54" s="65" t="s">
        <v>46</v>
      </c>
      <c r="B54" s="66" t="s">
        <v>53</v>
      </c>
      <c r="C54" s="66" t="s">
        <v>192</v>
      </c>
      <c r="D54" s="66" t="s">
        <v>183</v>
      </c>
      <c r="E54" s="66" t="s">
        <v>51</v>
      </c>
      <c r="F54" s="66" t="s">
        <v>50</v>
      </c>
      <c r="G54" s="67" t="s">
        <v>52</v>
      </c>
      <c r="H54" s="98">
        <v>18677</v>
      </c>
      <c r="I54" s="183">
        <v>26</v>
      </c>
      <c r="J54" s="182" t="s">
        <v>30</v>
      </c>
      <c r="K54" s="138">
        <f t="shared" si="7"/>
        <v>26</v>
      </c>
      <c r="L54" s="354">
        <v>16480</v>
      </c>
      <c r="M54" s="86"/>
      <c r="N54" s="52"/>
      <c r="O54" s="1"/>
      <c r="Q54" s="1"/>
      <c r="R54" s="52"/>
      <c r="S54" s="28"/>
      <c r="T54" s="28"/>
      <c r="U54" s="28"/>
      <c r="V54" s="28"/>
      <c r="W54" s="1"/>
      <c r="X54" s="1"/>
      <c r="Y54" s="1"/>
      <c r="Z54" s="1"/>
      <c r="AA54" s="1"/>
      <c r="AB54" s="1"/>
      <c r="AC54" s="1"/>
      <c r="AD54" s="1"/>
    </row>
    <row r="55" spans="1:30" ht="13.5" customHeight="1" x14ac:dyDescent="0.15">
      <c r="A55" s="68">
        <v>1</v>
      </c>
      <c r="B55" s="182" t="s">
        <v>21</v>
      </c>
      <c r="C55" s="47">
        <f>SUM(H50)</f>
        <v>299508</v>
      </c>
      <c r="D55" s="6">
        <f t="shared" ref="D55:D64" si="8">SUM(L50)</f>
        <v>38499</v>
      </c>
      <c r="E55" s="58">
        <f>SUM(N66/M66*100)</f>
        <v>104.82790482790483</v>
      </c>
      <c r="F55" s="58">
        <f t="shared" ref="F55:F65" si="9">SUM(C55/D55*100)</f>
        <v>777.96306397568765</v>
      </c>
      <c r="G55" s="69"/>
      <c r="H55" s="98">
        <v>15967</v>
      </c>
      <c r="I55" s="183">
        <v>33</v>
      </c>
      <c r="J55" s="182" t="s">
        <v>0</v>
      </c>
      <c r="K55" s="138">
        <f t="shared" si="7"/>
        <v>33</v>
      </c>
      <c r="L55" s="354">
        <v>19284</v>
      </c>
      <c r="M55" s="86"/>
      <c r="N55" s="52"/>
      <c r="O55" s="1"/>
      <c r="Q55" s="1"/>
      <c r="R55" s="52"/>
      <c r="S55" s="28"/>
      <c r="T55" s="28"/>
      <c r="U55" s="28"/>
      <c r="V55" s="28"/>
      <c r="W55" s="1"/>
      <c r="X55" s="1"/>
      <c r="Y55" s="1"/>
      <c r="Z55" s="1"/>
      <c r="AA55" s="1"/>
      <c r="AB55" s="1"/>
      <c r="AC55" s="1"/>
      <c r="AD55" s="1"/>
    </row>
    <row r="56" spans="1:30" ht="13.5" customHeight="1" x14ac:dyDescent="0.15">
      <c r="A56" s="68">
        <v>2</v>
      </c>
      <c r="B56" s="183" t="s">
        <v>5</v>
      </c>
      <c r="C56" s="47">
        <f t="shared" ref="C56:C64" si="10">SUM(H51)</f>
        <v>92697</v>
      </c>
      <c r="D56" s="6">
        <f t="shared" si="8"/>
        <v>47223</v>
      </c>
      <c r="E56" s="58">
        <f t="shared" ref="E56:E65" si="11">SUM(N67/M67*100)</f>
        <v>104.653683319221</v>
      </c>
      <c r="F56" s="58">
        <f t="shared" si="9"/>
        <v>196.2962962962963</v>
      </c>
      <c r="G56" s="69"/>
      <c r="H56" s="98">
        <v>13113</v>
      </c>
      <c r="I56" s="183">
        <v>24</v>
      </c>
      <c r="J56" s="182" t="s">
        <v>28</v>
      </c>
      <c r="K56" s="138">
        <f t="shared" si="7"/>
        <v>24</v>
      </c>
      <c r="L56" s="354">
        <v>12707</v>
      </c>
      <c r="M56" s="86"/>
      <c r="N56" s="52"/>
      <c r="O56" s="1"/>
      <c r="Q56" s="1"/>
      <c r="R56" s="52"/>
      <c r="S56" s="28"/>
      <c r="T56" s="28"/>
      <c r="U56" s="28"/>
      <c r="V56" s="28"/>
      <c r="W56" s="1"/>
      <c r="X56" s="1"/>
      <c r="Y56" s="1"/>
      <c r="Z56" s="1"/>
      <c r="AA56" s="1"/>
      <c r="AB56" s="1"/>
      <c r="AC56" s="1"/>
      <c r="AD56" s="1"/>
    </row>
    <row r="57" spans="1:30" ht="13.5" customHeight="1" x14ac:dyDescent="0.15">
      <c r="A57" s="68">
        <v>3</v>
      </c>
      <c r="B57" s="182" t="s">
        <v>3</v>
      </c>
      <c r="C57" s="47">
        <f t="shared" si="10"/>
        <v>22973</v>
      </c>
      <c r="D57" s="6">
        <f t="shared" si="8"/>
        <v>18071</v>
      </c>
      <c r="E57" s="58">
        <f t="shared" si="11"/>
        <v>74.168657583779947</v>
      </c>
      <c r="F57" s="58">
        <f t="shared" si="9"/>
        <v>127.12633501189752</v>
      </c>
      <c r="G57" s="69"/>
      <c r="H57" s="98">
        <v>12149</v>
      </c>
      <c r="I57" s="183">
        <v>38</v>
      </c>
      <c r="J57" s="182" t="s">
        <v>38</v>
      </c>
      <c r="K57" s="138">
        <f t="shared" si="7"/>
        <v>38</v>
      </c>
      <c r="L57" s="354">
        <v>10141</v>
      </c>
      <c r="M57" s="86"/>
      <c r="N57" s="52"/>
      <c r="O57" s="1"/>
      <c r="Q57" s="1"/>
      <c r="R57" s="52"/>
      <c r="S57" s="28"/>
      <c r="T57" s="28"/>
      <c r="U57" s="28"/>
      <c r="V57" s="28"/>
      <c r="W57" s="1"/>
      <c r="X57" s="1"/>
      <c r="Y57" s="1"/>
      <c r="Z57" s="1"/>
      <c r="AA57" s="1"/>
      <c r="AB57" s="1"/>
      <c r="AC57" s="1"/>
      <c r="AD57" s="1"/>
    </row>
    <row r="58" spans="1:30" ht="13.5" customHeight="1" x14ac:dyDescent="0.15">
      <c r="A58" s="68">
        <v>4</v>
      </c>
      <c r="B58" s="182" t="s">
        <v>2</v>
      </c>
      <c r="C58" s="47">
        <f t="shared" si="10"/>
        <v>19986</v>
      </c>
      <c r="D58" s="6">
        <f t="shared" si="8"/>
        <v>16547</v>
      </c>
      <c r="E58" s="58">
        <f t="shared" si="11"/>
        <v>97.137302551640332</v>
      </c>
      <c r="F58" s="58">
        <f t="shared" si="9"/>
        <v>120.78322354505349</v>
      </c>
      <c r="G58" s="69"/>
      <c r="H58" s="460">
        <v>11462</v>
      </c>
      <c r="I58" s="185">
        <v>25</v>
      </c>
      <c r="J58" s="185" t="s">
        <v>29</v>
      </c>
      <c r="K58" s="138">
        <f t="shared" si="7"/>
        <v>25</v>
      </c>
      <c r="L58" s="352">
        <v>9558</v>
      </c>
      <c r="M58" s="86"/>
      <c r="N58" s="52"/>
      <c r="O58" s="1"/>
      <c r="Q58" s="1"/>
      <c r="R58" s="52"/>
      <c r="S58" s="28"/>
      <c r="T58" s="28"/>
      <c r="U58" s="28"/>
      <c r="V58" s="28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 x14ac:dyDescent="0.2">
      <c r="A59" s="68">
        <v>5</v>
      </c>
      <c r="B59" s="182" t="s">
        <v>30</v>
      </c>
      <c r="C59" s="47">
        <f t="shared" si="10"/>
        <v>18677</v>
      </c>
      <c r="D59" s="6">
        <f t="shared" si="8"/>
        <v>16480</v>
      </c>
      <c r="E59" s="58">
        <f t="shared" si="11"/>
        <v>109.80011757789536</v>
      </c>
      <c r="F59" s="58">
        <f t="shared" si="9"/>
        <v>113.33131067961165</v>
      </c>
      <c r="G59" s="79"/>
      <c r="H59" s="523">
        <v>7176</v>
      </c>
      <c r="I59" s="253">
        <v>37</v>
      </c>
      <c r="J59" s="185" t="s">
        <v>37</v>
      </c>
      <c r="K59" s="138">
        <f t="shared" si="7"/>
        <v>37</v>
      </c>
      <c r="L59" s="352">
        <v>6442</v>
      </c>
      <c r="M59" s="86"/>
      <c r="N59" s="52"/>
      <c r="O59" s="1"/>
      <c r="Q59" s="1"/>
      <c r="R59" s="52"/>
      <c r="S59" s="28"/>
      <c r="T59" s="28"/>
      <c r="U59" s="28"/>
      <c r="V59" s="28"/>
      <c r="W59" s="1"/>
      <c r="X59" s="1"/>
      <c r="Y59" s="1"/>
      <c r="Z59" s="1"/>
      <c r="AA59" s="1"/>
      <c r="AB59" s="1"/>
      <c r="AC59" s="1"/>
      <c r="AD59" s="1"/>
    </row>
    <row r="60" spans="1:30" ht="13.5" customHeight="1" x14ac:dyDescent="0.15">
      <c r="A60" s="68">
        <v>6</v>
      </c>
      <c r="B60" s="182" t="s">
        <v>0</v>
      </c>
      <c r="C60" s="47">
        <f t="shared" si="10"/>
        <v>15967</v>
      </c>
      <c r="D60" s="6">
        <f t="shared" si="8"/>
        <v>19284</v>
      </c>
      <c r="E60" s="58">
        <f t="shared" si="11"/>
        <v>265.98367482925204</v>
      </c>
      <c r="F60" s="58">
        <f t="shared" si="9"/>
        <v>82.799211781788003</v>
      </c>
      <c r="G60" s="69"/>
      <c r="H60" s="472">
        <v>2806</v>
      </c>
      <c r="I60" s="255">
        <v>15</v>
      </c>
      <c r="J60" s="255" t="s">
        <v>20</v>
      </c>
      <c r="K60" s="89" t="s">
        <v>8</v>
      </c>
      <c r="L60" s="507">
        <v>211065</v>
      </c>
      <c r="O60" s="1"/>
      <c r="Q60" s="1"/>
      <c r="R60" s="52"/>
      <c r="S60" s="28"/>
      <c r="T60" s="28"/>
      <c r="U60" s="28"/>
      <c r="V60" s="28"/>
      <c r="W60" s="1"/>
      <c r="X60" s="1"/>
      <c r="Y60" s="1"/>
      <c r="Z60" s="1"/>
      <c r="AA60" s="1"/>
      <c r="AB60" s="1"/>
      <c r="AC60" s="1"/>
      <c r="AD60" s="1"/>
    </row>
    <row r="61" spans="1:30" ht="13.5" customHeight="1" x14ac:dyDescent="0.15">
      <c r="A61" s="68">
        <v>7</v>
      </c>
      <c r="B61" s="182" t="s">
        <v>28</v>
      </c>
      <c r="C61" s="47">
        <f t="shared" si="10"/>
        <v>13113</v>
      </c>
      <c r="D61" s="6">
        <f t="shared" si="8"/>
        <v>12707</v>
      </c>
      <c r="E61" s="58">
        <f t="shared" si="11"/>
        <v>92.371090448013533</v>
      </c>
      <c r="F61" s="58">
        <f t="shared" si="9"/>
        <v>103.19508932084678</v>
      </c>
      <c r="G61" s="69"/>
      <c r="H61" s="345">
        <v>1997</v>
      </c>
      <c r="I61" s="183">
        <v>34</v>
      </c>
      <c r="J61" s="182" t="s">
        <v>1</v>
      </c>
      <c r="K61" s="55"/>
      <c r="L61" s="28"/>
      <c r="N61" s="57"/>
      <c r="O61" s="1"/>
      <c r="Q61" s="1"/>
      <c r="R61" s="52"/>
      <c r="S61" s="28"/>
      <c r="T61" s="28"/>
      <c r="U61" s="28"/>
      <c r="V61" s="28"/>
      <c r="W61" s="1"/>
      <c r="X61" s="1"/>
      <c r="Y61" s="1"/>
      <c r="Z61" s="1"/>
      <c r="AA61" s="1"/>
      <c r="AB61" s="1"/>
      <c r="AC61" s="1"/>
      <c r="AD61" s="1"/>
    </row>
    <row r="62" spans="1:30" ht="13.5" customHeight="1" x14ac:dyDescent="0.15">
      <c r="A62" s="68">
        <v>8</v>
      </c>
      <c r="B62" s="182" t="s">
        <v>38</v>
      </c>
      <c r="C62" s="47">
        <f t="shared" si="10"/>
        <v>12149</v>
      </c>
      <c r="D62" s="6">
        <f t="shared" si="8"/>
        <v>10141</v>
      </c>
      <c r="E62" s="58">
        <f t="shared" si="11"/>
        <v>82.680005444399072</v>
      </c>
      <c r="F62" s="58">
        <f t="shared" si="9"/>
        <v>119.80080859875753</v>
      </c>
      <c r="G62" s="80"/>
      <c r="H62" s="98">
        <v>1907</v>
      </c>
      <c r="I62" s="183">
        <v>30</v>
      </c>
      <c r="J62" s="182" t="s">
        <v>99</v>
      </c>
      <c r="K62" s="55"/>
      <c r="Q62" s="1"/>
      <c r="R62" s="52"/>
      <c r="S62" s="28"/>
      <c r="T62" s="28"/>
      <c r="U62" s="28"/>
      <c r="V62" s="28"/>
      <c r="W62" s="1"/>
      <c r="X62" s="1"/>
      <c r="Y62" s="1"/>
      <c r="Z62" s="1"/>
      <c r="AA62" s="1"/>
      <c r="AB62" s="1"/>
      <c r="AC62" s="1"/>
      <c r="AD62" s="1"/>
    </row>
    <row r="63" spans="1:30" ht="13.5" customHeight="1" x14ac:dyDescent="0.15">
      <c r="A63" s="68">
        <v>9</v>
      </c>
      <c r="B63" s="185" t="s">
        <v>29</v>
      </c>
      <c r="C63" s="47">
        <f t="shared" si="10"/>
        <v>11462</v>
      </c>
      <c r="D63" s="6">
        <f t="shared" si="8"/>
        <v>9558</v>
      </c>
      <c r="E63" s="58">
        <f t="shared" si="11"/>
        <v>106.40549572966951</v>
      </c>
      <c r="F63" s="58">
        <f t="shared" si="9"/>
        <v>119.92048545720861</v>
      </c>
      <c r="G63" s="79"/>
      <c r="H63" s="98">
        <v>1603</v>
      </c>
      <c r="I63" s="182">
        <v>39</v>
      </c>
      <c r="J63" s="182" t="s">
        <v>39</v>
      </c>
      <c r="K63" s="49"/>
      <c r="L63" s="28"/>
      <c r="Q63" s="1"/>
      <c r="R63" s="52"/>
      <c r="S63" s="28"/>
      <c r="T63" s="28"/>
      <c r="U63" s="28"/>
      <c r="V63" s="28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 x14ac:dyDescent="0.2">
      <c r="A64" s="81">
        <v>10</v>
      </c>
      <c r="B64" s="185" t="s">
        <v>37</v>
      </c>
      <c r="C64" s="47">
        <f t="shared" si="10"/>
        <v>7176</v>
      </c>
      <c r="D64" s="6">
        <f t="shared" si="8"/>
        <v>6442</v>
      </c>
      <c r="E64" s="64">
        <f t="shared" si="11"/>
        <v>98.557890399670384</v>
      </c>
      <c r="F64" s="58">
        <f t="shared" si="9"/>
        <v>111.39397702576839</v>
      </c>
      <c r="G64" s="82"/>
      <c r="H64" s="137">
        <v>1577</v>
      </c>
      <c r="I64" s="183">
        <v>14</v>
      </c>
      <c r="J64" s="182" t="s">
        <v>19</v>
      </c>
      <c r="K64" s="49"/>
      <c r="L64" s="28"/>
      <c r="Q64" s="1"/>
      <c r="R64" s="52"/>
      <c r="S64" s="28"/>
      <c r="T64" s="28"/>
      <c r="U64" s="28"/>
      <c r="V64" s="28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 x14ac:dyDescent="0.2">
      <c r="A65" s="72"/>
      <c r="B65" s="73" t="s">
        <v>58</v>
      </c>
      <c r="C65" s="74">
        <f>SUM(H90)</f>
        <v>527209</v>
      </c>
      <c r="D65" s="74">
        <f>SUM(L60)</f>
        <v>211065</v>
      </c>
      <c r="E65" s="77">
        <f t="shared" si="11"/>
        <v>103.33784154612098</v>
      </c>
      <c r="F65" s="77">
        <f t="shared" si="9"/>
        <v>249.78513727998487</v>
      </c>
      <c r="G65" s="78"/>
      <c r="H65" s="99">
        <v>981</v>
      </c>
      <c r="I65" s="183">
        <v>29</v>
      </c>
      <c r="J65" s="182" t="s">
        <v>96</v>
      </c>
      <c r="K65" s="1"/>
      <c r="L65" s="218" t="s">
        <v>105</v>
      </c>
      <c r="M65" s="157" t="s">
        <v>76</v>
      </c>
      <c r="N65" t="s">
        <v>75</v>
      </c>
      <c r="Q65" s="1"/>
      <c r="R65" s="52"/>
      <c r="S65" s="28"/>
      <c r="T65" s="28"/>
      <c r="U65" s="28"/>
      <c r="V65" s="28"/>
      <c r="W65" s="1"/>
      <c r="X65" s="1"/>
      <c r="Y65" s="1"/>
      <c r="Z65" s="1"/>
      <c r="AA65" s="1"/>
      <c r="AB65" s="1"/>
      <c r="AC65" s="1"/>
      <c r="AD65" s="1"/>
    </row>
    <row r="66" spans="1:30" ht="13.5" customHeight="1" x14ac:dyDescent="0.15">
      <c r="H66" s="345">
        <v>957</v>
      </c>
      <c r="I66" s="183">
        <v>35</v>
      </c>
      <c r="J66" s="182" t="s">
        <v>36</v>
      </c>
      <c r="K66" s="131">
        <f>SUM(I50)</f>
        <v>17</v>
      </c>
      <c r="L66" s="182" t="s">
        <v>21</v>
      </c>
      <c r="M66" s="366">
        <v>285714</v>
      </c>
      <c r="N66" s="99">
        <f>SUM(H50)</f>
        <v>299508</v>
      </c>
      <c r="Q66" s="1"/>
      <c r="R66" s="52"/>
      <c r="S66" s="28"/>
      <c r="T66" s="28"/>
      <c r="U66" s="28"/>
      <c r="V66" s="28"/>
      <c r="W66" s="1"/>
      <c r="X66" s="1"/>
      <c r="Y66" s="1"/>
      <c r="Z66" s="1"/>
      <c r="AA66" s="1"/>
      <c r="AB66" s="1"/>
      <c r="AC66" s="1"/>
      <c r="AD66" s="1"/>
    </row>
    <row r="67" spans="1:30" ht="13.5" customHeight="1" x14ac:dyDescent="0.15">
      <c r="H67" s="345">
        <v>657</v>
      </c>
      <c r="I67" s="182">
        <v>21</v>
      </c>
      <c r="J67" s="182" t="s">
        <v>25</v>
      </c>
      <c r="K67" s="131">
        <f t="shared" ref="K67:K75" si="12">SUM(I51)</f>
        <v>36</v>
      </c>
      <c r="L67" s="183" t="s">
        <v>5</v>
      </c>
      <c r="M67" s="364">
        <v>88575</v>
      </c>
      <c r="N67" s="99">
        <f t="shared" ref="N67:N75" si="13">SUM(H51)</f>
        <v>92697</v>
      </c>
      <c r="Q67" s="1"/>
      <c r="R67" s="52"/>
      <c r="S67" s="28"/>
      <c r="T67" s="28"/>
      <c r="U67" s="28"/>
      <c r="V67" s="28"/>
      <c r="W67" s="1"/>
      <c r="X67" s="1"/>
      <c r="Y67" s="1"/>
      <c r="Z67" s="1"/>
      <c r="AA67" s="1"/>
      <c r="AB67" s="1"/>
      <c r="AC67" s="1"/>
      <c r="AD67" s="1"/>
    </row>
    <row r="68" spans="1:30" ht="13.5" customHeight="1" x14ac:dyDescent="0.15">
      <c r="C68" s="28"/>
      <c r="D68" s="1"/>
      <c r="H68" s="98">
        <v>384</v>
      </c>
      <c r="I68" s="182">
        <v>13</v>
      </c>
      <c r="J68" s="182" t="s">
        <v>7</v>
      </c>
      <c r="K68" s="131">
        <f t="shared" si="12"/>
        <v>16</v>
      </c>
      <c r="L68" s="182" t="s">
        <v>3</v>
      </c>
      <c r="M68" s="364">
        <v>30974</v>
      </c>
      <c r="N68" s="99">
        <f t="shared" si="13"/>
        <v>22973</v>
      </c>
      <c r="Q68" s="1"/>
      <c r="R68" s="52"/>
      <c r="S68" s="28"/>
      <c r="T68" s="28"/>
      <c r="U68" s="28"/>
      <c r="V68" s="28"/>
      <c r="W68" s="1"/>
      <c r="X68" s="1"/>
      <c r="Y68" s="1"/>
      <c r="Z68" s="1"/>
      <c r="AA68" s="1"/>
      <c r="AB68" s="1"/>
      <c r="AC68" s="1"/>
      <c r="AD68" s="1"/>
    </row>
    <row r="69" spans="1:30" ht="13.5" customHeight="1" x14ac:dyDescent="0.15">
      <c r="H69" s="98">
        <v>186</v>
      </c>
      <c r="I69" s="182">
        <v>23</v>
      </c>
      <c r="J69" s="182" t="s">
        <v>27</v>
      </c>
      <c r="K69" s="131">
        <f t="shared" si="12"/>
        <v>40</v>
      </c>
      <c r="L69" s="182" t="s">
        <v>2</v>
      </c>
      <c r="M69" s="364">
        <v>20575</v>
      </c>
      <c r="N69" s="99">
        <f t="shared" si="13"/>
        <v>19986</v>
      </c>
      <c r="Q69" s="1"/>
      <c r="R69" s="52"/>
      <c r="S69" s="28"/>
      <c r="T69" s="28"/>
      <c r="U69" s="28"/>
      <c r="V69" s="28"/>
      <c r="W69" s="1"/>
      <c r="X69" s="1"/>
      <c r="Y69" s="1"/>
      <c r="Z69" s="1"/>
      <c r="AA69" s="1"/>
      <c r="AB69" s="1"/>
      <c r="AC69" s="1"/>
      <c r="AD69" s="1"/>
    </row>
    <row r="70" spans="1:30" ht="13.5" customHeight="1" x14ac:dyDescent="0.15">
      <c r="H70" s="98">
        <v>185</v>
      </c>
      <c r="I70" s="182">
        <v>1</v>
      </c>
      <c r="J70" s="182" t="s">
        <v>4</v>
      </c>
      <c r="K70" s="131">
        <f t="shared" si="12"/>
        <v>26</v>
      </c>
      <c r="L70" s="182" t="s">
        <v>30</v>
      </c>
      <c r="M70" s="364">
        <v>17010</v>
      </c>
      <c r="N70" s="99">
        <f t="shared" si="13"/>
        <v>18677</v>
      </c>
      <c r="Q70" s="1"/>
      <c r="R70" s="52"/>
      <c r="S70" s="28"/>
      <c r="T70" s="28"/>
      <c r="U70" s="28"/>
      <c r="V70" s="28"/>
      <c r="W70" s="1"/>
      <c r="X70" s="1"/>
      <c r="Y70" s="1"/>
      <c r="Z70" s="1"/>
      <c r="AA70" s="1"/>
      <c r="AB70" s="1"/>
      <c r="AC70" s="1"/>
      <c r="AD70" s="1"/>
    </row>
    <row r="71" spans="1:30" ht="13.5" customHeight="1" x14ac:dyDescent="0.15">
      <c r="H71" s="98">
        <v>98</v>
      </c>
      <c r="I71" s="182">
        <v>27</v>
      </c>
      <c r="J71" s="182" t="s">
        <v>31</v>
      </c>
      <c r="K71" s="131">
        <f t="shared" si="12"/>
        <v>33</v>
      </c>
      <c r="L71" s="182" t="s">
        <v>0</v>
      </c>
      <c r="M71" s="364">
        <v>6003</v>
      </c>
      <c r="N71" s="99">
        <f t="shared" si="13"/>
        <v>15967</v>
      </c>
      <c r="Q71" s="1"/>
      <c r="R71" s="52"/>
      <c r="S71" s="28"/>
      <c r="T71" s="28"/>
      <c r="U71" s="28"/>
      <c r="V71" s="28"/>
      <c r="W71" s="1"/>
      <c r="X71" s="1"/>
      <c r="Y71" s="1"/>
      <c r="Z71" s="1"/>
      <c r="AA71" s="1"/>
      <c r="AB71" s="1"/>
      <c r="AC71" s="1"/>
      <c r="AD71" s="1"/>
    </row>
    <row r="72" spans="1:30" ht="13.5" customHeight="1" x14ac:dyDescent="0.15">
      <c r="H72" s="98">
        <v>88</v>
      </c>
      <c r="I72" s="182">
        <v>9</v>
      </c>
      <c r="J72" s="393" t="s">
        <v>171</v>
      </c>
      <c r="K72" s="131">
        <f t="shared" si="12"/>
        <v>24</v>
      </c>
      <c r="L72" s="182" t="s">
        <v>28</v>
      </c>
      <c r="M72" s="364">
        <v>14196</v>
      </c>
      <c r="N72" s="99">
        <f t="shared" si="13"/>
        <v>13113</v>
      </c>
      <c r="Q72" s="1"/>
      <c r="R72" s="52"/>
      <c r="S72" s="28"/>
      <c r="T72" s="28"/>
      <c r="U72" s="28"/>
      <c r="V72" s="28"/>
      <c r="W72" s="1"/>
      <c r="X72" s="1"/>
      <c r="Y72" s="1"/>
      <c r="Z72" s="1"/>
      <c r="AA72" s="1"/>
      <c r="AB72" s="1"/>
      <c r="AC72" s="1"/>
      <c r="AD72" s="1"/>
    </row>
    <row r="73" spans="1:30" ht="13.5" customHeight="1" x14ac:dyDescent="0.15">
      <c r="H73" s="221">
        <v>31</v>
      </c>
      <c r="I73" s="182">
        <v>28</v>
      </c>
      <c r="J73" s="182" t="s">
        <v>32</v>
      </c>
      <c r="K73" s="131">
        <f t="shared" si="12"/>
        <v>38</v>
      </c>
      <c r="L73" s="182" t="s">
        <v>38</v>
      </c>
      <c r="M73" s="364">
        <v>14694</v>
      </c>
      <c r="N73" s="99">
        <f t="shared" si="13"/>
        <v>12149</v>
      </c>
      <c r="Q73" s="1"/>
      <c r="R73" s="52"/>
      <c r="S73" s="28"/>
      <c r="T73" s="28"/>
      <c r="U73" s="28"/>
      <c r="V73" s="28"/>
      <c r="W73" s="1"/>
      <c r="X73" s="1"/>
      <c r="Y73" s="1"/>
      <c r="Z73" s="1"/>
      <c r="AA73" s="1"/>
      <c r="AB73" s="1"/>
      <c r="AC73" s="1"/>
      <c r="AD73" s="1"/>
    </row>
    <row r="74" spans="1:30" ht="13.5" customHeight="1" x14ac:dyDescent="0.15">
      <c r="H74" s="98">
        <v>20</v>
      </c>
      <c r="I74" s="182">
        <v>4</v>
      </c>
      <c r="J74" s="182" t="s">
        <v>11</v>
      </c>
      <c r="K74" s="131">
        <f t="shared" si="12"/>
        <v>25</v>
      </c>
      <c r="L74" s="185" t="s">
        <v>29</v>
      </c>
      <c r="M74" s="365">
        <v>10772</v>
      </c>
      <c r="N74" s="99">
        <f t="shared" si="13"/>
        <v>11462</v>
      </c>
      <c r="Q74" s="1"/>
      <c r="R74" s="52"/>
      <c r="S74" s="28"/>
      <c r="T74" s="28"/>
      <c r="U74" s="28"/>
      <c r="V74" s="28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 x14ac:dyDescent="0.2">
      <c r="H75" s="98">
        <v>16</v>
      </c>
      <c r="I75" s="182">
        <v>2</v>
      </c>
      <c r="J75" s="182" t="s">
        <v>6</v>
      </c>
      <c r="K75" s="131">
        <f t="shared" si="12"/>
        <v>37</v>
      </c>
      <c r="L75" s="185" t="s">
        <v>37</v>
      </c>
      <c r="M75" s="365">
        <v>7281</v>
      </c>
      <c r="N75" s="190">
        <f t="shared" si="13"/>
        <v>7176</v>
      </c>
      <c r="Q75" s="1"/>
      <c r="R75" s="52"/>
      <c r="S75" s="28"/>
      <c r="T75" s="28"/>
      <c r="U75" s="28"/>
      <c r="V75" s="28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 x14ac:dyDescent="0.15">
      <c r="H76" s="98">
        <v>7</v>
      </c>
      <c r="I76" s="182">
        <v>18</v>
      </c>
      <c r="J76" s="182" t="s">
        <v>22</v>
      </c>
      <c r="K76" s="4"/>
      <c r="L76" s="390" t="s">
        <v>109</v>
      </c>
      <c r="M76" s="397">
        <v>510180</v>
      </c>
      <c r="N76" s="195">
        <f>SUM(H90)</f>
        <v>527209</v>
      </c>
      <c r="Q76" s="1"/>
      <c r="R76" s="52"/>
      <c r="S76" s="28"/>
      <c r="T76" s="28"/>
      <c r="U76" s="28"/>
      <c r="V76" s="28"/>
      <c r="W76" s="1"/>
      <c r="X76" s="1"/>
      <c r="Y76" s="1"/>
      <c r="Z76" s="1"/>
      <c r="AA76" s="1"/>
      <c r="AB76" s="1"/>
      <c r="AC76" s="1"/>
      <c r="AD76" s="1"/>
    </row>
    <row r="77" spans="1:30" ht="13.5" customHeight="1" x14ac:dyDescent="0.15">
      <c r="H77" s="98">
        <v>1</v>
      </c>
      <c r="I77" s="182">
        <v>11</v>
      </c>
      <c r="J77" s="182" t="s">
        <v>17</v>
      </c>
      <c r="K77" s="49"/>
      <c r="L77" s="32"/>
      <c r="Q77" s="1"/>
      <c r="R77" s="52"/>
      <c r="S77" s="28"/>
      <c r="T77" s="28"/>
      <c r="U77" s="28"/>
      <c r="V77" s="28"/>
      <c r="W77" s="1"/>
      <c r="X77" s="1"/>
      <c r="Y77" s="1"/>
      <c r="Z77" s="1"/>
      <c r="AA77" s="1"/>
      <c r="AB77" s="1"/>
      <c r="AC77" s="1"/>
      <c r="AD77" s="1"/>
    </row>
    <row r="78" spans="1:30" ht="13.5" customHeight="1" x14ac:dyDescent="0.15">
      <c r="H78" s="99">
        <v>0</v>
      </c>
      <c r="I78" s="182">
        <v>3</v>
      </c>
      <c r="J78" s="182" t="s">
        <v>10</v>
      </c>
      <c r="K78" s="49"/>
      <c r="L78" s="32"/>
      <c r="Q78" s="1"/>
      <c r="R78" s="52"/>
      <c r="S78" s="28"/>
      <c r="T78" s="28"/>
      <c r="U78" s="28"/>
      <c r="V78" s="28"/>
      <c r="W78" s="1"/>
      <c r="X78" s="1"/>
      <c r="Y78" s="1"/>
      <c r="Z78" s="1"/>
      <c r="AA78" s="1"/>
      <c r="AB78" s="1"/>
      <c r="AC78" s="1"/>
      <c r="AD78" s="1"/>
    </row>
    <row r="79" spans="1:30" ht="13.5" customHeight="1" x14ac:dyDescent="0.15">
      <c r="H79" s="98">
        <v>0</v>
      </c>
      <c r="I79" s="182">
        <v>5</v>
      </c>
      <c r="J79" s="182" t="s">
        <v>12</v>
      </c>
      <c r="K79" s="49"/>
      <c r="L79" s="32"/>
      <c r="Q79" s="1"/>
      <c r="R79" s="52"/>
      <c r="S79" s="28"/>
      <c r="T79" s="28"/>
      <c r="U79" s="28"/>
      <c r="V79" s="28"/>
      <c r="W79" s="1"/>
      <c r="X79" s="1"/>
      <c r="Y79" s="1"/>
      <c r="Z79" s="1"/>
      <c r="AA79" s="1"/>
      <c r="AB79" s="1"/>
      <c r="AC79" s="1"/>
      <c r="AD79" s="1"/>
    </row>
    <row r="80" spans="1:30" ht="13.5" customHeight="1" x14ac:dyDescent="0.15">
      <c r="H80" s="137">
        <v>0</v>
      </c>
      <c r="I80" s="182">
        <v>6</v>
      </c>
      <c r="J80" s="182" t="s">
        <v>13</v>
      </c>
      <c r="K80" s="49"/>
      <c r="L80" s="32"/>
      <c r="Q80" s="1"/>
      <c r="R80" s="52"/>
      <c r="S80" s="28"/>
      <c r="T80" s="28"/>
      <c r="U80" s="28"/>
      <c r="V80" s="28"/>
      <c r="W80" s="1"/>
      <c r="X80" s="1"/>
      <c r="Y80" s="1"/>
      <c r="Z80" s="1"/>
      <c r="AA80" s="1"/>
      <c r="AB80" s="1"/>
      <c r="AC80" s="1"/>
      <c r="AD80" s="1"/>
    </row>
    <row r="81" spans="8:30" ht="13.5" customHeight="1" x14ac:dyDescent="0.15">
      <c r="H81" s="99">
        <v>0</v>
      </c>
      <c r="I81" s="182">
        <v>7</v>
      </c>
      <c r="J81" s="182" t="s">
        <v>14</v>
      </c>
      <c r="K81" s="49"/>
      <c r="L81" s="32"/>
      <c r="Q81" s="1"/>
      <c r="R81" s="52"/>
      <c r="S81" s="28"/>
      <c r="T81" s="28"/>
      <c r="U81" s="28"/>
      <c r="V81" s="28"/>
      <c r="W81" s="1"/>
      <c r="X81" s="1"/>
      <c r="Y81" s="1"/>
      <c r="Z81" s="1"/>
      <c r="AA81" s="1"/>
      <c r="AB81" s="1"/>
      <c r="AC81" s="1"/>
      <c r="AD81" s="1"/>
    </row>
    <row r="82" spans="8:30" ht="13.5" customHeight="1" x14ac:dyDescent="0.15">
      <c r="H82" s="98">
        <v>0</v>
      </c>
      <c r="I82" s="182">
        <v>8</v>
      </c>
      <c r="J82" s="182" t="s">
        <v>15</v>
      </c>
      <c r="K82" s="49"/>
      <c r="L82" s="32"/>
      <c r="Q82" s="1"/>
      <c r="R82" s="52"/>
      <c r="S82" s="28"/>
      <c r="T82" s="28"/>
      <c r="U82" s="28"/>
      <c r="V82" s="28"/>
      <c r="W82" s="1"/>
      <c r="X82" s="1"/>
      <c r="Y82" s="1"/>
      <c r="Z82" s="1"/>
      <c r="AA82" s="1"/>
      <c r="AB82" s="1"/>
      <c r="AC82" s="1"/>
      <c r="AD82" s="1"/>
    </row>
    <row r="83" spans="8:30" ht="13.5" customHeight="1" x14ac:dyDescent="0.15">
      <c r="H83" s="98">
        <v>0</v>
      </c>
      <c r="I83" s="182">
        <v>10</v>
      </c>
      <c r="J83" s="182" t="s">
        <v>16</v>
      </c>
      <c r="K83" s="49"/>
      <c r="L83" s="32"/>
      <c r="Q83" s="1"/>
      <c r="R83" s="52"/>
      <c r="S83" s="28"/>
      <c r="T83" s="28"/>
      <c r="U83" s="28"/>
      <c r="V83" s="28"/>
      <c r="W83" s="1"/>
      <c r="X83" s="1"/>
      <c r="Y83" s="1"/>
      <c r="Z83" s="1"/>
      <c r="AA83" s="1"/>
      <c r="AB83" s="1"/>
      <c r="AC83" s="1"/>
      <c r="AD83" s="1"/>
    </row>
    <row r="84" spans="8:30" ht="13.5" customHeight="1" x14ac:dyDescent="0.15">
      <c r="H84" s="98">
        <v>0</v>
      </c>
      <c r="I84" s="183">
        <v>12</v>
      </c>
      <c r="J84" s="183" t="s">
        <v>18</v>
      </c>
      <c r="K84" s="49"/>
      <c r="L84" s="32"/>
      <c r="Q84" s="1"/>
      <c r="R84" s="52"/>
      <c r="S84" s="28"/>
      <c r="T84" s="28"/>
      <c r="U84" s="28"/>
      <c r="V84" s="28"/>
      <c r="W84" s="1"/>
      <c r="X84" s="1"/>
      <c r="Y84" s="1"/>
      <c r="Z84" s="1"/>
      <c r="AA84" s="1"/>
      <c r="AB84" s="1"/>
      <c r="AC84" s="1"/>
      <c r="AD84" s="1"/>
    </row>
    <row r="85" spans="8:30" ht="13.5" customHeight="1" x14ac:dyDescent="0.15">
      <c r="H85" s="98">
        <v>0</v>
      </c>
      <c r="I85" s="182">
        <v>19</v>
      </c>
      <c r="J85" s="182" t="s">
        <v>23</v>
      </c>
      <c r="K85" s="49"/>
      <c r="L85" s="32"/>
      <c r="Q85" s="1"/>
      <c r="R85" s="52"/>
      <c r="S85" s="28"/>
      <c r="T85" s="28"/>
      <c r="U85" s="28"/>
      <c r="V85" s="28"/>
      <c r="W85" s="1"/>
      <c r="X85" s="1"/>
      <c r="Y85" s="1"/>
      <c r="Z85" s="1"/>
      <c r="AA85" s="1"/>
      <c r="AB85" s="1"/>
      <c r="AC85" s="1"/>
      <c r="AD85" s="1"/>
    </row>
    <row r="86" spans="8:30" ht="13.5" customHeight="1" x14ac:dyDescent="0.15">
      <c r="H86" s="98">
        <v>0</v>
      </c>
      <c r="I86" s="182">
        <v>20</v>
      </c>
      <c r="J86" s="182" t="s">
        <v>24</v>
      </c>
      <c r="K86" s="49"/>
      <c r="L86" s="32"/>
      <c r="Q86" s="1"/>
      <c r="R86" s="52"/>
      <c r="S86" s="28"/>
      <c r="T86" s="28"/>
      <c r="U86" s="28"/>
      <c r="V86" s="28"/>
      <c r="W86" s="1"/>
      <c r="X86" s="1"/>
      <c r="Y86" s="1"/>
      <c r="Z86" s="1"/>
      <c r="AA86" s="1"/>
      <c r="AB86" s="1"/>
      <c r="AC86" s="1"/>
      <c r="AD86" s="1"/>
    </row>
    <row r="87" spans="8:30" ht="13.5" customHeight="1" x14ac:dyDescent="0.15">
      <c r="H87" s="98">
        <v>0</v>
      </c>
      <c r="I87" s="182">
        <v>22</v>
      </c>
      <c r="J87" s="182" t="s">
        <v>26</v>
      </c>
      <c r="K87" s="49"/>
      <c r="L87" s="28"/>
      <c r="Q87" s="1"/>
      <c r="R87" s="52"/>
      <c r="S87" s="33"/>
      <c r="T87" s="33"/>
      <c r="U87" s="33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 x14ac:dyDescent="0.15">
      <c r="H88" s="98">
        <v>0</v>
      </c>
      <c r="I88" s="182">
        <v>31</v>
      </c>
      <c r="J88" s="182" t="s">
        <v>34</v>
      </c>
      <c r="K88" s="49"/>
      <c r="L88" s="28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 x14ac:dyDescent="0.15">
      <c r="H89" s="98">
        <v>0</v>
      </c>
      <c r="I89" s="182">
        <v>32</v>
      </c>
      <c r="J89" s="182" t="s">
        <v>35</v>
      </c>
      <c r="K89" s="49"/>
      <c r="L89" s="28"/>
    </row>
    <row r="90" spans="8:30" ht="13.5" customHeight="1" x14ac:dyDescent="0.15">
      <c r="H90" s="132">
        <f>SUM(H50:H89)</f>
        <v>527209</v>
      </c>
      <c r="I90" s="4"/>
      <c r="J90" s="7" t="s">
        <v>48</v>
      </c>
      <c r="K90" s="61"/>
      <c r="L90" s="1"/>
    </row>
    <row r="91" spans="8:30" ht="13.5" customHeight="1" x14ac:dyDescent="0.15">
      <c r="K91" s="1"/>
      <c r="L91" s="1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66B5-3D3E-478F-9DD4-3A1B022C4ED5}">
  <sheetPr>
    <tabColor rgb="FFCC99FF"/>
  </sheetPr>
  <dimension ref="A1:U109"/>
  <sheetViews>
    <sheetView zoomScaleNormal="100" workbookViewId="0">
      <selection activeCell="S16" sqref="S16"/>
    </sheetView>
  </sheetViews>
  <sheetFormatPr defaultRowHeight="13.5" x14ac:dyDescent="0.15"/>
  <cols>
    <col min="1" max="1" width="6.125" style="466" customWidth="1"/>
    <col min="2" max="2" width="19.375" style="466" customWidth="1"/>
    <col min="3" max="4" width="13.25" style="466" customWidth="1"/>
    <col min="5" max="6" width="11.875" style="466" customWidth="1"/>
    <col min="7" max="7" width="17.875" style="466" customWidth="1"/>
    <col min="8" max="8" width="3.75" style="466" customWidth="1"/>
    <col min="9" max="9" width="18.5" style="31" customWidth="1"/>
    <col min="10" max="10" width="12.875" style="466" customWidth="1"/>
    <col min="11" max="11" width="5.5" style="466" customWidth="1"/>
    <col min="12" max="12" width="4.25" style="466" customWidth="1"/>
    <col min="13" max="13" width="17.25" style="466" customWidth="1"/>
    <col min="14" max="14" width="17.625" style="466" customWidth="1"/>
    <col min="15" max="15" width="3.75" style="27" customWidth="1"/>
    <col min="16" max="16" width="18" style="466" customWidth="1"/>
    <col min="17" max="17" width="13.875" style="466" customWidth="1"/>
    <col min="18" max="18" width="11.5" style="466" customWidth="1"/>
    <col min="19" max="19" width="14" style="466" customWidth="1"/>
    <col min="20" max="16384" width="9" style="466"/>
  </cols>
  <sheetData>
    <row r="1" spans="1:19" ht="22.5" customHeight="1" x14ac:dyDescent="0.15">
      <c r="A1" s="554" t="s">
        <v>206</v>
      </c>
      <c r="B1" s="555"/>
      <c r="C1" s="555"/>
      <c r="D1" s="555"/>
      <c r="E1" s="555"/>
      <c r="F1" s="555"/>
      <c r="G1" s="555"/>
      <c r="I1" s="473"/>
      <c r="J1" s="488"/>
      <c r="M1" s="17"/>
      <c r="N1" s="466" t="s">
        <v>192</v>
      </c>
      <c r="O1" s="496"/>
      <c r="P1" s="53"/>
      <c r="Q1" s="330" t="s">
        <v>183</v>
      </c>
    </row>
    <row r="2" spans="1:19" ht="13.5" customHeight="1" x14ac:dyDescent="0.15">
      <c r="A2" s="1"/>
      <c r="B2" s="1"/>
      <c r="C2" s="1"/>
      <c r="D2" s="1"/>
      <c r="E2" s="1"/>
      <c r="F2" s="1"/>
      <c r="G2" s="1"/>
      <c r="H2" s="4"/>
      <c r="I2" s="160" t="s">
        <v>9</v>
      </c>
      <c r="J2" s="9" t="s">
        <v>68</v>
      </c>
      <c r="K2" s="4" t="s">
        <v>44</v>
      </c>
      <c r="L2" s="4"/>
      <c r="M2" s="9" t="s">
        <v>9</v>
      </c>
      <c r="N2" s="497"/>
      <c r="O2" s="99"/>
      <c r="P2" s="91"/>
      <c r="Q2" s="497"/>
      <c r="R2" s="494"/>
      <c r="S2" s="495"/>
    </row>
    <row r="3" spans="1:19" ht="13.5" customHeight="1" x14ac:dyDescent="0.15">
      <c r="A3" s="1"/>
      <c r="B3" s="1"/>
      <c r="C3" s="1"/>
      <c r="D3" s="1"/>
      <c r="E3" s="1"/>
      <c r="F3" s="1"/>
      <c r="H3" s="91">
        <v>17</v>
      </c>
      <c r="I3" s="182" t="s">
        <v>21</v>
      </c>
      <c r="J3" s="251">
        <v>332823</v>
      </c>
      <c r="K3" s="225">
        <v>1</v>
      </c>
      <c r="L3" s="4">
        <f>SUM(H3)</f>
        <v>17</v>
      </c>
      <c r="M3" s="182" t="s">
        <v>21</v>
      </c>
      <c r="N3" s="14">
        <f>SUM(J3)</f>
        <v>332823</v>
      </c>
      <c r="O3" s="4">
        <f>SUM(H3)</f>
        <v>17</v>
      </c>
      <c r="P3" s="182" t="s">
        <v>21</v>
      </c>
      <c r="Q3" s="226">
        <v>75296</v>
      </c>
      <c r="R3" s="494"/>
      <c r="S3" s="495"/>
    </row>
    <row r="4" spans="1:19" ht="13.5" customHeight="1" x14ac:dyDescent="0.15">
      <c r="H4" s="91">
        <v>26</v>
      </c>
      <c r="I4" s="182" t="s">
        <v>30</v>
      </c>
      <c r="J4" s="14">
        <v>134147</v>
      </c>
      <c r="K4" s="225">
        <v>2</v>
      </c>
      <c r="L4" s="4">
        <f t="shared" ref="L4:L12" si="0">SUM(H4)</f>
        <v>26</v>
      </c>
      <c r="M4" s="182" t="s">
        <v>30</v>
      </c>
      <c r="N4" s="14">
        <f t="shared" ref="N4:N12" si="1">SUM(J4)</f>
        <v>134147</v>
      </c>
      <c r="O4" s="4">
        <f t="shared" ref="O4:O12" si="2">SUM(H4)</f>
        <v>26</v>
      </c>
      <c r="P4" s="182" t="s">
        <v>30</v>
      </c>
      <c r="Q4" s="96">
        <v>127794</v>
      </c>
      <c r="R4" s="494"/>
      <c r="S4" s="495"/>
    </row>
    <row r="5" spans="1:19" ht="13.5" customHeight="1" x14ac:dyDescent="0.15">
      <c r="H5" s="91">
        <v>36</v>
      </c>
      <c r="I5" s="183" t="s">
        <v>5</v>
      </c>
      <c r="J5" s="14">
        <v>129910</v>
      </c>
      <c r="K5" s="225">
        <v>3</v>
      </c>
      <c r="L5" s="4">
        <f t="shared" si="0"/>
        <v>36</v>
      </c>
      <c r="M5" s="183" t="s">
        <v>5</v>
      </c>
      <c r="N5" s="14">
        <f t="shared" si="1"/>
        <v>129910</v>
      </c>
      <c r="O5" s="4">
        <f t="shared" si="2"/>
        <v>36</v>
      </c>
      <c r="P5" s="183" t="s">
        <v>5</v>
      </c>
      <c r="Q5" s="96">
        <v>83922</v>
      </c>
      <c r="S5" s="53"/>
    </row>
    <row r="6" spans="1:19" ht="13.5" customHeight="1" x14ac:dyDescent="0.15">
      <c r="H6" s="91">
        <v>31</v>
      </c>
      <c r="I6" s="182" t="s">
        <v>64</v>
      </c>
      <c r="J6" s="251">
        <v>83544</v>
      </c>
      <c r="K6" s="225">
        <v>4</v>
      </c>
      <c r="L6" s="4">
        <f t="shared" si="0"/>
        <v>31</v>
      </c>
      <c r="M6" s="182" t="s">
        <v>64</v>
      </c>
      <c r="N6" s="14">
        <f t="shared" si="1"/>
        <v>83544</v>
      </c>
      <c r="O6" s="4">
        <f t="shared" si="2"/>
        <v>31</v>
      </c>
      <c r="P6" s="182" t="s">
        <v>64</v>
      </c>
      <c r="Q6" s="96">
        <v>91030</v>
      </c>
    </row>
    <row r="7" spans="1:19" ht="13.5" customHeight="1" x14ac:dyDescent="0.15">
      <c r="H7" s="91">
        <v>33</v>
      </c>
      <c r="I7" s="182" t="s">
        <v>0</v>
      </c>
      <c r="J7" s="251">
        <v>80086</v>
      </c>
      <c r="K7" s="225">
        <v>5</v>
      </c>
      <c r="L7" s="4">
        <f t="shared" si="0"/>
        <v>33</v>
      </c>
      <c r="M7" s="182" t="s">
        <v>0</v>
      </c>
      <c r="N7" s="14">
        <f t="shared" si="1"/>
        <v>80086</v>
      </c>
      <c r="O7" s="4">
        <f t="shared" si="2"/>
        <v>33</v>
      </c>
      <c r="P7" s="182" t="s">
        <v>0</v>
      </c>
      <c r="Q7" s="96">
        <v>88388</v>
      </c>
    </row>
    <row r="8" spans="1:19" ht="13.5" customHeight="1" x14ac:dyDescent="0.15">
      <c r="H8" s="91">
        <v>34</v>
      </c>
      <c r="I8" s="182" t="s">
        <v>1</v>
      </c>
      <c r="J8" s="14">
        <v>72780</v>
      </c>
      <c r="K8" s="225">
        <v>6</v>
      </c>
      <c r="L8" s="4">
        <f t="shared" si="0"/>
        <v>34</v>
      </c>
      <c r="M8" s="182" t="s">
        <v>1</v>
      </c>
      <c r="N8" s="14">
        <f t="shared" si="1"/>
        <v>72780</v>
      </c>
      <c r="O8" s="4">
        <f t="shared" si="2"/>
        <v>34</v>
      </c>
      <c r="P8" s="182" t="s">
        <v>1</v>
      </c>
      <c r="Q8" s="96">
        <v>64891</v>
      </c>
    </row>
    <row r="9" spans="1:19" ht="13.5" customHeight="1" x14ac:dyDescent="0.15">
      <c r="H9" s="152">
        <v>16</v>
      </c>
      <c r="I9" s="185" t="s">
        <v>3</v>
      </c>
      <c r="J9" s="14">
        <v>68306</v>
      </c>
      <c r="K9" s="225">
        <v>7</v>
      </c>
      <c r="L9" s="4">
        <f t="shared" si="0"/>
        <v>16</v>
      </c>
      <c r="M9" s="185" t="s">
        <v>3</v>
      </c>
      <c r="N9" s="14">
        <f t="shared" si="1"/>
        <v>68306</v>
      </c>
      <c r="O9" s="4">
        <f t="shared" si="2"/>
        <v>16</v>
      </c>
      <c r="P9" s="185" t="s">
        <v>3</v>
      </c>
      <c r="Q9" s="96">
        <v>68498</v>
      </c>
    </row>
    <row r="10" spans="1:19" ht="13.5" customHeight="1" x14ac:dyDescent="0.15">
      <c r="H10" s="349">
        <v>40</v>
      </c>
      <c r="I10" s="183" t="s">
        <v>2</v>
      </c>
      <c r="J10" s="14">
        <v>63551</v>
      </c>
      <c r="K10" s="225">
        <v>8</v>
      </c>
      <c r="L10" s="4">
        <f t="shared" si="0"/>
        <v>40</v>
      </c>
      <c r="M10" s="183" t="s">
        <v>2</v>
      </c>
      <c r="N10" s="14">
        <f t="shared" si="1"/>
        <v>63551</v>
      </c>
      <c r="O10" s="4">
        <f t="shared" si="2"/>
        <v>40</v>
      </c>
      <c r="P10" s="183" t="s">
        <v>2</v>
      </c>
      <c r="Q10" s="96">
        <v>81870</v>
      </c>
    </row>
    <row r="11" spans="1:19" ht="13.5" customHeight="1" x14ac:dyDescent="0.15">
      <c r="H11" s="152">
        <v>13</v>
      </c>
      <c r="I11" s="185" t="s">
        <v>7</v>
      </c>
      <c r="J11" s="14">
        <v>57792</v>
      </c>
      <c r="K11" s="225">
        <v>9</v>
      </c>
      <c r="L11" s="4">
        <f t="shared" si="0"/>
        <v>13</v>
      </c>
      <c r="M11" s="185" t="s">
        <v>7</v>
      </c>
      <c r="N11" s="14">
        <f t="shared" si="1"/>
        <v>57792</v>
      </c>
      <c r="O11" s="4">
        <f t="shared" si="2"/>
        <v>13</v>
      </c>
      <c r="P11" s="185" t="s">
        <v>7</v>
      </c>
      <c r="Q11" s="96">
        <v>55405</v>
      </c>
    </row>
    <row r="12" spans="1:19" ht="13.5" customHeight="1" thickBot="1" x14ac:dyDescent="0.2">
      <c r="H12" s="321">
        <v>38</v>
      </c>
      <c r="I12" s="462" t="s">
        <v>38</v>
      </c>
      <c r="J12" s="524">
        <v>51653</v>
      </c>
      <c r="K12" s="224">
        <v>10</v>
      </c>
      <c r="L12" s="4">
        <f t="shared" si="0"/>
        <v>38</v>
      </c>
      <c r="M12" s="462" t="s">
        <v>38</v>
      </c>
      <c r="N12" s="128">
        <f t="shared" si="1"/>
        <v>51653</v>
      </c>
      <c r="O12" s="15">
        <f t="shared" si="2"/>
        <v>38</v>
      </c>
      <c r="P12" s="462" t="s">
        <v>38</v>
      </c>
      <c r="Q12" s="227">
        <v>43013</v>
      </c>
    </row>
    <row r="13" spans="1:19" ht="13.5" customHeight="1" thickTop="1" thickBot="1" x14ac:dyDescent="0.2">
      <c r="H13" s="136">
        <v>2</v>
      </c>
      <c r="I13" s="199" t="s">
        <v>6</v>
      </c>
      <c r="J13" s="513">
        <v>51494</v>
      </c>
      <c r="K13" s="116"/>
      <c r="L13" s="85"/>
      <c r="M13" s="186"/>
      <c r="N13" s="396">
        <f>SUM(J43)</f>
        <v>1408918</v>
      </c>
      <c r="O13" s="4"/>
      <c r="P13" s="320" t="s">
        <v>8</v>
      </c>
      <c r="Q13" s="229">
        <v>1114477</v>
      </c>
    </row>
    <row r="14" spans="1:19" ht="13.5" customHeight="1" x14ac:dyDescent="0.15">
      <c r="B14" s="21"/>
      <c r="G14" s="1"/>
      <c r="H14" s="91">
        <v>24</v>
      </c>
      <c r="I14" s="183" t="s">
        <v>28</v>
      </c>
      <c r="J14" s="14">
        <v>43852</v>
      </c>
      <c r="K14" s="116"/>
      <c r="L14" s="28"/>
      <c r="N14" s="466" t="s">
        <v>59</v>
      </c>
      <c r="O14" s="466"/>
    </row>
    <row r="15" spans="1:19" ht="13.5" customHeight="1" x14ac:dyDescent="0.15">
      <c r="H15" s="91">
        <v>25</v>
      </c>
      <c r="I15" s="182" t="s">
        <v>29</v>
      </c>
      <c r="J15" s="14">
        <v>38607</v>
      </c>
      <c r="K15" s="116"/>
      <c r="L15" s="28"/>
      <c r="M15" s="1" t="s">
        <v>193</v>
      </c>
      <c r="N15" s="16"/>
      <c r="O15" s="466"/>
      <c r="P15" s="466" t="s">
        <v>194</v>
      </c>
      <c r="Q15" s="95" t="s">
        <v>190</v>
      </c>
    </row>
    <row r="16" spans="1:19" ht="13.5" customHeight="1" x14ac:dyDescent="0.15">
      <c r="B16" s="1"/>
      <c r="C16" s="16"/>
      <c r="D16" s="1"/>
      <c r="E16" s="19"/>
      <c r="F16" s="1"/>
      <c r="H16" s="91">
        <v>3</v>
      </c>
      <c r="I16" s="182" t="s">
        <v>10</v>
      </c>
      <c r="J16" s="14">
        <v>27158</v>
      </c>
      <c r="K16" s="116"/>
      <c r="L16" s="4">
        <f>SUM(L3)</f>
        <v>17</v>
      </c>
      <c r="M16" s="14">
        <f>SUM(N3)</f>
        <v>332823</v>
      </c>
      <c r="N16" s="182" t="s">
        <v>21</v>
      </c>
      <c r="O16" s="4">
        <f>SUM(O3)</f>
        <v>17</v>
      </c>
      <c r="P16" s="14">
        <f>SUM(M16)</f>
        <v>332823</v>
      </c>
      <c r="Q16" s="325">
        <v>328036</v>
      </c>
      <c r="R16" s="86"/>
    </row>
    <row r="17" spans="2:20" ht="13.5" customHeight="1" x14ac:dyDescent="0.15">
      <c r="B17" s="1"/>
      <c r="C17" s="16"/>
      <c r="D17" s="1"/>
      <c r="E17" s="19"/>
      <c r="F17" s="1"/>
      <c r="H17" s="91">
        <v>37</v>
      </c>
      <c r="I17" s="182" t="s">
        <v>37</v>
      </c>
      <c r="J17" s="151">
        <v>23618</v>
      </c>
      <c r="K17" s="116"/>
      <c r="L17" s="4">
        <f t="shared" ref="L17:L25" si="3">SUM(L4)</f>
        <v>26</v>
      </c>
      <c r="M17" s="14">
        <f t="shared" ref="M17:M25" si="4">SUM(N4)</f>
        <v>134147</v>
      </c>
      <c r="N17" s="182" t="s">
        <v>30</v>
      </c>
      <c r="O17" s="4">
        <f t="shared" ref="O17:O25" si="5">SUM(O4)</f>
        <v>26</v>
      </c>
      <c r="P17" s="14">
        <f t="shared" ref="P17:P25" si="6">SUM(M17)</f>
        <v>134147</v>
      </c>
      <c r="Q17" s="326">
        <v>134433</v>
      </c>
      <c r="R17" s="86"/>
      <c r="S17" s="46"/>
    </row>
    <row r="18" spans="2:20" ht="13.5" customHeight="1" x14ac:dyDescent="0.15">
      <c r="B18" s="1"/>
      <c r="C18" s="16"/>
      <c r="D18" s="1"/>
      <c r="E18" s="19"/>
      <c r="F18" s="1"/>
      <c r="H18" s="91">
        <v>9</v>
      </c>
      <c r="I18" s="393" t="s">
        <v>170</v>
      </c>
      <c r="J18" s="151">
        <v>23037</v>
      </c>
      <c r="K18" s="116"/>
      <c r="L18" s="4">
        <f t="shared" si="3"/>
        <v>36</v>
      </c>
      <c r="M18" s="14">
        <f t="shared" si="4"/>
        <v>129910</v>
      </c>
      <c r="N18" s="183" t="s">
        <v>5</v>
      </c>
      <c r="O18" s="4">
        <f t="shared" si="5"/>
        <v>36</v>
      </c>
      <c r="P18" s="14">
        <f t="shared" si="6"/>
        <v>129910</v>
      </c>
      <c r="Q18" s="326">
        <v>139169</v>
      </c>
      <c r="R18" s="86"/>
      <c r="S18" s="126"/>
    </row>
    <row r="19" spans="2:20" ht="13.5" customHeight="1" x14ac:dyDescent="0.15">
      <c r="B19" s="1"/>
      <c r="C19" s="16"/>
      <c r="D19" s="1"/>
      <c r="E19" s="19"/>
      <c r="F19" s="1"/>
      <c r="H19" s="91">
        <v>1</v>
      </c>
      <c r="I19" s="182" t="s">
        <v>4</v>
      </c>
      <c r="J19" s="14">
        <v>19782</v>
      </c>
      <c r="L19" s="4">
        <f t="shared" si="3"/>
        <v>31</v>
      </c>
      <c r="M19" s="14">
        <f t="shared" si="4"/>
        <v>83544</v>
      </c>
      <c r="N19" s="182" t="s">
        <v>64</v>
      </c>
      <c r="O19" s="4">
        <f t="shared" si="5"/>
        <v>31</v>
      </c>
      <c r="P19" s="14">
        <f t="shared" si="6"/>
        <v>83544</v>
      </c>
      <c r="Q19" s="326">
        <v>122873</v>
      </c>
      <c r="R19" s="86"/>
      <c r="S19" s="139"/>
    </row>
    <row r="20" spans="2:20" ht="13.5" customHeight="1" x14ac:dyDescent="0.15">
      <c r="B20" s="20"/>
      <c r="C20" s="16"/>
      <c r="D20" s="1"/>
      <c r="E20" s="19"/>
      <c r="F20" s="1"/>
      <c r="H20" s="91">
        <v>14</v>
      </c>
      <c r="I20" s="182" t="s">
        <v>19</v>
      </c>
      <c r="J20" s="14">
        <v>17021</v>
      </c>
      <c r="L20" s="4">
        <f t="shared" si="3"/>
        <v>33</v>
      </c>
      <c r="M20" s="14">
        <f t="shared" si="4"/>
        <v>80086</v>
      </c>
      <c r="N20" s="182" t="s">
        <v>0</v>
      </c>
      <c r="O20" s="4">
        <f t="shared" si="5"/>
        <v>33</v>
      </c>
      <c r="P20" s="14">
        <f t="shared" si="6"/>
        <v>80086</v>
      </c>
      <c r="Q20" s="326">
        <v>84008</v>
      </c>
      <c r="R20" s="86"/>
      <c r="S20" s="139"/>
    </row>
    <row r="21" spans="2:20" ht="13.5" customHeight="1" x14ac:dyDescent="0.15">
      <c r="B21" s="20"/>
      <c r="C21" s="16"/>
      <c r="D21" s="1"/>
      <c r="E21" s="19"/>
      <c r="F21" s="1"/>
      <c r="H21" s="91">
        <v>21</v>
      </c>
      <c r="I21" s="393" t="s">
        <v>162</v>
      </c>
      <c r="J21" s="251">
        <v>14519</v>
      </c>
      <c r="L21" s="4">
        <f t="shared" si="3"/>
        <v>34</v>
      </c>
      <c r="M21" s="14">
        <f t="shared" si="4"/>
        <v>72780</v>
      </c>
      <c r="N21" s="182" t="s">
        <v>1</v>
      </c>
      <c r="O21" s="4">
        <f t="shared" si="5"/>
        <v>34</v>
      </c>
      <c r="P21" s="14">
        <f t="shared" si="6"/>
        <v>72780</v>
      </c>
      <c r="Q21" s="326">
        <v>75539</v>
      </c>
      <c r="R21" s="86"/>
      <c r="S21" s="30"/>
    </row>
    <row r="22" spans="2:20" ht="13.5" customHeight="1" x14ac:dyDescent="0.15">
      <c r="B22" s="1"/>
      <c r="C22" s="16"/>
      <c r="D22" s="1"/>
      <c r="E22" s="19"/>
      <c r="F22" s="1"/>
      <c r="H22" s="91">
        <v>11</v>
      </c>
      <c r="I22" s="182" t="s">
        <v>17</v>
      </c>
      <c r="J22" s="512">
        <v>12466</v>
      </c>
      <c r="K22" s="16"/>
      <c r="L22" s="4">
        <f t="shared" si="3"/>
        <v>16</v>
      </c>
      <c r="M22" s="14">
        <f t="shared" si="4"/>
        <v>68306</v>
      </c>
      <c r="N22" s="185" t="s">
        <v>3</v>
      </c>
      <c r="O22" s="4">
        <f t="shared" si="5"/>
        <v>16</v>
      </c>
      <c r="P22" s="14">
        <f t="shared" si="6"/>
        <v>68306</v>
      </c>
      <c r="Q22" s="326">
        <v>70437</v>
      </c>
      <c r="R22" s="86"/>
    </row>
    <row r="23" spans="2:20" ht="13.5" customHeight="1" x14ac:dyDescent="0.15">
      <c r="B23" s="20"/>
      <c r="C23" s="16"/>
      <c r="D23" s="1"/>
      <c r="E23" s="19"/>
      <c r="F23" s="1"/>
      <c r="H23" s="91">
        <v>22</v>
      </c>
      <c r="I23" s="182" t="s">
        <v>26</v>
      </c>
      <c r="J23" s="14">
        <v>12089</v>
      </c>
      <c r="K23" s="16"/>
      <c r="L23" s="4">
        <f t="shared" si="3"/>
        <v>40</v>
      </c>
      <c r="M23" s="14">
        <f t="shared" si="4"/>
        <v>63551</v>
      </c>
      <c r="N23" s="183" t="s">
        <v>2</v>
      </c>
      <c r="O23" s="4">
        <f t="shared" si="5"/>
        <v>40</v>
      </c>
      <c r="P23" s="14">
        <f t="shared" si="6"/>
        <v>63551</v>
      </c>
      <c r="Q23" s="326">
        <v>63701</v>
      </c>
      <c r="R23" s="86"/>
      <c r="S23" s="46"/>
    </row>
    <row r="24" spans="2:20" ht="13.5" customHeight="1" x14ac:dyDescent="0.15">
      <c r="B24" s="1"/>
      <c r="C24" s="16"/>
      <c r="D24" s="1"/>
      <c r="E24" s="19"/>
      <c r="F24" s="1"/>
      <c r="H24" s="91">
        <v>15</v>
      </c>
      <c r="I24" s="182" t="s">
        <v>20</v>
      </c>
      <c r="J24" s="14">
        <v>8070</v>
      </c>
      <c r="K24" s="16"/>
      <c r="L24" s="4">
        <f t="shared" si="3"/>
        <v>13</v>
      </c>
      <c r="M24" s="14">
        <f t="shared" si="4"/>
        <v>57792</v>
      </c>
      <c r="N24" s="185" t="s">
        <v>7</v>
      </c>
      <c r="O24" s="4">
        <f t="shared" si="5"/>
        <v>13</v>
      </c>
      <c r="P24" s="14">
        <f t="shared" si="6"/>
        <v>57792</v>
      </c>
      <c r="Q24" s="326">
        <v>61686</v>
      </c>
      <c r="R24" s="86"/>
      <c r="S24" s="126"/>
    </row>
    <row r="25" spans="2:20" ht="13.5" customHeight="1" thickBot="1" x14ac:dyDescent="0.2">
      <c r="B25" s="1"/>
      <c r="C25" s="16"/>
      <c r="D25" s="1"/>
      <c r="E25" s="19"/>
      <c r="F25" s="1"/>
      <c r="H25" s="91">
        <v>30</v>
      </c>
      <c r="I25" s="182" t="s">
        <v>33</v>
      </c>
      <c r="J25" s="97">
        <v>7244</v>
      </c>
      <c r="K25" s="16"/>
      <c r="L25" s="15">
        <f t="shared" si="3"/>
        <v>38</v>
      </c>
      <c r="M25" s="128">
        <f t="shared" si="4"/>
        <v>51653</v>
      </c>
      <c r="N25" s="462" t="s">
        <v>38</v>
      </c>
      <c r="O25" s="15">
        <f t="shared" si="5"/>
        <v>38</v>
      </c>
      <c r="P25" s="128">
        <f t="shared" si="6"/>
        <v>51653</v>
      </c>
      <c r="Q25" s="327">
        <v>51748</v>
      </c>
      <c r="R25" s="141" t="s">
        <v>73</v>
      </c>
      <c r="S25" s="30"/>
      <c r="T25" s="30"/>
    </row>
    <row r="26" spans="2:20" ht="13.5" customHeight="1" thickTop="1" x14ac:dyDescent="0.15">
      <c r="B26" s="1"/>
      <c r="C26" s="1"/>
      <c r="D26" s="1"/>
      <c r="E26" s="1"/>
      <c r="F26" s="1"/>
      <c r="H26" s="91">
        <v>35</v>
      </c>
      <c r="I26" s="182" t="s">
        <v>36</v>
      </c>
      <c r="J26" s="14">
        <v>6643</v>
      </c>
      <c r="K26" s="16"/>
      <c r="L26" s="129"/>
      <c r="M26" s="184">
        <f>SUM(J43-(M16+M17+M18+M19+M20+M21+M22+M23+M24+M25))</f>
        <v>334326</v>
      </c>
      <c r="N26" s="252" t="s">
        <v>45</v>
      </c>
      <c r="O26" s="130"/>
      <c r="P26" s="184">
        <f>SUM(M26)</f>
        <v>334326</v>
      </c>
      <c r="Q26" s="184"/>
      <c r="R26" s="200">
        <v>1463008</v>
      </c>
      <c r="T26" s="30"/>
    </row>
    <row r="27" spans="2:20" ht="13.5" customHeight="1" x14ac:dyDescent="0.15">
      <c r="H27" s="91">
        <v>29</v>
      </c>
      <c r="I27" s="182" t="s">
        <v>54</v>
      </c>
      <c r="J27" s="14">
        <v>5623</v>
      </c>
      <c r="K27" s="16"/>
      <c r="M27" s="53" t="s">
        <v>184</v>
      </c>
      <c r="N27" s="53"/>
      <c r="O27" s="124"/>
      <c r="P27" s="125" t="s">
        <v>185</v>
      </c>
    </row>
    <row r="28" spans="2:20" ht="13.5" customHeight="1" x14ac:dyDescent="0.15">
      <c r="G28" s="18"/>
      <c r="H28" s="91">
        <v>12</v>
      </c>
      <c r="I28" s="182" t="s">
        <v>18</v>
      </c>
      <c r="J28" s="14">
        <v>3496</v>
      </c>
      <c r="K28" s="16"/>
      <c r="M28" s="96">
        <f t="shared" ref="M28:M37" si="7">SUM(Q3)</f>
        <v>75296</v>
      </c>
      <c r="N28" s="182" t="s">
        <v>21</v>
      </c>
      <c r="O28" s="4">
        <f>SUM(L3)</f>
        <v>17</v>
      </c>
      <c r="P28" s="96">
        <f t="shared" ref="P28:P37" si="8">SUM(Q3)</f>
        <v>75296</v>
      </c>
    </row>
    <row r="29" spans="2:20" ht="13.5" customHeight="1" x14ac:dyDescent="0.15">
      <c r="H29" s="91">
        <v>39</v>
      </c>
      <c r="I29" s="182" t="s">
        <v>39</v>
      </c>
      <c r="J29" s="14">
        <v>3378</v>
      </c>
      <c r="K29" s="16"/>
      <c r="M29" s="96">
        <f t="shared" si="7"/>
        <v>127794</v>
      </c>
      <c r="N29" s="182" t="s">
        <v>30</v>
      </c>
      <c r="O29" s="4">
        <f t="shared" ref="O29:O37" si="9">SUM(L4)</f>
        <v>26</v>
      </c>
      <c r="P29" s="96">
        <f t="shared" si="8"/>
        <v>127794</v>
      </c>
    </row>
    <row r="30" spans="2:20" ht="13.5" customHeight="1" x14ac:dyDescent="0.15">
      <c r="H30" s="91">
        <v>20</v>
      </c>
      <c r="I30" s="182" t="s">
        <v>24</v>
      </c>
      <c r="J30" s="14">
        <v>3305</v>
      </c>
      <c r="K30" s="16"/>
      <c r="M30" s="96">
        <f t="shared" si="7"/>
        <v>83922</v>
      </c>
      <c r="N30" s="183" t="s">
        <v>5</v>
      </c>
      <c r="O30" s="4">
        <f t="shared" si="9"/>
        <v>36</v>
      </c>
      <c r="P30" s="96">
        <f t="shared" si="8"/>
        <v>83922</v>
      </c>
    </row>
    <row r="31" spans="2:20" ht="13.5" customHeight="1" x14ac:dyDescent="0.15">
      <c r="H31" s="91">
        <v>27</v>
      </c>
      <c r="I31" s="182" t="s">
        <v>31</v>
      </c>
      <c r="J31" s="151">
        <v>2994</v>
      </c>
      <c r="K31" s="16"/>
      <c r="M31" s="96">
        <f t="shared" si="7"/>
        <v>91030</v>
      </c>
      <c r="N31" s="182" t="s">
        <v>64</v>
      </c>
      <c r="O31" s="4">
        <f t="shared" si="9"/>
        <v>31</v>
      </c>
      <c r="P31" s="96">
        <f t="shared" si="8"/>
        <v>91030</v>
      </c>
    </row>
    <row r="32" spans="2:20" ht="13.5" customHeight="1" x14ac:dyDescent="0.15">
      <c r="H32" s="91">
        <v>10</v>
      </c>
      <c r="I32" s="182" t="s">
        <v>16</v>
      </c>
      <c r="J32" s="14">
        <v>2802</v>
      </c>
      <c r="K32" s="16"/>
      <c r="M32" s="96">
        <f t="shared" si="7"/>
        <v>88388</v>
      </c>
      <c r="N32" s="182" t="s">
        <v>0</v>
      </c>
      <c r="O32" s="4">
        <f t="shared" si="9"/>
        <v>33</v>
      </c>
      <c r="P32" s="96">
        <f t="shared" si="8"/>
        <v>88388</v>
      </c>
      <c r="S32" s="11"/>
    </row>
    <row r="33" spans="8:21" ht="13.5" customHeight="1" x14ac:dyDescent="0.15">
      <c r="H33" s="91">
        <v>4</v>
      </c>
      <c r="I33" s="182" t="s">
        <v>11</v>
      </c>
      <c r="J33" s="14">
        <v>2041</v>
      </c>
      <c r="K33" s="16"/>
      <c r="M33" s="96">
        <f t="shared" si="7"/>
        <v>64891</v>
      </c>
      <c r="N33" s="182" t="s">
        <v>1</v>
      </c>
      <c r="O33" s="4">
        <f t="shared" si="9"/>
        <v>34</v>
      </c>
      <c r="P33" s="96">
        <f t="shared" si="8"/>
        <v>64891</v>
      </c>
      <c r="S33" s="30"/>
      <c r="T33" s="30"/>
    </row>
    <row r="34" spans="8:21" ht="13.5" customHeight="1" x14ac:dyDescent="0.15">
      <c r="H34" s="91">
        <v>6</v>
      </c>
      <c r="I34" s="182" t="s">
        <v>13</v>
      </c>
      <c r="J34" s="14">
        <v>1277</v>
      </c>
      <c r="K34" s="16"/>
      <c r="M34" s="96">
        <f t="shared" si="7"/>
        <v>68498</v>
      </c>
      <c r="N34" s="185" t="s">
        <v>3</v>
      </c>
      <c r="O34" s="4">
        <f t="shared" si="9"/>
        <v>16</v>
      </c>
      <c r="P34" s="96">
        <f t="shared" si="8"/>
        <v>68498</v>
      </c>
      <c r="S34" s="30"/>
      <c r="T34" s="30"/>
    </row>
    <row r="35" spans="8:21" ht="13.5" customHeight="1" x14ac:dyDescent="0.15">
      <c r="H35" s="91">
        <v>23</v>
      </c>
      <c r="I35" s="182" t="s">
        <v>27</v>
      </c>
      <c r="J35" s="151">
        <v>916</v>
      </c>
      <c r="K35" s="16"/>
      <c r="M35" s="96">
        <f t="shared" si="7"/>
        <v>81870</v>
      </c>
      <c r="N35" s="183" t="s">
        <v>2</v>
      </c>
      <c r="O35" s="4">
        <f t="shared" si="9"/>
        <v>40</v>
      </c>
      <c r="P35" s="96">
        <f t="shared" si="8"/>
        <v>81870</v>
      </c>
      <c r="S35" s="30"/>
    </row>
    <row r="36" spans="8:21" ht="13.5" customHeight="1" x14ac:dyDescent="0.15">
      <c r="H36" s="91">
        <v>18</v>
      </c>
      <c r="I36" s="182" t="s">
        <v>22</v>
      </c>
      <c r="J36" s="251">
        <v>761</v>
      </c>
      <c r="K36" s="16"/>
      <c r="M36" s="96">
        <f t="shared" si="7"/>
        <v>55405</v>
      </c>
      <c r="N36" s="185" t="s">
        <v>7</v>
      </c>
      <c r="O36" s="4">
        <f t="shared" si="9"/>
        <v>13</v>
      </c>
      <c r="P36" s="96">
        <f t="shared" si="8"/>
        <v>55405</v>
      </c>
      <c r="S36" s="30"/>
    </row>
    <row r="37" spans="8:21" ht="13.5" customHeight="1" thickBot="1" x14ac:dyDescent="0.2">
      <c r="H37" s="91">
        <v>32</v>
      </c>
      <c r="I37" s="182" t="s">
        <v>35</v>
      </c>
      <c r="J37" s="14">
        <v>583</v>
      </c>
      <c r="K37" s="16"/>
      <c r="M37" s="127">
        <f t="shared" si="7"/>
        <v>43013</v>
      </c>
      <c r="N37" s="462" t="s">
        <v>38</v>
      </c>
      <c r="O37" s="15">
        <f t="shared" si="9"/>
        <v>38</v>
      </c>
      <c r="P37" s="127">
        <f t="shared" si="8"/>
        <v>43013</v>
      </c>
      <c r="S37" s="30"/>
    </row>
    <row r="38" spans="8:21" ht="13.5" customHeight="1" thickTop="1" x14ac:dyDescent="0.15">
      <c r="H38" s="91">
        <v>19</v>
      </c>
      <c r="I38" s="182" t="s">
        <v>23</v>
      </c>
      <c r="J38" s="14">
        <v>572</v>
      </c>
      <c r="K38" s="16"/>
      <c r="M38" s="402">
        <f>SUM(Q13-(Q3+Q4+Q5+Q6+Q7+Q8+Q9+Q10+Q11+Q12))</f>
        <v>334370</v>
      </c>
      <c r="N38" s="510" t="s">
        <v>197</v>
      </c>
      <c r="O38" s="404"/>
      <c r="P38" s="405">
        <f>SUM(M38)</f>
        <v>334370</v>
      </c>
      <c r="U38" s="30"/>
    </row>
    <row r="39" spans="8:21" ht="13.5" customHeight="1" x14ac:dyDescent="0.15">
      <c r="H39" s="91">
        <v>7</v>
      </c>
      <c r="I39" s="182" t="s">
        <v>14</v>
      </c>
      <c r="J39" s="14">
        <v>434</v>
      </c>
      <c r="K39" s="16"/>
      <c r="P39" s="30"/>
    </row>
    <row r="40" spans="8:21" ht="13.5" customHeight="1" x14ac:dyDescent="0.15">
      <c r="H40" s="91">
        <v>5</v>
      </c>
      <c r="I40" s="182" t="s">
        <v>12</v>
      </c>
      <c r="J40" s="97">
        <v>314</v>
      </c>
      <c r="K40" s="16"/>
    </row>
    <row r="41" spans="8:21" ht="13.5" customHeight="1" x14ac:dyDescent="0.15">
      <c r="H41" s="91">
        <v>28</v>
      </c>
      <c r="I41" s="182" t="s">
        <v>32</v>
      </c>
      <c r="J41" s="14">
        <v>230</v>
      </c>
      <c r="K41" s="16"/>
    </row>
    <row r="42" spans="8:21" ht="13.5" customHeight="1" thickBot="1" x14ac:dyDescent="0.2">
      <c r="H42" s="152">
        <v>8</v>
      </c>
      <c r="I42" s="185" t="s">
        <v>15</v>
      </c>
      <c r="J42" s="515">
        <v>0</v>
      </c>
      <c r="K42" s="16"/>
    </row>
    <row r="43" spans="8:21" ht="13.5" customHeight="1" thickTop="1" x14ac:dyDescent="0.15">
      <c r="H43" s="129"/>
      <c r="I43" s="347" t="s">
        <v>8</v>
      </c>
      <c r="J43" s="348">
        <f>SUM(J3:J42)</f>
        <v>1408918</v>
      </c>
    </row>
    <row r="44" spans="8:21" ht="13.5" customHeight="1" x14ac:dyDescent="0.15"/>
    <row r="45" spans="8:21" ht="13.5" customHeight="1" x14ac:dyDescent="0.15"/>
    <row r="46" spans="8:21" ht="13.5" customHeight="1" x14ac:dyDescent="0.15"/>
    <row r="47" spans="8:21" ht="13.5" customHeight="1" x14ac:dyDescent="0.15"/>
    <row r="48" spans="8:21" ht="13.5" customHeight="1" x14ac:dyDescent="0.15"/>
    <row r="49" spans="1:19" ht="13.5" customHeight="1" x14ac:dyDescent="0.15">
      <c r="I49" s="456"/>
      <c r="J49" s="181"/>
    </row>
    <row r="50" spans="1:19" ht="13.5" customHeight="1" x14ac:dyDescent="0.15">
      <c r="I50" s="456"/>
      <c r="J50" s="181"/>
    </row>
    <row r="51" spans="1:19" ht="13.5" customHeight="1" x14ac:dyDescent="0.15">
      <c r="I51" s="479"/>
      <c r="J51" s="259"/>
      <c r="M51" s="456"/>
      <c r="N51" s="181"/>
    </row>
    <row r="52" spans="1:19" ht="13.5" customHeight="1" x14ac:dyDescent="0.15">
      <c r="A52" s="36" t="s">
        <v>46</v>
      </c>
      <c r="B52" s="24" t="s">
        <v>9</v>
      </c>
      <c r="C52" s="9" t="s">
        <v>192</v>
      </c>
      <c r="D52" s="9" t="s">
        <v>183</v>
      </c>
      <c r="E52" s="26" t="s">
        <v>43</v>
      </c>
      <c r="F52" s="25" t="s">
        <v>42</v>
      </c>
      <c r="G52" s="328" t="s">
        <v>187</v>
      </c>
      <c r="I52" s="456"/>
      <c r="J52" s="181"/>
      <c r="N52" s="477"/>
      <c r="S52" s="478"/>
    </row>
    <row r="53" spans="1:19" ht="13.5" customHeight="1" x14ac:dyDescent="0.15">
      <c r="A53" s="10">
        <v>1</v>
      </c>
      <c r="B53" s="182" t="s">
        <v>21</v>
      </c>
      <c r="C53" s="516">
        <f>SUM(J3)</f>
        <v>332823</v>
      </c>
      <c r="D53" s="97">
        <f t="shared" ref="D53:D63" si="10">SUM(Q3)</f>
        <v>75296</v>
      </c>
      <c r="E53" s="94">
        <f t="shared" ref="E53:E62" si="11">SUM(P16/Q16*100)</f>
        <v>101.45929105342097</v>
      </c>
      <c r="F53" s="22">
        <f t="shared" ref="F53:F63" si="12">SUM(C53/D53*100)</f>
        <v>442.01949638759032</v>
      </c>
      <c r="G53" s="23"/>
      <c r="I53" s="456"/>
      <c r="J53" s="181"/>
    </row>
    <row r="54" spans="1:19" ht="13.5" customHeight="1" x14ac:dyDescent="0.15">
      <c r="A54" s="10">
        <v>2</v>
      </c>
      <c r="B54" s="182" t="s">
        <v>30</v>
      </c>
      <c r="C54" s="516">
        <f t="shared" ref="C54:C62" si="13">SUM(J4)</f>
        <v>134147</v>
      </c>
      <c r="D54" s="97">
        <f t="shared" si="10"/>
        <v>127794</v>
      </c>
      <c r="E54" s="94">
        <f t="shared" si="11"/>
        <v>99.787254617541819</v>
      </c>
      <c r="F54" s="490">
        <f t="shared" si="12"/>
        <v>104.97128190681879</v>
      </c>
      <c r="G54" s="23"/>
      <c r="M54" s="476"/>
      <c r="N54" s="18"/>
    </row>
    <row r="55" spans="1:19" ht="13.5" customHeight="1" x14ac:dyDescent="0.15">
      <c r="A55" s="10">
        <v>3</v>
      </c>
      <c r="B55" s="183" t="s">
        <v>5</v>
      </c>
      <c r="C55" s="516">
        <f t="shared" si="13"/>
        <v>129910</v>
      </c>
      <c r="D55" s="97">
        <f t="shared" si="10"/>
        <v>83922</v>
      </c>
      <c r="E55" s="94">
        <f t="shared" si="11"/>
        <v>93.346937895652047</v>
      </c>
      <c r="F55" s="22">
        <f t="shared" si="12"/>
        <v>154.79850337217894</v>
      </c>
      <c r="G55" s="23"/>
      <c r="I55" s="529"/>
      <c r="J55" s="530"/>
    </row>
    <row r="56" spans="1:19" ht="13.5" customHeight="1" x14ac:dyDescent="0.15">
      <c r="A56" s="10">
        <v>4</v>
      </c>
      <c r="B56" s="182" t="s">
        <v>64</v>
      </c>
      <c r="C56" s="516">
        <f t="shared" si="13"/>
        <v>83544</v>
      </c>
      <c r="D56" s="97">
        <f t="shared" si="10"/>
        <v>91030</v>
      </c>
      <c r="E56" s="94">
        <f t="shared" si="11"/>
        <v>67.992154500988818</v>
      </c>
      <c r="F56" s="22">
        <f t="shared" si="12"/>
        <v>91.776337471163345</v>
      </c>
      <c r="G56" s="23"/>
      <c r="I56" s="529"/>
      <c r="J56" s="530"/>
    </row>
    <row r="57" spans="1:19" ht="13.5" customHeight="1" x14ac:dyDescent="0.15">
      <c r="A57" s="10">
        <v>5</v>
      </c>
      <c r="B57" s="182" t="s">
        <v>0</v>
      </c>
      <c r="C57" s="516">
        <f t="shared" si="13"/>
        <v>80086</v>
      </c>
      <c r="D57" s="97">
        <f t="shared" si="10"/>
        <v>88388</v>
      </c>
      <c r="E57" s="94">
        <f t="shared" si="11"/>
        <v>95.331397009808597</v>
      </c>
      <c r="F57" s="22">
        <f t="shared" si="12"/>
        <v>90.607322260940407</v>
      </c>
      <c r="G57" s="23"/>
      <c r="I57" s="181"/>
      <c r="P57" s="30"/>
    </row>
    <row r="58" spans="1:19" ht="13.5" customHeight="1" x14ac:dyDescent="0.15">
      <c r="A58" s="10">
        <v>6</v>
      </c>
      <c r="B58" s="182" t="s">
        <v>1</v>
      </c>
      <c r="C58" s="516">
        <f t="shared" si="13"/>
        <v>72780</v>
      </c>
      <c r="D58" s="97">
        <f t="shared" si="10"/>
        <v>64891</v>
      </c>
      <c r="E58" s="94">
        <f t="shared" si="11"/>
        <v>96.347582043712521</v>
      </c>
      <c r="F58" s="22">
        <f t="shared" si="12"/>
        <v>112.15730995053244</v>
      </c>
      <c r="G58" s="23"/>
    </row>
    <row r="59" spans="1:19" ht="13.5" customHeight="1" x14ac:dyDescent="0.15">
      <c r="A59" s="10">
        <v>7</v>
      </c>
      <c r="B59" s="185" t="s">
        <v>3</v>
      </c>
      <c r="C59" s="516">
        <f t="shared" si="13"/>
        <v>68306</v>
      </c>
      <c r="D59" s="97">
        <f t="shared" si="10"/>
        <v>68498</v>
      </c>
      <c r="E59" s="94">
        <f t="shared" si="11"/>
        <v>96.974601416868978</v>
      </c>
      <c r="F59" s="22">
        <f t="shared" si="12"/>
        <v>99.719699845250958</v>
      </c>
      <c r="G59" s="23"/>
    </row>
    <row r="60" spans="1:19" ht="13.5" customHeight="1" x14ac:dyDescent="0.15">
      <c r="A60" s="10">
        <v>8</v>
      </c>
      <c r="B60" s="183" t="s">
        <v>2</v>
      </c>
      <c r="C60" s="516">
        <f t="shared" si="13"/>
        <v>63551</v>
      </c>
      <c r="D60" s="97">
        <f t="shared" si="10"/>
        <v>81870</v>
      </c>
      <c r="E60" s="94">
        <f t="shared" si="11"/>
        <v>99.764524889719155</v>
      </c>
      <c r="F60" s="22">
        <f t="shared" si="12"/>
        <v>77.624282398925132</v>
      </c>
      <c r="G60" s="23"/>
    </row>
    <row r="61" spans="1:19" ht="13.5" customHeight="1" x14ac:dyDescent="0.15">
      <c r="A61" s="10">
        <v>9</v>
      </c>
      <c r="B61" s="185" t="s">
        <v>7</v>
      </c>
      <c r="C61" s="516">
        <f t="shared" si="13"/>
        <v>57792</v>
      </c>
      <c r="D61" s="97">
        <f t="shared" si="10"/>
        <v>55405</v>
      </c>
      <c r="E61" s="94">
        <f t="shared" si="11"/>
        <v>93.687384495671623</v>
      </c>
      <c r="F61" s="22">
        <f t="shared" si="12"/>
        <v>104.30827542640554</v>
      </c>
      <c r="G61" s="23"/>
    </row>
    <row r="62" spans="1:19" ht="13.5" customHeight="1" thickBot="1" x14ac:dyDescent="0.2">
      <c r="A62" s="142">
        <v>10</v>
      </c>
      <c r="B62" s="462" t="s">
        <v>38</v>
      </c>
      <c r="C62" s="516">
        <f t="shared" si="13"/>
        <v>51653</v>
      </c>
      <c r="D62" s="143">
        <f t="shared" si="10"/>
        <v>43013</v>
      </c>
      <c r="E62" s="144">
        <f t="shared" si="11"/>
        <v>99.816418025817427</v>
      </c>
      <c r="F62" s="145">
        <f t="shared" si="12"/>
        <v>120.08695045683864</v>
      </c>
      <c r="G62" s="146"/>
    </row>
    <row r="63" spans="1:19" ht="13.5" customHeight="1" thickTop="1" x14ac:dyDescent="0.15">
      <c r="A63" s="129"/>
      <c r="B63" s="147" t="s">
        <v>74</v>
      </c>
      <c r="C63" s="148">
        <f>SUM(J43)</f>
        <v>1408918</v>
      </c>
      <c r="D63" s="148">
        <f t="shared" si="10"/>
        <v>1114477</v>
      </c>
      <c r="E63" s="149">
        <f>SUM(C63/R26*100)</f>
        <v>96.302822677661368</v>
      </c>
      <c r="F63" s="150">
        <f t="shared" si="12"/>
        <v>126.4196569332521</v>
      </c>
      <c r="G63" s="156">
        <v>78.8</v>
      </c>
    </row>
    <row r="64" spans="1:19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保管高</vt:lpstr>
      <vt:lpstr>東部・富士</vt:lpstr>
      <vt:lpstr>清水・静岡</vt:lpstr>
      <vt:lpstr>駿遠・西部</vt:lpstr>
      <vt:lpstr>12・東部推移 </vt:lpstr>
      <vt:lpstr>13・富士推移</vt:lpstr>
      <vt:lpstr>14・清水推移</vt:lpstr>
      <vt:lpstr>15・静岡推移 </vt:lpstr>
      <vt:lpstr>16・駿遠推移</vt:lpstr>
      <vt:lpstr>17・西部推移 </vt:lpstr>
      <vt:lpstr>'1・面積、会員数 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駿遠・西部!Print_Area</vt:lpstr>
      <vt:lpstr>清水・静岡!Print_Area</vt:lpstr>
      <vt:lpstr>東部・富士!Print_Area</vt:lpstr>
      <vt:lpstr>保管高!Print_Area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2022-09-01T02:40:25Z</cp:lastPrinted>
  <dcterms:created xsi:type="dcterms:W3CDTF">2004-08-12T01:21:30Z</dcterms:created>
  <dcterms:modified xsi:type="dcterms:W3CDTF">2022-09-06T02:53:58Z</dcterms:modified>
</cp:coreProperties>
</file>