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662A5EF5-8414-41FA-8F8A-F705E7A40303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57" l="1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<sst xmlns="http://schemas.openxmlformats.org/spreadsheetml/2006/main" count="1668" uniqueCount="207">
  <si>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</si>
  <si>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</si>
  <si>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</si>
  <si>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</si>
  <si>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</si>
  <si>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</si>
  <si>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</si>
  <si>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</si>
  <si>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</si>
  <si>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</si>
  <si>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</si>
  <si>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</si>
  <si>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</si>
  <si>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</si>
  <si>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</si>
  <si>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</si>
  <si>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</si>
  <si>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</si>
  <si>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</si>
  <si>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</si>
  <si>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</si>
  <si>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</si>
  <si>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</si>
  <si>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</si>
  <si>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</si>
  <si>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</si>
  <si>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</si>
  <si>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</si>
  <si>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</si>
  <si>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</si>
  <si>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</si>
  <si>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</si>
  <si>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</si>
  <si>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</si>
  <si>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</si>
  <si>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</si>
  <si>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</si>
  <si>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</si>
  <si>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</si>
  <si>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</si>
  <si>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</si>
  <si>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</si>
  <si>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</si>
  <si>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</si>
  <si>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</si>
  <si>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</si>
  <si>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</si>
  <si>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</si>
  <si>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</si>
  <si>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</si>
  <si>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</si>
  <si>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</si>
  <si>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</si>
  <si>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</si>
  <si>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</si>
  <si>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</si>
  <si>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</si>
  <si>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</si>
  <si>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</si>
  <si>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</si>
  <si>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</si>
  <si>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</si>
  <si>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</si>
  <si>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</si>
  <si>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</si>
  <si>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</si>
  <si>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</si>
  <si>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</si>
  <si>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</si>
  <si>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</si>
  <si>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</si>
  <si>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</si>
  <si>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</si>
  <si>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</si>
  <si>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</si>
  <si>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</si>
  <si>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</si>
  <si>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</si>
  <si>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</si>
  <si>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</si>
  <si>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</si>
  <si>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</si>
  <si>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</si>
  <si>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</si>
  <si>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</si>
  <si>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</si>
  <si>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</si>
  <si>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</si>
  <si>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</si>
  <si>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</si>
  <si>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</si>
  <si>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</si>
  <si>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</si>
  <si>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</si>
  <si>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</si>
  <si>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</si>
  <si>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</si>
  <si>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</si>
  <si>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</si>
  <si>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</si>
  <si>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</si>
  <si>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</si>
  <si>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</si>
  <si>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</si>
  <si>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</si>
  <si>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</si>
  <si>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</si>
  <si>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</si>
  <si>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</si>
  <si>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</si>
  <si>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</si>
  <si>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</si>
  <si>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</si>
  <si>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</si>
  <si>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</si>
  <si>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</si>
  <si>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</si>
  <si>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</si>
  <si>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</si>
  <si>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</si>
  <si>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</si>
  <si>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</si>
  <si>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</si>
  <si>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</si>
  <si>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</si>
  <si>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</si>
  <si>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</si>
  <si>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</si>
  <si>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</si>
  <si>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</si>
  <si>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</si>
  <si>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</si>
  <si>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</si>
  <si>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</si>
  <si>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</si>
  <si>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</si>
  <si>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</si>
  <si>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</si>
  <si>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</si>
  <si>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</si>
  <si>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</si>
  <si>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</si>
  <si>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</si>
  <si>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</si>
  <si>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</si>
  <si>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</si>
  <si>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</si>
  <si>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</si>
  <si>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</si>
  <si>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</si>
  <si>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</si>
  <si>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</si>
  <si>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</si>
  <si>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</si>
  <si>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</si>
  <si>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</si>
  <si>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</si>
  <si>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</si>
  <si>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</si>
  <si>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</si>
  <si>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</si>
  <si>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</si>
  <si>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</si>
  <si>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</si>
  <si>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</si>
  <si>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</si>
  <si>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</si>
  <si>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</si>
  <si>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</si>
  <si>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</si>
  <si>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</si>
  <si>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</si>
  <si>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</si>
  <si>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</si>
  <si>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</si>
  <si>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</si>
  <si>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</si>
  <si>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</si>
  <si>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</si>
  <si>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</si>
  <si>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</si>
  <si>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</si>
  <si>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</si>
  <si>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</si>
  <si>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</si>
  <si>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</si>
  <si>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</si>
  <si>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</si>
  <si>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</si>
  <si>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</si>
  <si>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</si>
  <si>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</si>
  <si>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</si>
  <si>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</si>
  <si>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</si>
  <si>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</si>
  <si>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</si>
  <si>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16，813 ㎡</t>
    <phoneticPr fontId="2"/>
  </si>
  <si>
    <t>その他</t>
    <rPh sb="2" eb="3">
      <t>タ</t>
    </rPh>
    <phoneticPr fontId="2"/>
  </si>
  <si>
    <t>令和3年</t>
    <phoneticPr fontId="2"/>
  </si>
  <si>
    <t>令和4年6月</t>
    <rPh sb="5" eb="6">
      <t>ガツ</t>
    </rPh>
    <phoneticPr fontId="2"/>
  </si>
  <si>
    <t xml:space="preserve">                       令和4年6月所管面（1～3類）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</si>
  <si>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2，927　㎡</t>
    <phoneticPr fontId="2"/>
  </si>
  <si>
    <r>
      <t>91，453  m</t>
    </r>
    <r>
      <rPr>
        <sz val="8"/>
        <rFont val="ＭＳ Ｐゴシック"/>
        <family val="3"/>
        <charset val="128"/>
      </rPr>
      <t>3</t>
    </r>
    <phoneticPr fontId="2"/>
  </si>
  <si>
    <t>13，759  ㎡</t>
    <phoneticPr fontId="2"/>
  </si>
  <si>
    <t>　　　　　　　　　　　　　　　　令和4年6月末上位10品目入庫高(県合計）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</si>
  <si>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令和4年6月末上位10品目保管残高(県合計）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</si>
</sst>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7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1" fillId="0" borderId="35" xfId="1" applyBorder="1"/>
    <xf numFmtId="0" fontId="0" fillId="0" borderId="0" xfId="0"/>
    <xf numFmtId="38" fontId="0" fillId="0" borderId="8" xfId="1" applyFont="1" applyFill="1" applyBorder="1"/>
    <xf numFmtId="38" fontId="0" fillId="19" borderId="1" xfId="1" applyFont="1" applyFill="1" applyBorder="1"/>
    <xf numFmtId="38" fontId="1" fillId="0" borderId="34" xfId="1" applyBorder="1"/>
    <xf numFmtId="38" fontId="1" fillId="0" borderId="33" xfId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38" fontId="1" fillId="0" borderId="10" xfId="1" applyFont="1" applyBorder="1"/>
    <xf numFmtId="38" fontId="1" fillId="0" borderId="20" xfId="1" applyBorder="1"/>
    <xf numFmtId="179" fontId="0" fillId="0" borderId="1" xfId="1" applyNumberFormat="1" applyFont="1" applyFill="1" applyBorder="1"/>
    <xf numFmtId="179" fontId="1" fillId="0" borderId="10" xfId="1" applyNumberFormat="1" applyBorder="1"/>
    <xf numFmtId="38" fontId="1" fillId="0" borderId="9" xfId="1" applyBorder="1"/>
    <xf numFmtId="38" fontId="0" fillId="0" borderId="1" xfId="1" applyFont="1" applyBorder="1"/>
    <xf numFmtId="38" fontId="0" fillId="0" borderId="11" xfId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0" fontId="0" fillId="0" borderId="2" xfId="0" applyFont="1" applyBorder="1"/>
    <xf numFmtId="38" fontId="0" fillId="0" borderId="8" xfId="1" applyFont="1" applyBorder="1"/>
    <xf numFmtId="38" fontId="1" fillId="0" borderId="33" xfId="1" applyFill="1" applyBorder="1"/>
    <xf numFmtId="179" fontId="0" fillId="0" borderId="10" xfId="1" applyNumberFormat="1" applyFont="1" applyBorder="1"/>
    <xf numFmtId="38" fontId="1" fillId="0" borderId="8" xfId="1" applyFont="1" applyBorder="1"/>
    <xf numFmtId="38" fontId="1" fillId="0" borderId="42" xfId="1" applyBorder="1"/>
    <xf numFmtId="38" fontId="0" fillId="0" borderId="38" xfId="1" applyFont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559305689488896"/>
                  <c:y val="1.087547580206634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1.087547580206642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1.95758564437194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-1.305057096247960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-1.087547580206713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1.305057096247968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1.957585644371941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2.392621803188141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-4.350190320826535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令和4年6月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令和4年6月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令和4年6月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18485</c:v>
                </c:pt>
                <c:pt idx="1">
                  <c:v>18414</c:v>
                </c:pt>
                <c:pt idx="2">
                  <c:v>7233</c:v>
                </c:pt>
                <c:pt idx="3">
                  <c:v>4289</c:v>
                </c:pt>
                <c:pt idx="4">
                  <c:v>4258</c:v>
                </c:pt>
                <c:pt idx="5">
                  <c:v>4078</c:v>
                </c:pt>
                <c:pt idx="6">
                  <c:v>3743</c:v>
                </c:pt>
                <c:pt idx="7">
                  <c:v>3592</c:v>
                </c:pt>
                <c:pt idx="8">
                  <c:v>2305</c:v>
                </c:pt>
                <c:pt idx="9">
                  <c:v>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3.6931543883364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25862</c:v>
                </c:pt>
                <c:pt idx="1">
                  <c:v>21787</c:v>
                </c:pt>
                <c:pt idx="2">
                  <c:v>7866</c:v>
                </c:pt>
                <c:pt idx="3">
                  <c:v>4549</c:v>
                </c:pt>
                <c:pt idx="4">
                  <c:v>4769</c:v>
                </c:pt>
                <c:pt idx="5">
                  <c:v>5010</c:v>
                </c:pt>
                <c:pt idx="6">
                  <c:v>5262</c:v>
                </c:pt>
                <c:pt idx="7">
                  <c:v>1048</c:v>
                </c:pt>
                <c:pt idx="8">
                  <c:v>4242</c:v>
                </c:pt>
                <c:pt idx="9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1.136363636363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-1.5108864232879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47915</c:v>
                </c:pt>
                <c:pt idx="1">
                  <c:v>16335</c:v>
                </c:pt>
                <c:pt idx="2">
                  <c:v>12025</c:v>
                </c:pt>
                <c:pt idx="3">
                  <c:v>11074</c:v>
                </c:pt>
                <c:pt idx="4">
                  <c:v>8262</c:v>
                </c:pt>
                <c:pt idx="5">
                  <c:v>6013</c:v>
                </c:pt>
                <c:pt idx="6">
                  <c:v>3241</c:v>
                </c:pt>
                <c:pt idx="7">
                  <c:v>3107</c:v>
                </c:pt>
                <c:pt idx="8">
                  <c:v>2482</c:v>
                </c:pt>
                <c:pt idx="9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7905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54137</c:v>
                </c:pt>
                <c:pt idx="1">
                  <c:v>10078</c:v>
                </c:pt>
                <c:pt idx="2">
                  <c:v>17620</c:v>
                </c:pt>
                <c:pt idx="3">
                  <c:v>9715</c:v>
                </c:pt>
                <c:pt idx="4">
                  <c:v>5509</c:v>
                </c:pt>
                <c:pt idx="5">
                  <c:v>8193</c:v>
                </c:pt>
                <c:pt idx="6">
                  <c:v>4352</c:v>
                </c:pt>
                <c:pt idx="7">
                  <c:v>1754</c:v>
                </c:pt>
                <c:pt idx="8">
                  <c:v>2504</c:v>
                </c:pt>
                <c:pt idx="9">
                  <c:v>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75951</c:v>
                </c:pt>
                <c:pt idx="1">
                  <c:v>37673</c:v>
                </c:pt>
                <c:pt idx="2">
                  <c:v>29122</c:v>
                </c:pt>
                <c:pt idx="3">
                  <c:v>19460</c:v>
                </c:pt>
                <c:pt idx="4">
                  <c:v>16427</c:v>
                </c:pt>
                <c:pt idx="5">
                  <c:v>15432</c:v>
                </c:pt>
                <c:pt idx="6">
                  <c:v>10803</c:v>
                </c:pt>
                <c:pt idx="7">
                  <c:v>10391</c:v>
                </c:pt>
                <c:pt idx="8">
                  <c:v>8432</c:v>
                </c:pt>
                <c:pt idx="9">
                  <c:v>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2.713208814014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1.162851736556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34530</c:v>
                </c:pt>
                <c:pt idx="1">
                  <c:v>34668</c:v>
                </c:pt>
                <c:pt idx="2">
                  <c:v>26344</c:v>
                </c:pt>
                <c:pt idx="3">
                  <c:v>18299</c:v>
                </c:pt>
                <c:pt idx="4">
                  <c:v>26613</c:v>
                </c:pt>
                <c:pt idx="5">
                  <c:v>13006</c:v>
                </c:pt>
                <c:pt idx="6">
                  <c:v>14436</c:v>
                </c:pt>
                <c:pt idx="7">
                  <c:v>9846</c:v>
                </c:pt>
                <c:pt idx="8">
                  <c:v>6354</c:v>
                </c:pt>
                <c:pt idx="9">
                  <c:v>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34723</c:v>
                </c:pt>
                <c:pt idx="1">
                  <c:v>13790</c:v>
                </c:pt>
                <c:pt idx="2">
                  <c:v>6207</c:v>
                </c:pt>
                <c:pt idx="3">
                  <c:v>5928</c:v>
                </c:pt>
                <c:pt idx="4">
                  <c:v>2935</c:v>
                </c:pt>
                <c:pt idx="5">
                  <c:v>2199</c:v>
                </c:pt>
                <c:pt idx="6">
                  <c:v>2006</c:v>
                </c:pt>
                <c:pt idx="7">
                  <c:v>956</c:v>
                </c:pt>
                <c:pt idx="8">
                  <c:v>850</c:v>
                </c:pt>
                <c:pt idx="9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332E-3"/>
                  <c:y val="-1.426024955436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37139</c:v>
                </c:pt>
                <c:pt idx="1">
                  <c:v>14396</c:v>
                </c:pt>
                <c:pt idx="2">
                  <c:v>8653</c:v>
                </c:pt>
                <c:pt idx="3">
                  <c:v>9782</c:v>
                </c:pt>
                <c:pt idx="4">
                  <c:v>3141</c:v>
                </c:pt>
                <c:pt idx="5">
                  <c:v>1853</c:v>
                </c:pt>
                <c:pt idx="6">
                  <c:v>1953</c:v>
                </c:pt>
                <c:pt idx="7">
                  <c:v>963</c:v>
                </c:pt>
                <c:pt idx="8">
                  <c:v>785</c:v>
                </c:pt>
                <c:pt idx="9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7047614810860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非金属鉱物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36093</c:v>
                </c:pt>
                <c:pt idx="1">
                  <c:v>11706</c:v>
                </c:pt>
                <c:pt idx="2">
                  <c:v>11444</c:v>
                </c:pt>
                <c:pt idx="3">
                  <c:v>9631</c:v>
                </c:pt>
                <c:pt idx="4">
                  <c:v>5822</c:v>
                </c:pt>
                <c:pt idx="5">
                  <c:v>3571</c:v>
                </c:pt>
                <c:pt idx="6">
                  <c:v>3171</c:v>
                </c:pt>
                <c:pt idx="7">
                  <c:v>3092</c:v>
                </c:pt>
                <c:pt idx="8">
                  <c:v>2905</c:v>
                </c:pt>
                <c:pt idx="9">
                  <c:v>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-1.7497812773403646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3593E-3"/>
                  <c:y val="-1.5097646692468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3.7033082729065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非金属鉱物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35238</c:v>
                </c:pt>
                <c:pt idx="1">
                  <c:v>20027</c:v>
                </c:pt>
                <c:pt idx="2">
                  <c:v>6970</c:v>
                </c:pt>
                <c:pt idx="3">
                  <c:v>10891</c:v>
                </c:pt>
                <c:pt idx="4">
                  <c:v>6243</c:v>
                </c:pt>
                <c:pt idx="5">
                  <c:v>1576</c:v>
                </c:pt>
                <c:pt idx="6">
                  <c:v>2779</c:v>
                </c:pt>
                <c:pt idx="7">
                  <c:v>2851</c:v>
                </c:pt>
                <c:pt idx="8">
                  <c:v>1</c:v>
                </c:pt>
                <c:pt idx="9">
                  <c:v>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285714</c:v>
                </c:pt>
                <c:pt idx="1">
                  <c:v>88575</c:v>
                </c:pt>
                <c:pt idx="2">
                  <c:v>30974</c:v>
                </c:pt>
                <c:pt idx="3">
                  <c:v>20575</c:v>
                </c:pt>
                <c:pt idx="4">
                  <c:v>17010</c:v>
                </c:pt>
                <c:pt idx="5">
                  <c:v>14694</c:v>
                </c:pt>
                <c:pt idx="6">
                  <c:v>14196</c:v>
                </c:pt>
                <c:pt idx="7">
                  <c:v>10772</c:v>
                </c:pt>
                <c:pt idx="8">
                  <c:v>7281</c:v>
                </c:pt>
                <c:pt idx="9">
                  <c:v>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54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36211</c:v>
                </c:pt>
                <c:pt idx="1">
                  <c:v>49853</c:v>
                </c:pt>
                <c:pt idx="2">
                  <c:v>18978</c:v>
                </c:pt>
                <c:pt idx="3">
                  <c:v>15087</c:v>
                </c:pt>
                <c:pt idx="4">
                  <c:v>20000</c:v>
                </c:pt>
                <c:pt idx="5">
                  <c:v>10660</c:v>
                </c:pt>
                <c:pt idx="6">
                  <c:v>13208</c:v>
                </c:pt>
                <c:pt idx="7">
                  <c:v>8719</c:v>
                </c:pt>
                <c:pt idx="8">
                  <c:v>6683</c:v>
                </c:pt>
                <c:pt idx="9">
                  <c:v>11520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2494423889001136E-2"/>
                  <c:y val="-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7849176984288037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328036</c:v>
                </c:pt>
                <c:pt idx="1">
                  <c:v>139169</c:v>
                </c:pt>
                <c:pt idx="2">
                  <c:v>134433</c:v>
                </c:pt>
                <c:pt idx="3">
                  <c:v>122873</c:v>
                </c:pt>
                <c:pt idx="4">
                  <c:v>84008</c:v>
                </c:pt>
                <c:pt idx="5">
                  <c:v>75539</c:v>
                </c:pt>
                <c:pt idx="6">
                  <c:v>70437</c:v>
                </c:pt>
                <c:pt idx="7">
                  <c:v>63701</c:v>
                </c:pt>
                <c:pt idx="8">
                  <c:v>61686</c:v>
                </c:pt>
                <c:pt idx="9">
                  <c:v>56449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-1.7316017316017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1.0709506190572364E-2"/>
                  <c:y val="1.442955994137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71361</c:v>
                </c:pt>
                <c:pt idx="1">
                  <c:v>72525</c:v>
                </c:pt>
                <c:pt idx="2">
                  <c:v>136884</c:v>
                </c:pt>
                <c:pt idx="3">
                  <c:v>93390</c:v>
                </c:pt>
                <c:pt idx="4">
                  <c:v>98441</c:v>
                </c:pt>
                <c:pt idx="5">
                  <c:v>73896</c:v>
                </c:pt>
                <c:pt idx="6">
                  <c:v>68184</c:v>
                </c:pt>
                <c:pt idx="7">
                  <c:v>85736</c:v>
                </c:pt>
                <c:pt idx="8">
                  <c:v>58034</c:v>
                </c:pt>
                <c:pt idx="9">
                  <c:v>51131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328036</c:v>
                </c:pt>
                <c:pt idx="1">
                  <c:v>139169</c:v>
                </c:pt>
                <c:pt idx="2">
                  <c:v>134433</c:v>
                </c:pt>
                <c:pt idx="3">
                  <c:v>122873</c:v>
                </c:pt>
                <c:pt idx="4">
                  <c:v>84008</c:v>
                </c:pt>
                <c:pt idx="5">
                  <c:v>75539</c:v>
                </c:pt>
                <c:pt idx="6">
                  <c:v>70437</c:v>
                </c:pt>
                <c:pt idx="7">
                  <c:v>63701</c:v>
                </c:pt>
                <c:pt idx="8">
                  <c:v>61686</c:v>
                </c:pt>
                <c:pt idx="9">
                  <c:v>56449</c:v>
                </c:pt>
                <c:pt idx="10">
                  <c:v>326677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328036</c:v>
                </c:pt>
                <c:pt idx="1">
                  <c:v>139169</c:v>
                </c:pt>
                <c:pt idx="2">
                  <c:v>134433</c:v>
                </c:pt>
                <c:pt idx="3">
                  <c:v>122873</c:v>
                </c:pt>
                <c:pt idx="4">
                  <c:v>84008</c:v>
                </c:pt>
                <c:pt idx="5">
                  <c:v>75539</c:v>
                </c:pt>
                <c:pt idx="6">
                  <c:v>70437</c:v>
                </c:pt>
                <c:pt idx="7">
                  <c:v>63701</c:v>
                </c:pt>
                <c:pt idx="8">
                  <c:v>61686</c:v>
                </c:pt>
                <c:pt idx="9">
                  <c:v>56449</c:v>
                </c:pt>
                <c:pt idx="10">
                  <c:v>326677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9.9674487253978747E-2"/>
                  <c:y val="-0.142119407487857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5.6292467258386596E-2"/>
                  <c:y val="-8.5558994780824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21740898799863759"/>
                  <c:y val="-0.161792982773705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7.5151102295419173E-2"/>
                  <c:y val="-0.1005761004012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4.9194499542519018E-2"/>
                  <c:y val="-6.6844178960388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71361</c:v>
                </c:pt>
                <c:pt idx="1">
                  <c:v>72525</c:v>
                </c:pt>
                <c:pt idx="2">
                  <c:v>136884</c:v>
                </c:pt>
                <c:pt idx="3">
                  <c:v>93390</c:v>
                </c:pt>
                <c:pt idx="4">
                  <c:v>98441</c:v>
                </c:pt>
                <c:pt idx="5">
                  <c:v>73896</c:v>
                </c:pt>
                <c:pt idx="6">
                  <c:v>68184</c:v>
                </c:pt>
                <c:pt idx="7">
                  <c:v>85736</c:v>
                </c:pt>
                <c:pt idx="8">
                  <c:v>58034</c:v>
                </c:pt>
                <c:pt idx="9">
                  <c:v>51131</c:v>
                </c:pt>
                <c:pt idx="10" formatCode="#,##0_);[Red]\(#,##0\)">
                  <c:v>320118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18773</c:v>
                </c:pt>
                <c:pt idx="1">
                  <c:v>11538</c:v>
                </c:pt>
                <c:pt idx="2">
                  <c:v>10586</c:v>
                </c:pt>
                <c:pt idx="3">
                  <c:v>9264</c:v>
                </c:pt>
                <c:pt idx="4">
                  <c:v>9195</c:v>
                </c:pt>
                <c:pt idx="5">
                  <c:v>6885</c:v>
                </c:pt>
                <c:pt idx="6">
                  <c:v>6215</c:v>
                </c:pt>
                <c:pt idx="7">
                  <c:v>5251</c:v>
                </c:pt>
                <c:pt idx="8">
                  <c:v>3115</c:v>
                </c:pt>
                <c:pt idx="9">
                  <c:v>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2.7411717138490849E-5"/>
                  <c:y val="-2.5884943656057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16838</c:v>
                </c:pt>
                <c:pt idx="1">
                  <c:v>17682</c:v>
                </c:pt>
                <c:pt idx="2">
                  <c:v>11839</c:v>
                </c:pt>
                <c:pt idx="3">
                  <c:v>12855</c:v>
                </c:pt>
                <c:pt idx="4">
                  <c:v>5929</c:v>
                </c:pt>
                <c:pt idx="5">
                  <c:v>3308</c:v>
                </c:pt>
                <c:pt idx="6">
                  <c:v>7132</c:v>
                </c:pt>
                <c:pt idx="7">
                  <c:v>5386</c:v>
                </c:pt>
                <c:pt idx="8">
                  <c:v>3361</c:v>
                </c:pt>
                <c:pt idx="9">
                  <c:v>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2,399,529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2,399,529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258822</c:v>
                </c:pt>
                <c:pt idx="5">
                  <c:v>861283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71677559912846E-3"/>
                  <c:y val="-1.73609105563908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84442</c:v>
                </c:pt>
                <c:pt idx="1">
                  <c:v>22905</c:v>
                </c:pt>
                <c:pt idx="2">
                  <c:v>13274</c:v>
                </c:pt>
                <c:pt idx="3">
                  <c:v>12309</c:v>
                </c:pt>
                <c:pt idx="4">
                  <c:v>9729</c:v>
                </c:pt>
                <c:pt idx="5">
                  <c:v>8397</c:v>
                </c:pt>
                <c:pt idx="6">
                  <c:v>7748</c:v>
                </c:pt>
                <c:pt idx="7">
                  <c:v>5783</c:v>
                </c:pt>
                <c:pt idx="8">
                  <c:v>5754</c:v>
                </c:pt>
                <c:pt idx="9">
                  <c:v>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2379530989998795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8.7055392585730709E-3"/>
                  <c:y val="-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88230</c:v>
                </c:pt>
                <c:pt idx="1">
                  <c:v>23104</c:v>
                </c:pt>
                <c:pt idx="2">
                  <c:v>9819</c:v>
                </c:pt>
                <c:pt idx="3">
                  <c:v>15626</c:v>
                </c:pt>
                <c:pt idx="4">
                  <c:v>11539</c:v>
                </c:pt>
                <c:pt idx="5">
                  <c:v>10960</c:v>
                </c:pt>
                <c:pt idx="6">
                  <c:v>6462</c:v>
                </c:pt>
                <c:pt idx="7">
                  <c:v>6387</c:v>
                </c:pt>
                <c:pt idx="8">
                  <c:v>4884</c:v>
                </c:pt>
                <c:pt idx="9">
                  <c:v>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鉄鋼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120380</c:v>
                </c:pt>
                <c:pt idx="1">
                  <c:v>52953</c:v>
                </c:pt>
                <c:pt idx="2">
                  <c:v>37184</c:v>
                </c:pt>
                <c:pt idx="3">
                  <c:v>21877</c:v>
                </c:pt>
                <c:pt idx="4">
                  <c:v>21037</c:v>
                </c:pt>
                <c:pt idx="5">
                  <c:v>19166</c:v>
                </c:pt>
                <c:pt idx="6">
                  <c:v>16470</c:v>
                </c:pt>
                <c:pt idx="7">
                  <c:v>14368</c:v>
                </c:pt>
                <c:pt idx="8">
                  <c:v>12620</c:v>
                </c:pt>
                <c:pt idx="9">
                  <c:v>12363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3.100836232680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鉄鋼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90292</c:v>
                </c:pt>
                <c:pt idx="1">
                  <c:v>48237</c:v>
                </c:pt>
                <c:pt idx="2">
                  <c:v>25038</c:v>
                </c:pt>
                <c:pt idx="3">
                  <c:v>30290</c:v>
                </c:pt>
                <c:pt idx="4">
                  <c:v>19990</c:v>
                </c:pt>
                <c:pt idx="5">
                  <c:v>21497</c:v>
                </c:pt>
                <c:pt idx="6">
                  <c:v>29042</c:v>
                </c:pt>
                <c:pt idx="7">
                  <c:v>21682</c:v>
                </c:pt>
                <c:pt idx="8">
                  <c:v>11894</c:v>
                </c:pt>
                <c:pt idx="9">
                  <c:v>12596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3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12917</c:v>
                </c:pt>
                <c:pt idx="1">
                  <c:v>12838</c:v>
                </c:pt>
                <c:pt idx="2">
                  <c:v>3078</c:v>
                </c:pt>
                <c:pt idx="3">
                  <c:v>2790</c:v>
                </c:pt>
                <c:pt idx="4">
                  <c:v>1546</c:v>
                </c:pt>
                <c:pt idx="5">
                  <c:v>1371</c:v>
                </c:pt>
                <c:pt idx="6">
                  <c:v>1251</c:v>
                </c:pt>
                <c:pt idx="7">
                  <c:v>1225</c:v>
                </c:pt>
                <c:pt idx="8">
                  <c:v>1187</c:v>
                </c:pt>
                <c:pt idx="9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7.1111111111111115E-3"/>
                  <c:y val="-1.0695187165775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13605</c:v>
                </c:pt>
                <c:pt idx="1">
                  <c:v>13032</c:v>
                </c:pt>
                <c:pt idx="2">
                  <c:v>6385</c:v>
                </c:pt>
                <c:pt idx="3">
                  <c:v>2068</c:v>
                </c:pt>
                <c:pt idx="4">
                  <c:v>2545</c:v>
                </c:pt>
                <c:pt idx="5">
                  <c:v>1371</c:v>
                </c:pt>
                <c:pt idx="6">
                  <c:v>748</c:v>
                </c:pt>
                <c:pt idx="7">
                  <c:v>1737</c:v>
                </c:pt>
                <c:pt idx="8">
                  <c:v>1440</c:v>
                </c:pt>
                <c:pt idx="9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24774</c:v>
                </c:pt>
                <c:pt idx="1">
                  <c:v>16749</c:v>
                </c:pt>
                <c:pt idx="2">
                  <c:v>16544</c:v>
                </c:pt>
                <c:pt idx="3">
                  <c:v>9298</c:v>
                </c:pt>
                <c:pt idx="4">
                  <c:v>8443</c:v>
                </c:pt>
                <c:pt idx="5">
                  <c:v>7629</c:v>
                </c:pt>
                <c:pt idx="6">
                  <c:v>4810</c:v>
                </c:pt>
                <c:pt idx="7">
                  <c:v>3497</c:v>
                </c:pt>
                <c:pt idx="8">
                  <c:v>3408</c:v>
                </c:pt>
                <c:pt idx="9">
                  <c:v>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-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25695</c:v>
                </c:pt>
                <c:pt idx="1">
                  <c:v>18076</c:v>
                </c:pt>
                <c:pt idx="2">
                  <c:v>14165</c:v>
                </c:pt>
                <c:pt idx="3">
                  <c:v>1643</c:v>
                </c:pt>
                <c:pt idx="4">
                  <c:v>16804</c:v>
                </c:pt>
                <c:pt idx="5">
                  <c:v>7328</c:v>
                </c:pt>
                <c:pt idx="6">
                  <c:v>3296</c:v>
                </c:pt>
                <c:pt idx="7">
                  <c:v>4297</c:v>
                </c:pt>
                <c:pt idx="8">
                  <c:v>1</c:v>
                </c:pt>
                <c:pt idx="9">
                  <c:v>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298251</c:v>
                </c:pt>
                <c:pt idx="1">
                  <c:v>110395</c:v>
                </c:pt>
                <c:pt idx="2">
                  <c:v>30949</c:v>
                </c:pt>
                <c:pt idx="3">
                  <c:v>29745</c:v>
                </c:pt>
                <c:pt idx="4">
                  <c:v>29480</c:v>
                </c:pt>
                <c:pt idx="5">
                  <c:v>21111</c:v>
                </c:pt>
                <c:pt idx="6">
                  <c:v>13779</c:v>
                </c:pt>
                <c:pt idx="7">
                  <c:v>12643</c:v>
                </c:pt>
                <c:pt idx="8">
                  <c:v>12344</c:v>
                </c:pt>
                <c:pt idx="9">
                  <c:v>10186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43497</c:v>
                </c:pt>
                <c:pt idx="1">
                  <c:v>54116</c:v>
                </c:pt>
                <c:pt idx="2">
                  <c:v>27413</c:v>
                </c:pt>
                <c:pt idx="3">
                  <c:v>17789</c:v>
                </c:pt>
                <c:pt idx="4">
                  <c:v>20928</c:v>
                </c:pt>
                <c:pt idx="5">
                  <c:v>17373</c:v>
                </c:pt>
                <c:pt idx="6">
                  <c:v>12528</c:v>
                </c:pt>
                <c:pt idx="7">
                  <c:v>14351</c:v>
                </c:pt>
                <c:pt idx="8">
                  <c:v>18905</c:v>
                </c:pt>
                <c:pt idx="9">
                  <c:v>13810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154896</c:v>
                </c:pt>
                <c:pt idx="1">
                  <c:v>247511</c:v>
                </c:pt>
                <c:pt idx="2">
                  <c:v>331605</c:v>
                </c:pt>
                <c:pt idx="3">
                  <c:v>127015</c:v>
                </c:pt>
                <c:pt idx="4">
                  <c:v>156363</c:v>
                </c:pt>
                <c:pt idx="5">
                  <c:v>618780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67878</c:v>
                </c:pt>
                <c:pt idx="1">
                  <c:v>141142</c:v>
                </c:pt>
                <c:pt idx="2">
                  <c:v>182480</c:v>
                </c:pt>
                <c:pt idx="3">
                  <c:v>26897</c:v>
                </c:pt>
                <c:pt idx="4">
                  <c:v>102459</c:v>
                </c:pt>
                <c:pt idx="5">
                  <c:v>242503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0.69530555630369795</c:v>
                </c:pt>
                <c:pt idx="1">
                  <c:v>0.63684314800091602</c:v>
                </c:pt>
                <c:pt idx="2">
                  <c:v>0.64503924448291627</c:v>
                </c:pt>
                <c:pt idx="3">
                  <c:v>0.82524429544155098</c:v>
                </c:pt>
                <c:pt idx="4">
                  <c:v>0.6041333426061154</c:v>
                </c:pt>
                <c:pt idx="5">
                  <c:v>0.71843981594899697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2494423889001169E-2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7.13967079371495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8.9245884921438229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326548</c:v>
                </c:pt>
                <c:pt idx="1">
                  <c:v>107133</c:v>
                </c:pt>
                <c:pt idx="2">
                  <c:v>103883</c:v>
                </c:pt>
                <c:pt idx="3">
                  <c:v>96625</c:v>
                </c:pt>
                <c:pt idx="4">
                  <c:v>83937</c:v>
                </c:pt>
                <c:pt idx="5">
                  <c:v>77653</c:v>
                </c:pt>
                <c:pt idx="6">
                  <c:v>49183</c:v>
                </c:pt>
                <c:pt idx="7">
                  <c:v>46188</c:v>
                </c:pt>
                <c:pt idx="8">
                  <c:v>34418</c:v>
                </c:pt>
                <c:pt idx="9">
                  <c:v>30999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765E-3"/>
                  <c:y val="-2.88645737464645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75354</c:v>
                </c:pt>
                <c:pt idx="1">
                  <c:v>123707</c:v>
                </c:pt>
                <c:pt idx="2">
                  <c:v>58098</c:v>
                </c:pt>
                <c:pt idx="3">
                  <c:v>112142</c:v>
                </c:pt>
                <c:pt idx="4">
                  <c:v>72352</c:v>
                </c:pt>
                <c:pt idx="5">
                  <c:v>36450</c:v>
                </c:pt>
                <c:pt idx="6">
                  <c:v>55470</c:v>
                </c:pt>
                <c:pt idx="7">
                  <c:v>52682</c:v>
                </c:pt>
                <c:pt idx="8">
                  <c:v>34859</c:v>
                </c:pt>
                <c:pt idx="9">
                  <c:v>27771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22140386297866621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5.8686916272218108E-2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1225549797728275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1.5241940911232252E-2"/>
                  <c:y val="-4.899094608586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8.04257266006886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8.7369420702754039E-2"/>
                  <c:y val="9.259938837920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326548</c:v>
                </c:pt>
                <c:pt idx="1">
                  <c:v>107133</c:v>
                </c:pt>
                <c:pt idx="2">
                  <c:v>103883</c:v>
                </c:pt>
                <c:pt idx="3">
                  <c:v>96625</c:v>
                </c:pt>
                <c:pt idx="4">
                  <c:v>83937</c:v>
                </c:pt>
                <c:pt idx="5">
                  <c:v>77653</c:v>
                </c:pt>
                <c:pt idx="6">
                  <c:v>49183</c:v>
                </c:pt>
                <c:pt idx="7">
                  <c:v>46188</c:v>
                </c:pt>
                <c:pt idx="8">
                  <c:v>34418</c:v>
                </c:pt>
                <c:pt idx="9">
                  <c:v>30999</c:v>
                </c:pt>
                <c:pt idx="10">
                  <c:v>173766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326548</c:v>
                </c:pt>
                <c:pt idx="1">
                  <c:v>107133</c:v>
                </c:pt>
                <c:pt idx="2">
                  <c:v>103883</c:v>
                </c:pt>
                <c:pt idx="3">
                  <c:v>96625</c:v>
                </c:pt>
                <c:pt idx="4">
                  <c:v>83937</c:v>
                </c:pt>
                <c:pt idx="5">
                  <c:v>77653</c:v>
                </c:pt>
                <c:pt idx="6">
                  <c:v>49183</c:v>
                </c:pt>
                <c:pt idx="7">
                  <c:v>46188</c:v>
                </c:pt>
                <c:pt idx="8">
                  <c:v>34418</c:v>
                </c:pt>
                <c:pt idx="9">
                  <c:v>30999</c:v>
                </c:pt>
                <c:pt idx="10">
                  <c:v>173766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7.59272332337768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7201097954358757"/>
                  <c:y val="-0.115509337194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4.0616564150855128E-2"/>
                  <c:y val="-6.5953721302078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7"/>
                  <c:y val="-4.710025039973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4789552069350109"/>
                  <c:y val="-9.7819531179292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6.812993795622875E-2"/>
                  <c:y val="-6.0643678160919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3.9042829569967876E-3"/>
                  <c:y val="-1.168721151235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3.2230971128608926E-2"/>
                  <c:y val="6.719039430416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75354</c:v>
                </c:pt>
                <c:pt idx="1">
                  <c:v>123707</c:v>
                </c:pt>
                <c:pt idx="2">
                  <c:v>58098</c:v>
                </c:pt>
                <c:pt idx="3">
                  <c:v>112142</c:v>
                </c:pt>
                <c:pt idx="4">
                  <c:v>72352</c:v>
                </c:pt>
                <c:pt idx="5">
                  <c:v>36450</c:v>
                </c:pt>
                <c:pt idx="6">
                  <c:v>55470</c:v>
                </c:pt>
                <c:pt idx="7">
                  <c:v>52682</c:v>
                </c:pt>
                <c:pt idx="8">
                  <c:v>34859</c:v>
                </c:pt>
                <c:pt idx="9">
                  <c:v>27771</c:v>
                </c:pt>
                <c:pt idx="10" formatCode="#,##0_);[Red]\(#,##0\)">
                  <c:v>197979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31" t="s">
        <v>134</v>
      </c>
      <c r="B2" s="532"/>
      <c r="C2" s="532"/>
      <c r="D2" s="532"/>
      <c r="E2" s="532"/>
      <c r="F2" s="532"/>
      <c r="G2" s="532"/>
      <c r="H2" s="533"/>
    </row>
    <row r="3" spans="1:8" ht="30" customHeight="1" x14ac:dyDescent="0.2">
      <c r="A3" s="534"/>
      <c r="B3" s="532"/>
      <c r="C3" s="532"/>
      <c r="D3" s="532"/>
      <c r="E3" s="532"/>
      <c r="F3" s="532"/>
      <c r="G3" s="532"/>
      <c r="H3" s="533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135</v>
      </c>
      <c r="C6" s="274"/>
      <c r="D6" s="275" t="s">
        <v>136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137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138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139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140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141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142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143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144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145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146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147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148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149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150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151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92</v>
      </c>
      <c r="E35" s="304" t="s">
        <v>152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153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154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35" t="s">
        <v>155</v>
      </c>
      <c r="B42" s="536"/>
      <c r="C42" s="536"/>
      <c r="D42" s="536"/>
      <c r="E42" s="536"/>
      <c r="F42" s="536"/>
      <c r="G42" s="536"/>
      <c r="H42" s="537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H46" sqref="H46"/>
    </sheetView>
  </sheetViews>
  <sheetFormatPr defaultRowHeight="13.5" x14ac:dyDescent="0.15"/>
  <cols>
    <col min="1" max="1" width="6.125" style="468" customWidth="1"/>
    <col min="2" max="2" width="19.125" style="468" customWidth="1"/>
    <col min="3" max="4" width="13.25" style="468" customWidth="1"/>
    <col min="5" max="6" width="11.875" style="468" customWidth="1"/>
    <col min="7" max="7" width="20.5" style="468" customWidth="1"/>
    <col min="8" max="8" width="14.375" style="468" customWidth="1"/>
    <col min="9" max="9" width="4.875" style="53" customWidth="1"/>
    <col min="10" max="10" width="18.375" style="468" customWidth="1"/>
    <col min="11" max="11" width="5.125" style="468" customWidth="1"/>
    <col min="12" max="12" width="18.375" style="468" customWidth="1"/>
    <col min="13" max="13" width="15" style="468" customWidth="1"/>
    <col min="14" max="14" width="13.125" style="468" customWidth="1"/>
    <col min="15" max="15" width="10.125" style="468" customWidth="1"/>
    <col min="16" max="16" width="11.5" style="468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8"/>
  </cols>
  <sheetData>
    <row r="1" spans="8:30" ht="12.75" customHeight="1" x14ac:dyDescent="0.15">
      <c r="H1" s="115"/>
      <c r="R1" s="117"/>
    </row>
    <row r="2" spans="8:30" x14ac:dyDescent="0.15">
      <c r="H2" s="209" t="s">
        <v>193</v>
      </c>
      <c r="I2" s="91"/>
      <c r="J2" s="211" t="s">
        <v>103</v>
      </c>
      <c r="K2" s="4"/>
      <c r="L2" s="350" t="s">
        <v>183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47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47">
        <v>18773</v>
      </c>
      <c r="I4" s="91">
        <v>26</v>
      </c>
      <c r="J4" s="182" t="s">
        <v>30</v>
      </c>
      <c r="K4" s="131">
        <f>SUM(I4)</f>
        <v>26</v>
      </c>
      <c r="L4" s="367">
        <v>16838</v>
      </c>
      <c r="M4" s="488"/>
      <c r="N4" s="101"/>
      <c r="O4" s="101"/>
      <c r="S4" s="28"/>
      <c r="T4" s="28"/>
      <c r="U4" s="28"/>
    </row>
    <row r="5" spans="8:30" x14ac:dyDescent="0.15">
      <c r="H5" s="221">
        <v>11538</v>
      </c>
      <c r="I5" s="91">
        <v>33</v>
      </c>
      <c r="J5" s="182" t="s">
        <v>0</v>
      </c>
      <c r="K5" s="131">
        <f t="shared" ref="K5:K13" si="0">SUM(I5)</f>
        <v>33</v>
      </c>
      <c r="L5" s="368">
        <v>17682</v>
      </c>
      <c r="M5" s="49"/>
      <c r="N5" s="101"/>
      <c r="O5" s="101"/>
      <c r="S5" s="28"/>
      <c r="T5" s="28"/>
      <c r="U5" s="28"/>
    </row>
    <row r="6" spans="8:30" x14ac:dyDescent="0.15">
      <c r="H6" s="98">
        <v>10586</v>
      </c>
      <c r="I6" s="91">
        <v>37</v>
      </c>
      <c r="J6" s="182" t="s">
        <v>37</v>
      </c>
      <c r="K6" s="131">
        <f t="shared" si="0"/>
        <v>37</v>
      </c>
      <c r="L6" s="368">
        <v>11839</v>
      </c>
      <c r="M6" s="49"/>
      <c r="N6" s="210"/>
      <c r="O6" s="101"/>
      <c r="S6" s="28"/>
      <c r="T6" s="28"/>
      <c r="U6" s="28"/>
    </row>
    <row r="7" spans="8:30" x14ac:dyDescent="0.15">
      <c r="H7" s="98">
        <v>9264</v>
      </c>
      <c r="I7" s="91">
        <v>34</v>
      </c>
      <c r="J7" s="182" t="s">
        <v>1</v>
      </c>
      <c r="K7" s="131">
        <f t="shared" si="0"/>
        <v>34</v>
      </c>
      <c r="L7" s="368">
        <v>12855</v>
      </c>
      <c r="M7" s="49"/>
      <c r="N7" s="101"/>
      <c r="O7" s="101"/>
      <c r="S7" s="28"/>
      <c r="T7" s="28"/>
      <c r="U7" s="28"/>
    </row>
    <row r="8" spans="8:30" x14ac:dyDescent="0.15">
      <c r="H8" s="48">
        <v>9195</v>
      </c>
      <c r="I8" s="91">
        <v>14</v>
      </c>
      <c r="J8" s="182" t="s">
        <v>19</v>
      </c>
      <c r="K8" s="131">
        <f t="shared" si="0"/>
        <v>14</v>
      </c>
      <c r="L8" s="368">
        <v>5929</v>
      </c>
      <c r="M8" s="49"/>
      <c r="N8" s="101"/>
      <c r="O8" s="101"/>
      <c r="S8" s="28"/>
      <c r="T8" s="28"/>
      <c r="U8" s="28"/>
    </row>
    <row r="9" spans="8:30" x14ac:dyDescent="0.15">
      <c r="H9" s="48">
        <v>6885</v>
      </c>
      <c r="I9" s="91">
        <v>36</v>
      </c>
      <c r="J9" s="182" t="s">
        <v>5</v>
      </c>
      <c r="K9" s="131">
        <f t="shared" si="0"/>
        <v>36</v>
      </c>
      <c r="L9" s="368">
        <v>3308</v>
      </c>
      <c r="M9" s="49"/>
      <c r="N9" s="101"/>
      <c r="O9" s="101"/>
      <c r="S9" s="28"/>
      <c r="T9" s="28"/>
      <c r="U9" s="28"/>
    </row>
    <row r="10" spans="8:30" x14ac:dyDescent="0.15">
      <c r="H10" s="221">
        <v>6215</v>
      </c>
      <c r="I10" s="512">
        <v>40</v>
      </c>
      <c r="J10" s="253" t="s">
        <v>2</v>
      </c>
      <c r="K10" s="131">
        <f t="shared" si="0"/>
        <v>40</v>
      </c>
      <c r="L10" s="368">
        <v>7132</v>
      </c>
      <c r="S10" s="28"/>
      <c r="T10" s="28"/>
      <c r="U10" s="28"/>
    </row>
    <row r="11" spans="8:30" x14ac:dyDescent="0.15">
      <c r="H11" s="110">
        <v>5251</v>
      </c>
      <c r="I11" s="91">
        <v>25</v>
      </c>
      <c r="J11" s="182" t="s">
        <v>29</v>
      </c>
      <c r="K11" s="131">
        <f t="shared" si="0"/>
        <v>25</v>
      </c>
      <c r="L11" s="368">
        <v>5386</v>
      </c>
      <c r="M11" s="49"/>
      <c r="N11" s="101"/>
      <c r="O11" s="101"/>
      <c r="S11" s="28"/>
      <c r="T11" s="28"/>
      <c r="U11" s="28"/>
    </row>
    <row r="12" spans="8:30" x14ac:dyDescent="0.15">
      <c r="H12" s="388">
        <v>3115</v>
      </c>
      <c r="I12" s="152">
        <v>24</v>
      </c>
      <c r="J12" s="185" t="s">
        <v>28</v>
      </c>
      <c r="K12" s="131">
        <f t="shared" si="0"/>
        <v>24</v>
      </c>
      <c r="L12" s="368">
        <v>3361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6">
        <v>2974</v>
      </c>
      <c r="I13" s="470">
        <v>16</v>
      </c>
      <c r="J13" s="471" t="s">
        <v>3</v>
      </c>
      <c r="K13" s="131">
        <f t="shared" si="0"/>
        <v>16</v>
      </c>
      <c r="L13" s="368">
        <v>2937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98">
        <v>2774</v>
      </c>
      <c r="I14" s="136">
        <v>38</v>
      </c>
      <c r="J14" s="199" t="s">
        <v>38</v>
      </c>
      <c r="K14" s="120" t="s">
        <v>8</v>
      </c>
      <c r="L14" s="369">
        <v>98952</v>
      </c>
      <c r="S14" s="28"/>
      <c r="T14" s="28"/>
      <c r="U14" s="28"/>
    </row>
    <row r="15" spans="8:30" x14ac:dyDescent="0.15">
      <c r="H15" s="98">
        <v>2699</v>
      </c>
      <c r="I15" s="91">
        <v>15</v>
      </c>
      <c r="J15" s="182" t="s">
        <v>20</v>
      </c>
      <c r="K15" s="55"/>
      <c r="L15" s="1" t="s">
        <v>60</v>
      </c>
      <c r="M15" s="499"/>
      <c r="N15" s="46" t="s">
        <v>75</v>
      </c>
      <c r="S15" s="28"/>
      <c r="T15" s="28"/>
      <c r="U15" s="28"/>
    </row>
    <row r="16" spans="8:30" x14ac:dyDescent="0.15">
      <c r="H16" s="98">
        <v>2155</v>
      </c>
      <c r="I16" s="91">
        <v>17</v>
      </c>
      <c r="J16" s="182" t="s">
        <v>21</v>
      </c>
      <c r="K16" s="131">
        <f>SUM(I4)</f>
        <v>26</v>
      </c>
      <c r="L16" s="182" t="s">
        <v>30</v>
      </c>
      <c r="M16" s="370">
        <v>20890</v>
      </c>
      <c r="N16" s="99">
        <f>SUM(H4)</f>
        <v>18773</v>
      </c>
      <c r="O16" s="49"/>
      <c r="P16" s="18"/>
      <c r="S16" s="28"/>
      <c r="T16" s="28"/>
      <c r="U16" s="28"/>
    </row>
    <row r="17" spans="1:21" x14ac:dyDescent="0.15">
      <c r="H17" s="98">
        <v>1872</v>
      </c>
      <c r="I17" s="91">
        <v>1</v>
      </c>
      <c r="J17" s="182" t="s">
        <v>4</v>
      </c>
      <c r="K17" s="131">
        <f t="shared" ref="K17:K25" si="1">SUM(I5)</f>
        <v>33</v>
      </c>
      <c r="L17" s="182" t="s">
        <v>0</v>
      </c>
      <c r="M17" s="371">
        <v>13512</v>
      </c>
      <c r="N17" s="99">
        <f t="shared" ref="N17:N25" si="2">SUM(H5)</f>
        <v>11538</v>
      </c>
      <c r="O17" s="49"/>
      <c r="P17" s="18"/>
      <c r="S17" s="28"/>
      <c r="T17" s="28"/>
      <c r="U17" s="28"/>
    </row>
    <row r="18" spans="1:21" x14ac:dyDescent="0.15">
      <c r="H18" s="407">
        <v>1821</v>
      </c>
      <c r="I18" s="91">
        <v>27</v>
      </c>
      <c r="J18" s="182" t="s">
        <v>31</v>
      </c>
      <c r="K18" s="131">
        <f t="shared" si="1"/>
        <v>37</v>
      </c>
      <c r="L18" s="182" t="s">
        <v>37</v>
      </c>
      <c r="M18" s="371">
        <v>9947</v>
      </c>
      <c r="N18" s="99">
        <f t="shared" si="2"/>
        <v>10586</v>
      </c>
      <c r="O18" s="49"/>
      <c r="P18" s="18"/>
      <c r="S18" s="28"/>
      <c r="T18" s="28"/>
      <c r="U18" s="28"/>
    </row>
    <row r="19" spans="1:21" x14ac:dyDescent="0.15">
      <c r="H19" s="110">
        <v>575</v>
      </c>
      <c r="I19" s="91">
        <v>19</v>
      </c>
      <c r="J19" s="182" t="s">
        <v>23</v>
      </c>
      <c r="K19" s="131">
        <f t="shared" si="1"/>
        <v>34</v>
      </c>
      <c r="L19" s="182" t="s">
        <v>1</v>
      </c>
      <c r="M19" s="371">
        <v>9872</v>
      </c>
      <c r="N19" s="99">
        <f t="shared" si="2"/>
        <v>9264</v>
      </c>
      <c r="O19" s="49"/>
      <c r="P19" s="18"/>
      <c r="S19" s="28"/>
      <c r="T19" s="28"/>
      <c r="U19" s="28"/>
    </row>
    <row r="20" spans="1:21" ht="14.25" thickBot="1" x14ac:dyDescent="0.2">
      <c r="H20" s="98">
        <v>502</v>
      </c>
      <c r="I20" s="91">
        <v>2</v>
      </c>
      <c r="J20" s="182" t="s">
        <v>6</v>
      </c>
      <c r="K20" s="131">
        <f t="shared" si="1"/>
        <v>14</v>
      </c>
      <c r="L20" s="182" t="s">
        <v>19</v>
      </c>
      <c r="M20" s="371">
        <v>9393</v>
      </c>
      <c r="N20" s="99">
        <f t="shared" si="2"/>
        <v>9195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193</v>
      </c>
      <c r="D21" s="66" t="s">
        <v>183</v>
      </c>
      <c r="E21" s="66" t="s">
        <v>41</v>
      </c>
      <c r="F21" s="66" t="s">
        <v>50</v>
      </c>
      <c r="G21" s="328" t="s">
        <v>187</v>
      </c>
      <c r="H21" s="48">
        <v>436</v>
      </c>
      <c r="I21" s="91">
        <v>12</v>
      </c>
      <c r="J21" s="182" t="s">
        <v>18</v>
      </c>
      <c r="K21" s="131">
        <f t="shared" si="1"/>
        <v>36</v>
      </c>
      <c r="L21" s="182" t="s">
        <v>5</v>
      </c>
      <c r="M21" s="371">
        <v>5432</v>
      </c>
      <c r="N21" s="99">
        <f t="shared" si="2"/>
        <v>6885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18773</v>
      </c>
      <c r="D22" s="99">
        <f>SUM(L4)</f>
        <v>16838</v>
      </c>
      <c r="E22" s="58">
        <f t="shared" ref="E22:E32" si="4">SUM(N16/M16*100)</f>
        <v>89.865964576352326</v>
      </c>
      <c r="F22" s="62">
        <f>SUM(C22/D22*100)</f>
        <v>111.49186364176269</v>
      </c>
      <c r="G22" s="4"/>
      <c r="H22" s="140">
        <v>318</v>
      </c>
      <c r="I22" s="91">
        <v>31</v>
      </c>
      <c r="J22" s="182" t="s">
        <v>64</v>
      </c>
      <c r="K22" s="131">
        <f t="shared" si="1"/>
        <v>40</v>
      </c>
      <c r="L22" s="253" t="s">
        <v>2</v>
      </c>
      <c r="M22" s="371">
        <v>6084</v>
      </c>
      <c r="N22" s="99">
        <f t="shared" si="2"/>
        <v>6215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0</v>
      </c>
      <c r="C23" s="47">
        <f t="shared" si="3"/>
        <v>11538</v>
      </c>
      <c r="D23" s="99">
        <f>SUM(L5)</f>
        <v>17682</v>
      </c>
      <c r="E23" s="58">
        <f t="shared" si="4"/>
        <v>85.390763765541749</v>
      </c>
      <c r="F23" s="62">
        <f t="shared" ref="F23:F32" si="5">SUM(C23/D23*100)</f>
        <v>65.252799457075</v>
      </c>
      <c r="G23" s="4"/>
      <c r="H23" s="140">
        <v>254</v>
      </c>
      <c r="I23" s="91">
        <v>23</v>
      </c>
      <c r="J23" s="182" t="s">
        <v>27</v>
      </c>
      <c r="K23" s="131">
        <f t="shared" si="1"/>
        <v>25</v>
      </c>
      <c r="L23" s="182" t="s">
        <v>29</v>
      </c>
      <c r="M23" s="371">
        <v>4938</v>
      </c>
      <c r="N23" s="99">
        <f t="shared" si="2"/>
        <v>5251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37</v>
      </c>
      <c r="C24" s="47">
        <f t="shared" si="3"/>
        <v>10586</v>
      </c>
      <c r="D24" s="99">
        <f t="shared" ref="D24:D31" si="6">SUM(L6)</f>
        <v>11839</v>
      </c>
      <c r="E24" s="58">
        <f t="shared" si="4"/>
        <v>106.42404745149292</v>
      </c>
      <c r="F24" s="62">
        <f t="shared" si="5"/>
        <v>89.416335839175616</v>
      </c>
      <c r="G24" s="4"/>
      <c r="H24" s="455">
        <v>166</v>
      </c>
      <c r="I24" s="91">
        <v>21</v>
      </c>
      <c r="J24" s="182" t="s">
        <v>25</v>
      </c>
      <c r="K24" s="131">
        <f t="shared" si="1"/>
        <v>24</v>
      </c>
      <c r="L24" s="185" t="s">
        <v>28</v>
      </c>
      <c r="M24" s="371">
        <v>3058</v>
      </c>
      <c r="N24" s="99">
        <f t="shared" si="2"/>
        <v>3115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9264</v>
      </c>
      <c r="D25" s="99">
        <f t="shared" si="6"/>
        <v>12855</v>
      </c>
      <c r="E25" s="58">
        <f t="shared" si="4"/>
        <v>93.841166936790927</v>
      </c>
      <c r="F25" s="62">
        <f t="shared" si="5"/>
        <v>72.065344224037347</v>
      </c>
      <c r="G25" s="4"/>
      <c r="H25" s="140">
        <v>140</v>
      </c>
      <c r="I25" s="91">
        <v>22</v>
      </c>
      <c r="J25" s="182" t="s">
        <v>26</v>
      </c>
      <c r="K25" s="206">
        <f t="shared" si="1"/>
        <v>16</v>
      </c>
      <c r="L25" s="471" t="s">
        <v>3</v>
      </c>
      <c r="M25" s="372">
        <v>3013</v>
      </c>
      <c r="N25" s="190">
        <f t="shared" si="2"/>
        <v>2974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19</v>
      </c>
      <c r="C26" s="99">
        <f t="shared" si="3"/>
        <v>9195</v>
      </c>
      <c r="D26" s="99">
        <f t="shared" si="6"/>
        <v>5929</v>
      </c>
      <c r="E26" s="459">
        <f t="shared" si="4"/>
        <v>97.892047269243051</v>
      </c>
      <c r="F26" s="461">
        <f t="shared" si="5"/>
        <v>155.08517456569405</v>
      </c>
      <c r="G26" s="13"/>
      <c r="H26" s="102">
        <v>123</v>
      </c>
      <c r="I26" s="91">
        <v>9</v>
      </c>
      <c r="J26" s="393" t="s">
        <v>170</v>
      </c>
      <c r="K26" s="4"/>
      <c r="L26" s="438" t="s">
        <v>8</v>
      </c>
      <c r="M26" s="373">
        <v>100195</v>
      </c>
      <c r="N26" s="219">
        <f>SUM(H44)</f>
        <v>97789</v>
      </c>
      <c r="S26" s="28"/>
      <c r="T26" s="28"/>
      <c r="U26" s="28"/>
    </row>
    <row r="27" spans="1:21" x14ac:dyDescent="0.15">
      <c r="A27" s="68">
        <v>6</v>
      </c>
      <c r="B27" s="182" t="s">
        <v>5</v>
      </c>
      <c r="C27" s="47">
        <f t="shared" si="3"/>
        <v>6885</v>
      </c>
      <c r="D27" s="99">
        <f t="shared" si="6"/>
        <v>3308</v>
      </c>
      <c r="E27" s="58">
        <f t="shared" si="4"/>
        <v>126.74889543446244</v>
      </c>
      <c r="F27" s="62">
        <f t="shared" si="5"/>
        <v>208.13180169286576</v>
      </c>
      <c r="G27" s="4"/>
      <c r="H27" s="455">
        <v>79</v>
      </c>
      <c r="I27" s="91">
        <v>32</v>
      </c>
      <c r="J27" s="182" t="s">
        <v>35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253" t="s">
        <v>2</v>
      </c>
      <c r="C28" s="47">
        <f t="shared" si="3"/>
        <v>6215</v>
      </c>
      <c r="D28" s="99">
        <f t="shared" si="6"/>
        <v>7132</v>
      </c>
      <c r="E28" s="58">
        <f t="shared" si="4"/>
        <v>102.15318869165021</v>
      </c>
      <c r="F28" s="62">
        <f t="shared" si="5"/>
        <v>87.142456533931579</v>
      </c>
      <c r="G28" s="4"/>
      <c r="H28" s="528">
        <v>64</v>
      </c>
      <c r="I28" s="91">
        <v>4</v>
      </c>
      <c r="J28" s="182" t="s">
        <v>11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5251</v>
      </c>
      <c r="D29" s="99">
        <f t="shared" si="6"/>
        <v>5386</v>
      </c>
      <c r="E29" s="58">
        <f t="shared" si="4"/>
        <v>106.33859862292425</v>
      </c>
      <c r="F29" s="62">
        <f t="shared" si="5"/>
        <v>97.493501670998882</v>
      </c>
      <c r="G29" s="12"/>
      <c r="H29" s="140">
        <v>12</v>
      </c>
      <c r="I29" s="91">
        <v>7</v>
      </c>
      <c r="J29" s="182" t="s">
        <v>14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3115</v>
      </c>
      <c r="D30" s="99">
        <f t="shared" si="6"/>
        <v>3361</v>
      </c>
      <c r="E30" s="58">
        <f t="shared" si="4"/>
        <v>101.86396337475475</v>
      </c>
      <c r="F30" s="62">
        <f t="shared" si="5"/>
        <v>92.680749776852124</v>
      </c>
      <c r="G30" s="13"/>
      <c r="H30" s="102">
        <v>3</v>
      </c>
      <c r="I30" s="91">
        <v>6</v>
      </c>
      <c r="J30" s="182" t="s">
        <v>13</v>
      </c>
      <c r="L30" s="412"/>
      <c r="M30" s="28"/>
      <c r="S30" s="28"/>
      <c r="T30" s="28"/>
      <c r="U30" s="28"/>
    </row>
    <row r="31" spans="1:21" ht="14.25" thickBot="1" x14ac:dyDescent="0.2">
      <c r="A31" s="71">
        <v>10</v>
      </c>
      <c r="B31" s="471" t="s">
        <v>3</v>
      </c>
      <c r="C31" s="47">
        <f t="shared" si="3"/>
        <v>2974</v>
      </c>
      <c r="D31" s="99">
        <f t="shared" si="6"/>
        <v>2937</v>
      </c>
      <c r="E31" s="58">
        <f t="shared" si="4"/>
        <v>98.705609027547297</v>
      </c>
      <c r="F31" s="62">
        <f t="shared" si="5"/>
        <v>101.25978890023835</v>
      </c>
      <c r="G31" s="103"/>
      <c r="H31" s="140">
        <v>0</v>
      </c>
      <c r="I31" s="91">
        <v>3</v>
      </c>
      <c r="J31" s="182" t="s">
        <v>10</v>
      </c>
      <c r="L31" s="41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97789</v>
      </c>
      <c r="D32" s="74">
        <f>SUM(L14)</f>
        <v>98952</v>
      </c>
      <c r="E32" s="77">
        <f t="shared" si="4"/>
        <v>97.598682568990469</v>
      </c>
      <c r="F32" s="75">
        <f t="shared" si="5"/>
        <v>98.824682674428004</v>
      </c>
      <c r="G32" s="482">
        <v>74.900000000000006</v>
      </c>
      <c r="H32" s="518">
        <v>0</v>
      </c>
      <c r="I32" s="91">
        <v>5</v>
      </c>
      <c r="J32" s="182" t="s">
        <v>12</v>
      </c>
      <c r="L32" s="412"/>
      <c r="M32" s="28"/>
      <c r="S32" s="28"/>
      <c r="T32" s="28"/>
      <c r="U32" s="28"/>
    </row>
    <row r="33" spans="1:30" x14ac:dyDescent="0.15">
      <c r="H33" s="47">
        <v>0</v>
      </c>
      <c r="I33" s="91">
        <v>8</v>
      </c>
      <c r="J33" s="182" t="s">
        <v>15</v>
      </c>
      <c r="L33" s="480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10</v>
      </c>
      <c r="J34" s="182" t="s">
        <v>16</v>
      </c>
      <c r="S34" s="28"/>
      <c r="T34" s="28"/>
      <c r="U34" s="28"/>
    </row>
    <row r="35" spans="1:30" x14ac:dyDescent="0.15">
      <c r="H35" s="407">
        <v>0</v>
      </c>
      <c r="I35" s="91">
        <v>11</v>
      </c>
      <c r="J35" s="182" t="s">
        <v>17</v>
      </c>
      <c r="L35" s="51"/>
      <c r="M35" s="481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13</v>
      </c>
      <c r="J36" s="182" t="s">
        <v>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221">
        <v>0</v>
      </c>
      <c r="I37" s="91">
        <v>18</v>
      </c>
      <c r="J37" s="182" t="s">
        <v>22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1">
        <v>0</v>
      </c>
      <c r="I38" s="91">
        <v>20</v>
      </c>
      <c r="J38" s="182" t="s">
        <v>24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197">
        <v>0</v>
      </c>
      <c r="I40" s="91">
        <v>29</v>
      </c>
      <c r="J40" s="182" t="s">
        <v>54</v>
      </c>
      <c r="L40" s="52"/>
      <c r="M40" s="28"/>
      <c r="S40" s="28"/>
      <c r="T40" s="28"/>
      <c r="U40" s="28"/>
    </row>
    <row r="41" spans="1:30" x14ac:dyDescent="0.15">
      <c r="H41" s="221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391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97789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H46" s="484"/>
      <c r="L46" s="500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193</v>
      </c>
      <c r="I47" s="91"/>
      <c r="J47" s="204" t="s">
        <v>71</v>
      </c>
      <c r="K47" s="4"/>
      <c r="L47" s="355" t="s">
        <v>183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47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84442</v>
      </c>
      <c r="I49" s="91">
        <v>26</v>
      </c>
      <c r="J49" s="182" t="s">
        <v>30</v>
      </c>
      <c r="K49" s="4">
        <f>SUM(I49)</f>
        <v>26</v>
      </c>
      <c r="L49" s="361">
        <v>88230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22905</v>
      </c>
      <c r="I50" s="91">
        <v>13</v>
      </c>
      <c r="J50" s="182" t="s">
        <v>7</v>
      </c>
      <c r="K50" s="4">
        <f t="shared" ref="K50:K58" si="7">SUM(I50)</f>
        <v>13</v>
      </c>
      <c r="L50" s="361">
        <v>23104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13274</v>
      </c>
      <c r="I51" s="91">
        <v>34</v>
      </c>
      <c r="J51" s="182" t="s">
        <v>1</v>
      </c>
      <c r="K51" s="4">
        <f t="shared" si="7"/>
        <v>34</v>
      </c>
      <c r="L51" s="361">
        <v>9819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12309</v>
      </c>
      <c r="I52" s="91">
        <v>33</v>
      </c>
      <c r="J52" s="182" t="s">
        <v>0</v>
      </c>
      <c r="K52" s="4">
        <f t="shared" si="7"/>
        <v>33</v>
      </c>
      <c r="L52" s="361">
        <v>15626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193</v>
      </c>
      <c r="D53" s="66" t="s">
        <v>183</v>
      </c>
      <c r="E53" s="66" t="s">
        <v>41</v>
      </c>
      <c r="F53" s="66" t="s">
        <v>50</v>
      </c>
      <c r="G53" s="328" t="s">
        <v>187</v>
      </c>
      <c r="H53" s="48">
        <v>9729</v>
      </c>
      <c r="I53" s="91">
        <v>16</v>
      </c>
      <c r="J53" s="182" t="s">
        <v>3</v>
      </c>
      <c r="K53" s="4">
        <f t="shared" si="7"/>
        <v>16</v>
      </c>
      <c r="L53" s="361">
        <v>11539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84442</v>
      </c>
      <c r="D54" s="110">
        <f>SUM(L49)</f>
        <v>88230</v>
      </c>
      <c r="E54" s="58">
        <f t="shared" ref="E54:E64" si="9">SUM(N63/M63*100)</f>
        <v>98.64719626168224</v>
      </c>
      <c r="F54" s="58">
        <f>SUM(C54/D54*100)</f>
        <v>95.706675733877361</v>
      </c>
      <c r="G54" s="4"/>
      <c r="H54" s="98">
        <v>8397</v>
      </c>
      <c r="I54" s="91">
        <v>25</v>
      </c>
      <c r="J54" s="182" t="s">
        <v>29</v>
      </c>
      <c r="K54" s="4">
        <f t="shared" si="7"/>
        <v>25</v>
      </c>
      <c r="L54" s="361">
        <v>10960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22905</v>
      </c>
      <c r="D55" s="110">
        <f t="shared" ref="D55:D64" si="10">SUM(L50)</f>
        <v>23104</v>
      </c>
      <c r="E55" s="58">
        <f t="shared" si="9"/>
        <v>89.746101402711389</v>
      </c>
      <c r="F55" s="58">
        <f t="shared" ref="F55:F64" si="11">SUM(C55/D55*100)</f>
        <v>99.138677285318551</v>
      </c>
      <c r="G55" s="4"/>
      <c r="H55" s="391">
        <v>7748</v>
      </c>
      <c r="I55" s="91">
        <v>22</v>
      </c>
      <c r="J55" s="182" t="s">
        <v>26</v>
      </c>
      <c r="K55" s="4">
        <f t="shared" si="7"/>
        <v>22</v>
      </c>
      <c r="L55" s="361">
        <v>6462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1</v>
      </c>
      <c r="C56" s="47">
        <f t="shared" si="8"/>
        <v>13274</v>
      </c>
      <c r="D56" s="110">
        <f t="shared" si="10"/>
        <v>9819</v>
      </c>
      <c r="E56" s="58">
        <f t="shared" si="9"/>
        <v>132.34297108673979</v>
      </c>
      <c r="F56" s="58">
        <f t="shared" si="11"/>
        <v>135.18688257460028</v>
      </c>
      <c r="G56" s="4"/>
      <c r="H56" s="48">
        <v>5783</v>
      </c>
      <c r="I56" s="91">
        <v>40</v>
      </c>
      <c r="J56" s="182" t="s">
        <v>2</v>
      </c>
      <c r="K56" s="4">
        <f t="shared" si="7"/>
        <v>40</v>
      </c>
      <c r="L56" s="361">
        <v>6387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0</v>
      </c>
      <c r="C57" s="47">
        <f t="shared" si="8"/>
        <v>12309</v>
      </c>
      <c r="D57" s="110">
        <f t="shared" si="10"/>
        <v>15626</v>
      </c>
      <c r="E57" s="58">
        <f t="shared" si="9"/>
        <v>98.811912980653446</v>
      </c>
      <c r="F57" s="58">
        <f t="shared" si="11"/>
        <v>78.772558556252406</v>
      </c>
      <c r="G57" s="4"/>
      <c r="H57" s="140">
        <v>5754</v>
      </c>
      <c r="I57" s="91">
        <v>24</v>
      </c>
      <c r="J57" s="182" t="s">
        <v>28</v>
      </c>
      <c r="K57" s="4">
        <f t="shared" si="7"/>
        <v>24</v>
      </c>
      <c r="L57" s="361">
        <v>4884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3</v>
      </c>
      <c r="C58" s="47">
        <f t="shared" si="8"/>
        <v>9729</v>
      </c>
      <c r="D58" s="110">
        <f t="shared" si="10"/>
        <v>11539</v>
      </c>
      <c r="E58" s="58">
        <f t="shared" si="9"/>
        <v>95.410414827890548</v>
      </c>
      <c r="F58" s="58">
        <f t="shared" si="11"/>
        <v>84.314065343617301</v>
      </c>
      <c r="G58" s="13"/>
      <c r="H58" s="190">
        <v>5354</v>
      </c>
      <c r="I58" s="152">
        <v>17</v>
      </c>
      <c r="J58" s="185" t="s">
        <v>21</v>
      </c>
      <c r="K58" s="15">
        <f t="shared" si="7"/>
        <v>17</v>
      </c>
      <c r="L58" s="362">
        <v>655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29</v>
      </c>
      <c r="C59" s="47">
        <f t="shared" si="8"/>
        <v>8397</v>
      </c>
      <c r="D59" s="110">
        <f t="shared" si="10"/>
        <v>10960</v>
      </c>
      <c r="E59" s="58">
        <f t="shared" si="9"/>
        <v>93.372623151339923</v>
      </c>
      <c r="F59" s="58">
        <f t="shared" si="11"/>
        <v>76.614963503649633</v>
      </c>
      <c r="G59" s="4"/>
      <c r="H59" s="510">
        <v>4302</v>
      </c>
      <c r="I59" s="395">
        <v>36</v>
      </c>
      <c r="J59" s="255" t="s">
        <v>5</v>
      </c>
      <c r="K59" s="9" t="s">
        <v>67</v>
      </c>
      <c r="L59" s="363">
        <v>186639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26</v>
      </c>
      <c r="C60" s="47">
        <f t="shared" si="8"/>
        <v>7748</v>
      </c>
      <c r="D60" s="110">
        <f t="shared" si="10"/>
        <v>6462</v>
      </c>
      <c r="E60" s="58">
        <f t="shared" si="9"/>
        <v>111.98150021679434</v>
      </c>
      <c r="F60" s="58">
        <f t="shared" si="11"/>
        <v>119.90095945527702</v>
      </c>
      <c r="G60" s="4"/>
      <c r="H60" s="140">
        <v>2893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</v>
      </c>
      <c r="C61" s="47">
        <f t="shared" si="8"/>
        <v>5783</v>
      </c>
      <c r="D61" s="110">
        <f t="shared" si="10"/>
        <v>6387</v>
      </c>
      <c r="E61" s="58">
        <f t="shared" si="9"/>
        <v>156.72086720867208</v>
      </c>
      <c r="F61" s="58">
        <f t="shared" si="11"/>
        <v>90.543291059965554</v>
      </c>
      <c r="G61" s="12"/>
      <c r="H61" s="102">
        <v>1286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28</v>
      </c>
      <c r="C62" s="47">
        <f t="shared" si="8"/>
        <v>5754</v>
      </c>
      <c r="D62" s="110">
        <f t="shared" si="10"/>
        <v>4884</v>
      </c>
      <c r="E62" s="58">
        <f t="shared" si="9"/>
        <v>100.43637633094782</v>
      </c>
      <c r="F62" s="58">
        <f t="shared" si="11"/>
        <v>117.81326781326781</v>
      </c>
      <c r="G62" s="13"/>
      <c r="H62" s="102">
        <v>666</v>
      </c>
      <c r="I62" s="198">
        <v>9</v>
      </c>
      <c r="J62" s="393" t="s">
        <v>170</v>
      </c>
      <c r="K62" s="55"/>
      <c r="L62" s="1" t="s">
        <v>61</v>
      </c>
      <c r="M62" s="499"/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21</v>
      </c>
      <c r="C63" s="388">
        <f t="shared" si="8"/>
        <v>5354</v>
      </c>
      <c r="D63" s="153">
        <f t="shared" si="10"/>
        <v>655</v>
      </c>
      <c r="E63" s="64">
        <f t="shared" si="9"/>
        <v>93.405443126308441</v>
      </c>
      <c r="F63" s="64">
        <f t="shared" si="11"/>
        <v>817.40458015267188</v>
      </c>
      <c r="G63" s="103"/>
      <c r="H63" s="140">
        <v>406</v>
      </c>
      <c r="I63" s="91">
        <v>23</v>
      </c>
      <c r="J63" s="182" t="s">
        <v>27</v>
      </c>
      <c r="K63" s="4">
        <f>SUM(K49)</f>
        <v>26</v>
      </c>
      <c r="L63" s="182" t="s">
        <v>30</v>
      </c>
      <c r="M63" s="193">
        <v>85600</v>
      </c>
      <c r="N63" s="99">
        <f>SUM(H49)</f>
        <v>84442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186403</v>
      </c>
      <c r="D64" s="154">
        <f t="shared" si="10"/>
        <v>186639</v>
      </c>
      <c r="E64" s="77">
        <f t="shared" si="9"/>
        <v>100.33318262067779</v>
      </c>
      <c r="F64" s="77">
        <f t="shared" si="11"/>
        <v>99.873552687273289</v>
      </c>
      <c r="G64" s="482">
        <v>62.6</v>
      </c>
      <c r="H64" s="102">
        <v>327</v>
      </c>
      <c r="I64" s="91">
        <v>1</v>
      </c>
      <c r="J64" s="182" t="s">
        <v>4</v>
      </c>
      <c r="K64" s="4">
        <f t="shared" ref="K64:K72" si="12">SUM(K50)</f>
        <v>13</v>
      </c>
      <c r="L64" s="182" t="s">
        <v>7</v>
      </c>
      <c r="M64" s="193">
        <v>25522</v>
      </c>
      <c r="N64" s="99">
        <f t="shared" ref="N64:N72" si="13">SUM(H50)</f>
        <v>22905</v>
      </c>
      <c r="O64" s="49"/>
      <c r="S64" s="28"/>
      <c r="T64" s="28"/>
      <c r="U64" s="28"/>
      <c r="V64" s="28"/>
    </row>
    <row r="65" spans="2:22" x14ac:dyDescent="0.15">
      <c r="H65" s="47">
        <v>302</v>
      </c>
      <c r="I65" s="91">
        <v>4</v>
      </c>
      <c r="J65" s="182" t="s">
        <v>11</v>
      </c>
      <c r="K65" s="4">
        <f t="shared" si="12"/>
        <v>34</v>
      </c>
      <c r="L65" s="182" t="s">
        <v>1</v>
      </c>
      <c r="M65" s="193">
        <v>10030</v>
      </c>
      <c r="N65" s="99">
        <f t="shared" si="13"/>
        <v>13274</v>
      </c>
      <c r="O65" s="49"/>
      <c r="S65" s="28"/>
      <c r="T65" s="28"/>
      <c r="U65" s="28"/>
      <c r="V65" s="28"/>
    </row>
    <row r="66" spans="2:22" x14ac:dyDescent="0.15">
      <c r="H66" s="519">
        <v>196</v>
      </c>
      <c r="I66" s="91">
        <v>11</v>
      </c>
      <c r="J66" s="182" t="s">
        <v>17</v>
      </c>
      <c r="K66" s="4">
        <f t="shared" si="12"/>
        <v>33</v>
      </c>
      <c r="L66" s="182" t="s">
        <v>0</v>
      </c>
      <c r="M66" s="193">
        <v>12457</v>
      </c>
      <c r="N66" s="99">
        <f t="shared" si="13"/>
        <v>12309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185</v>
      </c>
      <c r="I67" s="91">
        <v>12</v>
      </c>
      <c r="J67" s="182" t="s">
        <v>18</v>
      </c>
      <c r="K67" s="4">
        <f t="shared" si="12"/>
        <v>16</v>
      </c>
      <c r="L67" s="182" t="s">
        <v>3</v>
      </c>
      <c r="M67" s="193">
        <v>10197</v>
      </c>
      <c r="N67" s="99">
        <f t="shared" si="13"/>
        <v>9729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345">
        <v>53</v>
      </c>
      <c r="I68" s="91">
        <v>35</v>
      </c>
      <c r="J68" s="182" t="s">
        <v>36</v>
      </c>
      <c r="K68" s="4">
        <f t="shared" si="12"/>
        <v>25</v>
      </c>
      <c r="L68" s="182" t="s">
        <v>29</v>
      </c>
      <c r="M68" s="193">
        <v>8993</v>
      </c>
      <c r="N68" s="99">
        <f t="shared" si="13"/>
        <v>8397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41</v>
      </c>
      <c r="I69" s="91">
        <v>15</v>
      </c>
      <c r="J69" s="182" t="s">
        <v>20</v>
      </c>
      <c r="K69" s="4">
        <f t="shared" si="12"/>
        <v>22</v>
      </c>
      <c r="L69" s="182" t="s">
        <v>26</v>
      </c>
      <c r="M69" s="193">
        <v>6919</v>
      </c>
      <c r="N69" s="99">
        <f t="shared" si="13"/>
        <v>7748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26</v>
      </c>
      <c r="I70" s="91">
        <v>27</v>
      </c>
      <c r="J70" s="182" t="s">
        <v>31</v>
      </c>
      <c r="K70" s="4">
        <f t="shared" si="12"/>
        <v>40</v>
      </c>
      <c r="L70" s="182" t="s">
        <v>2</v>
      </c>
      <c r="M70" s="193">
        <v>3690</v>
      </c>
      <c r="N70" s="99">
        <f t="shared" si="13"/>
        <v>5783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17</v>
      </c>
      <c r="I71" s="91">
        <v>29</v>
      </c>
      <c r="J71" s="182" t="s">
        <v>54</v>
      </c>
      <c r="K71" s="4">
        <f t="shared" si="12"/>
        <v>24</v>
      </c>
      <c r="L71" s="182" t="s">
        <v>28</v>
      </c>
      <c r="M71" s="193">
        <v>5729</v>
      </c>
      <c r="N71" s="99">
        <f t="shared" si="13"/>
        <v>5754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8</v>
      </c>
      <c r="I72" s="91">
        <v>30</v>
      </c>
      <c r="J72" s="182" t="s">
        <v>33</v>
      </c>
      <c r="K72" s="4">
        <f t="shared" si="12"/>
        <v>17</v>
      </c>
      <c r="L72" s="185" t="s">
        <v>21</v>
      </c>
      <c r="M72" s="194">
        <v>5732</v>
      </c>
      <c r="N72" s="99">
        <f t="shared" si="13"/>
        <v>5354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2</v>
      </c>
      <c r="J73" s="182" t="s">
        <v>6</v>
      </c>
      <c r="K73" s="47"/>
      <c r="L73" s="331" t="s">
        <v>93</v>
      </c>
      <c r="M73" s="192">
        <v>185784</v>
      </c>
      <c r="N73" s="191">
        <f>SUM(H89)</f>
        <v>186403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3</v>
      </c>
      <c r="J74" s="182" t="s">
        <v>10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98">
        <v>0</v>
      </c>
      <c r="I75" s="91">
        <v>5</v>
      </c>
      <c r="J75" s="182" t="s">
        <v>12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98">
        <v>0</v>
      </c>
      <c r="I76" s="91">
        <v>6</v>
      </c>
      <c r="J76" s="182" t="s">
        <v>13</v>
      </c>
      <c r="L76" s="41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7</v>
      </c>
      <c r="J77" s="182" t="s">
        <v>14</v>
      </c>
      <c r="L77" s="41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8</v>
      </c>
      <c r="J78" s="182" t="s">
        <v>15</v>
      </c>
      <c r="L78" s="412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10</v>
      </c>
      <c r="J79" s="182" t="s">
        <v>16</v>
      </c>
      <c r="L79" s="480"/>
      <c r="M79" s="28"/>
      <c r="N79" s="28"/>
      <c r="O79" s="28"/>
      <c r="S79" s="28"/>
      <c r="T79" s="28"/>
      <c r="U79" s="28"/>
      <c r="V79" s="28"/>
    </row>
    <row r="80" spans="2:22" x14ac:dyDescent="0.15">
      <c r="H80" s="345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137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2" t="s">
        <v>23</v>
      </c>
      <c r="L82" s="51"/>
      <c r="M82" s="481"/>
      <c r="N82" s="28"/>
      <c r="O82" s="28"/>
      <c r="S82" s="28"/>
      <c r="T82" s="28"/>
      <c r="U82" s="28"/>
      <c r="V82" s="28"/>
    </row>
    <row r="83" spans="8:22" x14ac:dyDescent="0.15">
      <c r="H83" s="98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391">
        <v>0</v>
      </c>
      <c r="I85" s="91">
        <v>31</v>
      </c>
      <c r="J85" s="182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391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186403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O84" sqref="O84"/>
    </sheetView>
  </sheetViews>
  <sheetFormatPr defaultRowHeight="13.5" x14ac:dyDescent="0.15"/>
  <cols>
    <col min="1" max="1" width="6.125" style="468" customWidth="1"/>
    <col min="2" max="2" width="19.375" style="468" customWidth="1"/>
    <col min="3" max="4" width="13.25" style="468" customWidth="1"/>
    <col min="5" max="6" width="11.875" style="468" customWidth="1"/>
    <col min="7" max="7" width="18.625" style="468" customWidth="1"/>
    <col min="8" max="8" width="15.25" style="468" customWidth="1"/>
    <col min="9" max="9" width="4.75" style="53" customWidth="1"/>
    <col min="10" max="10" width="18.75" style="468" customWidth="1"/>
    <col min="11" max="11" width="5" style="468" customWidth="1"/>
    <col min="12" max="12" width="18.125" style="468" customWidth="1"/>
    <col min="13" max="13" width="15.875" style="468" customWidth="1"/>
    <col min="14" max="14" width="14.5" style="468" customWidth="1"/>
    <col min="15" max="15" width="11" style="468" customWidth="1"/>
    <col min="16" max="16" width="9" style="468"/>
    <col min="17" max="17" width="6.25" style="468" customWidth="1"/>
    <col min="18" max="18" width="14.25" style="60" customWidth="1"/>
    <col min="19" max="30" width="7.625" style="468" customWidth="1"/>
    <col min="31" max="16384" width="9" style="468"/>
  </cols>
  <sheetData>
    <row r="1" spans="5:31" ht="13.5" customHeight="1" x14ac:dyDescent="0.15">
      <c r="H1" s="472"/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193</v>
      </c>
      <c r="I2" s="91"/>
      <c r="J2" s="213" t="s">
        <v>104</v>
      </c>
      <c r="K2" s="4"/>
      <c r="L2" s="205" t="s">
        <v>183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47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120380</v>
      </c>
      <c r="I4" s="91">
        <v>31</v>
      </c>
      <c r="J4" s="36" t="s">
        <v>64</v>
      </c>
      <c r="K4" s="231">
        <f>SUM(I4)</f>
        <v>31</v>
      </c>
      <c r="L4" s="322">
        <v>90292</v>
      </c>
      <c r="M4" s="488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52953</v>
      </c>
      <c r="I5" s="91">
        <v>2</v>
      </c>
      <c r="J5" s="36" t="s">
        <v>6</v>
      </c>
      <c r="K5" s="231">
        <f t="shared" ref="K5:K13" si="0">SUM(I5)</f>
        <v>2</v>
      </c>
      <c r="L5" s="322">
        <v>48237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37184</v>
      </c>
      <c r="I6" s="91">
        <v>34</v>
      </c>
      <c r="J6" s="36" t="s">
        <v>1</v>
      </c>
      <c r="K6" s="231">
        <f t="shared" si="0"/>
        <v>34</v>
      </c>
      <c r="L6" s="322">
        <v>25038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21877</v>
      </c>
      <c r="I7" s="91">
        <v>3</v>
      </c>
      <c r="J7" s="36" t="s">
        <v>10</v>
      </c>
      <c r="K7" s="231">
        <f t="shared" si="0"/>
        <v>3</v>
      </c>
      <c r="L7" s="322">
        <v>30290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345">
        <v>21037</v>
      </c>
      <c r="I8" s="91">
        <v>13</v>
      </c>
      <c r="J8" s="36" t="s">
        <v>7</v>
      </c>
      <c r="K8" s="231">
        <f t="shared" si="0"/>
        <v>13</v>
      </c>
      <c r="L8" s="322">
        <v>19990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19166</v>
      </c>
      <c r="I9" s="91">
        <v>17</v>
      </c>
      <c r="J9" s="36" t="s">
        <v>21</v>
      </c>
      <c r="K9" s="231">
        <f t="shared" si="0"/>
        <v>17</v>
      </c>
      <c r="L9" s="322">
        <v>21497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16470</v>
      </c>
      <c r="I10" s="91">
        <v>40</v>
      </c>
      <c r="J10" s="349" t="s">
        <v>2</v>
      </c>
      <c r="K10" s="231">
        <f t="shared" si="0"/>
        <v>40</v>
      </c>
      <c r="L10" s="322">
        <v>29042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14368</v>
      </c>
      <c r="I11" s="91">
        <v>16</v>
      </c>
      <c r="J11" s="36" t="s">
        <v>3</v>
      </c>
      <c r="K11" s="231">
        <f t="shared" si="0"/>
        <v>16</v>
      </c>
      <c r="L11" s="322">
        <v>21682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30">
        <v>12620</v>
      </c>
      <c r="I12" s="91">
        <v>38</v>
      </c>
      <c r="J12" s="36" t="s">
        <v>38</v>
      </c>
      <c r="K12" s="231">
        <f t="shared" si="0"/>
        <v>38</v>
      </c>
      <c r="L12" s="323">
        <v>11894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29">
        <v>12363</v>
      </c>
      <c r="I13" s="152">
        <v>33</v>
      </c>
      <c r="J13" s="84" t="s">
        <v>0</v>
      </c>
      <c r="K13" s="231">
        <f t="shared" si="0"/>
        <v>33</v>
      </c>
      <c r="L13" s="323">
        <v>12596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12332</v>
      </c>
      <c r="I14" s="254">
        <v>11</v>
      </c>
      <c r="J14" s="466" t="s">
        <v>17</v>
      </c>
      <c r="K14" s="120" t="s">
        <v>8</v>
      </c>
      <c r="L14" s="324">
        <v>387686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11727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10164</v>
      </c>
      <c r="I16" s="91">
        <v>1</v>
      </c>
      <c r="J16" s="36" t="s">
        <v>4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9039</v>
      </c>
      <c r="I17" s="91">
        <v>21</v>
      </c>
      <c r="J17" s="393" t="s">
        <v>162</v>
      </c>
      <c r="L17" s="57"/>
      <c r="M17" s="493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520">
        <v>8016</v>
      </c>
      <c r="I18" s="91">
        <v>36</v>
      </c>
      <c r="J18" s="36" t="s">
        <v>5</v>
      </c>
      <c r="K18" s="1"/>
      <c r="L18" s="214" t="s">
        <v>104</v>
      </c>
      <c r="M18" s="46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6386</v>
      </c>
      <c r="I19" s="91">
        <v>25</v>
      </c>
      <c r="J19" s="36" t="s">
        <v>29</v>
      </c>
      <c r="K19" s="131">
        <f>SUM(I4)</f>
        <v>31</v>
      </c>
      <c r="L19" s="36" t="s">
        <v>64</v>
      </c>
      <c r="M19" s="448">
        <v>78214</v>
      </c>
      <c r="N19" s="99">
        <f>SUM(H4)</f>
        <v>120380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193</v>
      </c>
      <c r="D20" s="66" t="s">
        <v>183</v>
      </c>
      <c r="E20" s="66" t="s">
        <v>41</v>
      </c>
      <c r="F20" s="66" t="s">
        <v>50</v>
      </c>
      <c r="G20" s="328" t="s">
        <v>187</v>
      </c>
      <c r="H20" s="98">
        <v>4588</v>
      </c>
      <c r="I20" s="91">
        <v>24</v>
      </c>
      <c r="J20" s="349" t="s">
        <v>28</v>
      </c>
      <c r="K20" s="131">
        <f t="shared" ref="K20:K28" si="1">SUM(I5)</f>
        <v>2</v>
      </c>
      <c r="L20" s="36" t="s">
        <v>6</v>
      </c>
      <c r="M20" s="449">
        <v>40198</v>
      </c>
      <c r="N20" s="99">
        <f t="shared" ref="N20:N28" si="2">SUM(H5)</f>
        <v>52953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30">
        <f>SUM(H4)</f>
        <v>120380</v>
      </c>
      <c r="D21" s="6">
        <f>SUM(L4)</f>
        <v>90292</v>
      </c>
      <c r="E21" s="58">
        <f t="shared" ref="E21:E30" si="3">SUM(N19/M19*100)</f>
        <v>153.91106451530416</v>
      </c>
      <c r="F21" s="58">
        <f t="shared" ref="F21:F31" si="4">SUM(C21/D21*100)</f>
        <v>133.32299650024368</v>
      </c>
      <c r="G21" s="69"/>
      <c r="H21" s="98">
        <v>2977</v>
      </c>
      <c r="I21" s="91">
        <v>39</v>
      </c>
      <c r="J21" s="36" t="s">
        <v>39</v>
      </c>
      <c r="K21" s="131">
        <f t="shared" si="1"/>
        <v>34</v>
      </c>
      <c r="L21" s="36" t="s">
        <v>1</v>
      </c>
      <c r="M21" s="449">
        <v>34109</v>
      </c>
      <c r="N21" s="99">
        <f t="shared" si="2"/>
        <v>37184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30">
        <f t="shared" ref="C22:C30" si="5">SUM(H5)</f>
        <v>52953</v>
      </c>
      <c r="D22" s="6">
        <f t="shared" ref="D22:D30" si="6">SUM(L5)</f>
        <v>48237</v>
      </c>
      <c r="E22" s="58">
        <f t="shared" si="3"/>
        <v>131.73043434996765</v>
      </c>
      <c r="F22" s="58">
        <f t="shared" si="4"/>
        <v>109.77672740842092</v>
      </c>
      <c r="G22" s="69"/>
      <c r="H22" s="98">
        <v>2868</v>
      </c>
      <c r="I22" s="91">
        <v>9</v>
      </c>
      <c r="J22" s="393" t="s">
        <v>170</v>
      </c>
      <c r="K22" s="131">
        <f t="shared" si="1"/>
        <v>3</v>
      </c>
      <c r="L22" s="36" t="s">
        <v>10</v>
      </c>
      <c r="M22" s="449">
        <v>43284</v>
      </c>
      <c r="N22" s="99">
        <f t="shared" si="2"/>
        <v>21877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</v>
      </c>
      <c r="C23" s="458">
        <f t="shared" si="5"/>
        <v>37184</v>
      </c>
      <c r="D23" s="110">
        <f t="shared" si="6"/>
        <v>25038</v>
      </c>
      <c r="E23" s="459">
        <f t="shared" si="3"/>
        <v>109.01521592541559</v>
      </c>
      <c r="F23" s="459">
        <f t="shared" si="4"/>
        <v>148.51026439811486</v>
      </c>
      <c r="G23" s="69"/>
      <c r="H23" s="98">
        <v>2769</v>
      </c>
      <c r="I23" s="91">
        <v>10</v>
      </c>
      <c r="J23" s="36" t="s">
        <v>16</v>
      </c>
      <c r="K23" s="131">
        <f t="shared" si="1"/>
        <v>13</v>
      </c>
      <c r="L23" s="36" t="s">
        <v>7</v>
      </c>
      <c r="M23" s="449">
        <v>21031</v>
      </c>
      <c r="N23" s="99">
        <f t="shared" si="2"/>
        <v>21037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10</v>
      </c>
      <c r="C24" s="230">
        <f t="shared" si="5"/>
        <v>21877</v>
      </c>
      <c r="D24" s="6">
        <f t="shared" si="6"/>
        <v>30290</v>
      </c>
      <c r="E24" s="58">
        <f t="shared" si="3"/>
        <v>50.542925792440627</v>
      </c>
      <c r="F24" s="58">
        <f t="shared" si="4"/>
        <v>72.225156817431497</v>
      </c>
      <c r="G24" s="69"/>
      <c r="H24" s="98">
        <v>2621</v>
      </c>
      <c r="I24" s="91">
        <v>14</v>
      </c>
      <c r="J24" s="36" t="s">
        <v>19</v>
      </c>
      <c r="K24" s="131">
        <f t="shared" si="1"/>
        <v>17</v>
      </c>
      <c r="L24" s="36" t="s">
        <v>21</v>
      </c>
      <c r="M24" s="449">
        <v>18171</v>
      </c>
      <c r="N24" s="99">
        <f t="shared" si="2"/>
        <v>19166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7</v>
      </c>
      <c r="C25" s="230">
        <f t="shared" si="5"/>
        <v>21037</v>
      </c>
      <c r="D25" s="6">
        <f t="shared" si="6"/>
        <v>19990</v>
      </c>
      <c r="E25" s="58">
        <f t="shared" si="3"/>
        <v>100.02852931387001</v>
      </c>
      <c r="F25" s="58">
        <f t="shared" si="4"/>
        <v>105.23761880940469</v>
      </c>
      <c r="G25" s="79"/>
      <c r="H25" s="98">
        <v>1447</v>
      </c>
      <c r="I25" s="91">
        <v>4</v>
      </c>
      <c r="J25" s="36" t="s">
        <v>11</v>
      </c>
      <c r="K25" s="131">
        <f t="shared" si="1"/>
        <v>40</v>
      </c>
      <c r="L25" s="349" t="s">
        <v>2</v>
      </c>
      <c r="M25" s="449">
        <v>18411</v>
      </c>
      <c r="N25" s="99">
        <f t="shared" si="2"/>
        <v>16470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21</v>
      </c>
      <c r="C26" s="230">
        <f t="shared" si="5"/>
        <v>19166</v>
      </c>
      <c r="D26" s="6">
        <f t="shared" si="6"/>
        <v>21497</v>
      </c>
      <c r="E26" s="58">
        <f t="shared" si="3"/>
        <v>105.47575807605524</v>
      </c>
      <c r="F26" s="58">
        <f t="shared" si="4"/>
        <v>89.156626506024097</v>
      </c>
      <c r="G26" s="69"/>
      <c r="H26" s="98">
        <v>816</v>
      </c>
      <c r="I26" s="91">
        <v>27</v>
      </c>
      <c r="J26" s="36" t="s">
        <v>31</v>
      </c>
      <c r="K26" s="131">
        <f t="shared" si="1"/>
        <v>16</v>
      </c>
      <c r="L26" s="36" t="s">
        <v>3</v>
      </c>
      <c r="M26" s="449">
        <v>14396</v>
      </c>
      <c r="N26" s="99">
        <f t="shared" si="2"/>
        <v>14368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49" t="s">
        <v>2</v>
      </c>
      <c r="C27" s="230">
        <f t="shared" si="5"/>
        <v>16470</v>
      </c>
      <c r="D27" s="6">
        <f t="shared" si="6"/>
        <v>29042</v>
      </c>
      <c r="E27" s="58">
        <f t="shared" si="3"/>
        <v>89.457389604041055</v>
      </c>
      <c r="F27" s="58">
        <f t="shared" si="4"/>
        <v>56.710970318848567</v>
      </c>
      <c r="G27" s="69"/>
      <c r="H27" s="98">
        <v>759</v>
      </c>
      <c r="I27" s="91">
        <v>12</v>
      </c>
      <c r="J27" s="36" t="s">
        <v>18</v>
      </c>
      <c r="K27" s="131">
        <f t="shared" si="1"/>
        <v>38</v>
      </c>
      <c r="L27" s="36" t="s">
        <v>38</v>
      </c>
      <c r="M27" s="450">
        <v>14224</v>
      </c>
      <c r="N27" s="99">
        <f t="shared" si="2"/>
        <v>12620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3</v>
      </c>
      <c r="C28" s="230">
        <f t="shared" si="5"/>
        <v>14368</v>
      </c>
      <c r="D28" s="6">
        <f t="shared" si="6"/>
        <v>21682</v>
      </c>
      <c r="E28" s="58">
        <f t="shared" si="3"/>
        <v>99.805501528202285</v>
      </c>
      <c r="F28" s="58">
        <f t="shared" si="4"/>
        <v>66.266949543400059</v>
      </c>
      <c r="G28" s="80"/>
      <c r="H28" s="98">
        <v>575</v>
      </c>
      <c r="I28" s="91">
        <v>15</v>
      </c>
      <c r="J28" s="36" t="s">
        <v>20</v>
      </c>
      <c r="K28" s="206">
        <f t="shared" si="1"/>
        <v>33</v>
      </c>
      <c r="L28" s="84" t="s">
        <v>0</v>
      </c>
      <c r="M28" s="451">
        <v>14631</v>
      </c>
      <c r="N28" s="190">
        <f t="shared" si="2"/>
        <v>12363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38</v>
      </c>
      <c r="C29" s="230">
        <f t="shared" si="5"/>
        <v>12620</v>
      </c>
      <c r="D29" s="6">
        <f t="shared" si="6"/>
        <v>11894</v>
      </c>
      <c r="E29" s="58">
        <f t="shared" si="3"/>
        <v>88.723284589426328</v>
      </c>
      <c r="F29" s="58">
        <f t="shared" si="4"/>
        <v>106.10391794181942</v>
      </c>
      <c r="G29" s="79"/>
      <c r="H29" s="98">
        <v>514</v>
      </c>
      <c r="I29" s="91">
        <v>32</v>
      </c>
      <c r="J29" s="36" t="s">
        <v>35</v>
      </c>
      <c r="K29" s="129"/>
      <c r="L29" s="129" t="s">
        <v>55</v>
      </c>
      <c r="M29" s="452">
        <v>373730</v>
      </c>
      <c r="N29" s="195">
        <f>SUM(H44)</f>
        <v>407074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0</v>
      </c>
      <c r="C30" s="230">
        <f t="shared" si="5"/>
        <v>12363</v>
      </c>
      <c r="D30" s="6">
        <f t="shared" si="6"/>
        <v>12596</v>
      </c>
      <c r="E30" s="64">
        <f t="shared" si="3"/>
        <v>84.498667213450901</v>
      </c>
      <c r="F30" s="70">
        <f t="shared" si="4"/>
        <v>98.150206414734839</v>
      </c>
      <c r="G30" s="82"/>
      <c r="H30" s="98">
        <v>404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407074</v>
      </c>
      <c r="D31" s="74">
        <f>SUM(L14)</f>
        <v>387686</v>
      </c>
      <c r="E31" s="77">
        <f>SUM(N29/M29*100)</f>
        <v>108.92194900061543</v>
      </c>
      <c r="F31" s="70">
        <f t="shared" si="4"/>
        <v>105.000954380607</v>
      </c>
      <c r="G31" s="92">
        <v>63.1</v>
      </c>
      <c r="H31" s="98">
        <v>262</v>
      </c>
      <c r="I31" s="91">
        <v>20</v>
      </c>
      <c r="J31" s="36" t="s">
        <v>24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218</v>
      </c>
      <c r="I32" s="91">
        <v>5</v>
      </c>
      <c r="J32" s="36" t="s">
        <v>12</v>
      </c>
      <c r="K32" s="1"/>
      <c r="L32" s="412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2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43</v>
      </c>
      <c r="I34" s="91">
        <v>23</v>
      </c>
      <c r="J34" s="36" t="s">
        <v>27</v>
      </c>
      <c r="K34" s="1"/>
      <c r="L34" s="412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407">
        <v>29</v>
      </c>
      <c r="I35" s="91">
        <v>18</v>
      </c>
      <c r="J35" s="36" t="s">
        <v>22</v>
      </c>
      <c r="K35" s="1"/>
      <c r="L35" s="480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1</v>
      </c>
      <c r="I36" s="91">
        <v>6</v>
      </c>
      <c r="J36" s="36" t="s">
        <v>13</v>
      </c>
      <c r="K36" s="1"/>
      <c r="L36" s="476"/>
      <c r="M36" s="476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1</v>
      </c>
      <c r="I37" s="91">
        <v>29</v>
      </c>
      <c r="J37" s="36" t="s">
        <v>54</v>
      </c>
      <c r="K37" s="1"/>
      <c r="L37" s="51"/>
      <c r="M37" s="481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1</v>
      </c>
      <c r="I38" s="91">
        <v>30</v>
      </c>
      <c r="J38" s="36" t="s">
        <v>33</v>
      </c>
      <c r="K38" s="1"/>
      <c r="L38" s="476"/>
      <c r="M38" s="476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8</v>
      </c>
      <c r="J40" s="36" t="s">
        <v>15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345">
        <v>0</v>
      </c>
      <c r="I41" s="91">
        <v>19</v>
      </c>
      <c r="J41" s="36" t="s">
        <v>23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4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407074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4"/>
      <c r="L47" s="493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193</v>
      </c>
      <c r="I48" s="91"/>
      <c r="J48" s="216" t="s">
        <v>92</v>
      </c>
      <c r="K48" s="4"/>
      <c r="L48" s="384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100</v>
      </c>
      <c r="M49" s="494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47">
        <v>12917</v>
      </c>
      <c r="I50" s="91">
        <v>16</v>
      </c>
      <c r="J50" s="36" t="s">
        <v>3</v>
      </c>
      <c r="K50" s="382">
        <f>SUM(I50)</f>
        <v>16</v>
      </c>
      <c r="L50" s="385">
        <v>13605</v>
      </c>
      <c r="M50" s="494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12838</v>
      </c>
      <c r="I51" s="91">
        <v>33</v>
      </c>
      <c r="J51" s="36" t="s">
        <v>0</v>
      </c>
      <c r="K51" s="382">
        <f t="shared" ref="K51:K59" si="7">SUM(I51)</f>
        <v>33</v>
      </c>
      <c r="L51" s="386">
        <v>13032</v>
      </c>
      <c r="M51" s="494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3078</v>
      </c>
      <c r="I52" s="91">
        <v>26</v>
      </c>
      <c r="J52" s="36" t="s">
        <v>30</v>
      </c>
      <c r="K52" s="382">
        <f t="shared" si="7"/>
        <v>26</v>
      </c>
      <c r="L52" s="386">
        <v>6385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193</v>
      </c>
      <c r="D53" s="66" t="s">
        <v>183</v>
      </c>
      <c r="E53" s="66" t="s">
        <v>41</v>
      </c>
      <c r="F53" s="66" t="s">
        <v>50</v>
      </c>
      <c r="G53" s="328" t="s">
        <v>187</v>
      </c>
      <c r="H53" s="48">
        <v>2790</v>
      </c>
      <c r="I53" s="91">
        <v>40</v>
      </c>
      <c r="J53" s="36" t="s">
        <v>2</v>
      </c>
      <c r="K53" s="382">
        <f t="shared" si="7"/>
        <v>40</v>
      </c>
      <c r="L53" s="386">
        <v>2068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12917</v>
      </c>
      <c r="D54" s="110">
        <f>SUM(L50)</f>
        <v>13605</v>
      </c>
      <c r="E54" s="58">
        <f t="shared" ref="E54:E63" si="8">SUM(N67/M67*100)</f>
        <v>97.259242526918158</v>
      </c>
      <c r="F54" s="58">
        <f t="shared" ref="F54:F61" si="9">SUM(C54/D54*100)</f>
        <v>94.943035648658579</v>
      </c>
      <c r="G54" s="69"/>
      <c r="H54" s="48">
        <v>1546</v>
      </c>
      <c r="I54" s="91">
        <v>34</v>
      </c>
      <c r="J54" s="36" t="s">
        <v>1</v>
      </c>
      <c r="K54" s="382">
        <f t="shared" si="7"/>
        <v>34</v>
      </c>
      <c r="L54" s="386">
        <v>2545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12838</v>
      </c>
      <c r="D55" s="110">
        <f t="shared" ref="D55:D63" si="11">SUM(L51)</f>
        <v>13032</v>
      </c>
      <c r="E55" s="58">
        <f t="shared" si="8"/>
        <v>145.20981789390342</v>
      </c>
      <c r="F55" s="58">
        <f t="shared" si="9"/>
        <v>98.511356660527923</v>
      </c>
      <c r="G55" s="69"/>
      <c r="H55" s="48">
        <v>1371</v>
      </c>
      <c r="I55" s="91">
        <v>22</v>
      </c>
      <c r="J55" s="36" t="s">
        <v>26</v>
      </c>
      <c r="K55" s="382">
        <f t="shared" si="7"/>
        <v>22</v>
      </c>
      <c r="L55" s="386">
        <v>1371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3078</v>
      </c>
      <c r="D56" s="110">
        <f t="shared" si="11"/>
        <v>6385</v>
      </c>
      <c r="E56" s="58">
        <f t="shared" si="8"/>
        <v>86.998304126625214</v>
      </c>
      <c r="F56" s="58">
        <f t="shared" si="9"/>
        <v>48.206734534064211</v>
      </c>
      <c r="G56" s="69"/>
      <c r="H56" s="48">
        <v>1251</v>
      </c>
      <c r="I56" s="91">
        <v>14</v>
      </c>
      <c r="J56" s="36" t="s">
        <v>19</v>
      </c>
      <c r="K56" s="382">
        <f t="shared" si="7"/>
        <v>14</v>
      </c>
      <c r="L56" s="386">
        <v>748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2790</v>
      </c>
      <c r="D57" s="110">
        <f t="shared" si="11"/>
        <v>2068</v>
      </c>
      <c r="E57" s="58">
        <f t="shared" si="8"/>
        <v>92.292424743632154</v>
      </c>
      <c r="F57" s="58">
        <f t="shared" si="9"/>
        <v>134.91295938104449</v>
      </c>
      <c r="G57" s="69"/>
      <c r="H57" s="98">
        <v>1225</v>
      </c>
      <c r="I57" s="91">
        <v>31</v>
      </c>
      <c r="J57" s="36" t="s">
        <v>64</v>
      </c>
      <c r="K57" s="382">
        <f t="shared" si="7"/>
        <v>31</v>
      </c>
      <c r="L57" s="386">
        <v>1737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1546</v>
      </c>
      <c r="D58" s="110">
        <f t="shared" si="11"/>
        <v>2545</v>
      </c>
      <c r="E58" s="58">
        <f t="shared" si="8"/>
        <v>119.84496124031008</v>
      </c>
      <c r="F58" s="58">
        <f t="shared" si="9"/>
        <v>60.746561886051076</v>
      </c>
      <c r="G58" s="79"/>
      <c r="H58" s="98">
        <v>1187</v>
      </c>
      <c r="I58" s="91">
        <v>38</v>
      </c>
      <c r="J58" s="36" t="s">
        <v>38</v>
      </c>
      <c r="K58" s="382">
        <f t="shared" si="7"/>
        <v>38</v>
      </c>
      <c r="L58" s="386">
        <v>1440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26</v>
      </c>
      <c r="C59" s="47">
        <f t="shared" si="10"/>
        <v>1371</v>
      </c>
      <c r="D59" s="110">
        <f t="shared" si="11"/>
        <v>1371</v>
      </c>
      <c r="E59" s="58">
        <f t="shared" si="8"/>
        <v>100</v>
      </c>
      <c r="F59" s="58">
        <f t="shared" si="9"/>
        <v>100</v>
      </c>
      <c r="G59" s="69"/>
      <c r="H59" s="460">
        <v>828</v>
      </c>
      <c r="I59" s="152">
        <v>24</v>
      </c>
      <c r="J59" s="512" t="s">
        <v>28</v>
      </c>
      <c r="K59" s="383">
        <f t="shared" si="7"/>
        <v>24</v>
      </c>
      <c r="L59" s="387">
        <v>842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19</v>
      </c>
      <c r="C60" s="99">
        <f t="shared" si="10"/>
        <v>1251</v>
      </c>
      <c r="D60" s="110">
        <f t="shared" si="11"/>
        <v>748</v>
      </c>
      <c r="E60" s="58">
        <f t="shared" si="8"/>
        <v>104.9496644295302</v>
      </c>
      <c r="F60" s="58">
        <f t="shared" si="9"/>
        <v>167.24598930481284</v>
      </c>
      <c r="G60" s="440"/>
      <c r="H60" s="473">
        <v>638</v>
      </c>
      <c r="I60" s="254">
        <v>25</v>
      </c>
      <c r="J60" s="466" t="s">
        <v>29</v>
      </c>
      <c r="K60" s="441" t="s">
        <v>8</v>
      </c>
      <c r="L60" s="454">
        <v>45906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64</v>
      </c>
      <c r="C61" s="47">
        <f t="shared" si="10"/>
        <v>1225</v>
      </c>
      <c r="D61" s="110">
        <f t="shared" si="11"/>
        <v>1737</v>
      </c>
      <c r="E61" s="58">
        <f t="shared" si="8"/>
        <v>103.90161153519932</v>
      </c>
      <c r="F61" s="58">
        <f t="shared" si="9"/>
        <v>70.52389176741508</v>
      </c>
      <c r="G61" s="80"/>
      <c r="H61" s="345">
        <v>487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38</v>
      </c>
      <c r="C62" s="47">
        <f t="shared" si="10"/>
        <v>1187</v>
      </c>
      <c r="D62" s="110">
        <f t="shared" si="11"/>
        <v>1440</v>
      </c>
      <c r="E62" s="58">
        <f t="shared" si="8"/>
        <v>108.00727934485896</v>
      </c>
      <c r="F62" s="58">
        <f>SUM(C62/D62*100)</f>
        <v>82.430555555555557</v>
      </c>
      <c r="G62" s="79"/>
      <c r="H62" s="48">
        <v>367</v>
      </c>
      <c r="I62" s="91">
        <v>15</v>
      </c>
      <c r="J62" s="36" t="s">
        <v>20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512" t="s">
        <v>28</v>
      </c>
      <c r="C63" s="47">
        <f t="shared" si="10"/>
        <v>828</v>
      </c>
      <c r="D63" s="110">
        <f t="shared" si="11"/>
        <v>842</v>
      </c>
      <c r="E63" s="64">
        <f t="shared" si="8"/>
        <v>98.220640569395016</v>
      </c>
      <c r="F63" s="58">
        <f>SUM(C63/D63*100)</f>
        <v>98.337292161520182</v>
      </c>
      <c r="G63" s="82"/>
      <c r="H63" s="345">
        <v>273</v>
      </c>
      <c r="I63" s="91">
        <v>36</v>
      </c>
      <c r="J63" s="36" t="s">
        <v>5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41320</v>
      </c>
      <c r="D64" s="74">
        <f>SUM(L60)</f>
        <v>45906</v>
      </c>
      <c r="E64" s="77">
        <f>SUM(N77/M77*100)</f>
        <v>108.92315803347832</v>
      </c>
      <c r="F64" s="77">
        <f>SUM(C64/D64*100)</f>
        <v>90.010020476626153</v>
      </c>
      <c r="G64" s="483">
        <v>176.4</v>
      </c>
      <c r="H64" s="407">
        <v>249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156</v>
      </c>
      <c r="I65" s="91">
        <v>13</v>
      </c>
      <c r="J65" s="36" t="s">
        <v>7</v>
      </c>
      <c r="L65" s="1"/>
      <c r="M65" s="493" t="s">
        <v>188</v>
      </c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79</v>
      </c>
      <c r="I66" s="91">
        <v>9</v>
      </c>
      <c r="J66" s="393" t="s">
        <v>170</v>
      </c>
      <c r="K66" s="1"/>
      <c r="L66" s="217" t="s">
        <v>92</v>
      </c>
      <c r="M66" s="400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8">
        <v>30</v>
      </c>
      <c r="I67" s="91">
        <v>19</v>
      </c>
      <c r="J67" s="36" t="s">
        <v>23</v>
      </c>
      <c r="K67" s="4">
        <f>SUM(I50)</f>
        <v>16</v>
      </c>
      <c r="L67" s="36" t="s">
        <v>3</v>
      </c>
      <c r="M67" s="485">
        <v>13281</v>
      </c>
      <c r="N67" s="99">
        <f>SUM(H50)</f>
        <v>12917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5</v>
      </c>
      <c r="I68" s="91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86">
        <v>8841</v>
      </c>
      <c r="N68" s="99">
        <f t="shared" ref="N68:N76" si="13">SUM(H51)</f>
        <v>12838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98">
        <v>5</v>
      </c>
      <c r="I69" s="91">
        <v>23</v>
      </c>
      <c r="J69" s="36" t="s">
        <v>27</v>
      </c>
      <c r="K69" s="4">
        <f t="shared" si="12"/>
        <v>26</v>
      </c>
      <c r="L69" s="36" t="s">
        <v>30</v>
      </c>
      <c r="M69" s="486">
        <v>3538</v>
      </c>
      <c r="N69" s="99">
        <f t="shared" si="13"/>
        <v>3078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40</v>
      </c>
      <c r="L70" s="36" t="s">
        <v>2</v>
      </c>
      <c r="M70" s="486">
        <v>3023</v>
      </c>
      <c r="N70" s="99">
        <f t="shared" si="13"/>
        <v>2790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6">
        <v>1290</v>
      </c>
      <c r="N71" s="99">
        <f t="shared" si="13"/>
        <v>1546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22</v>
      </c>
      <c r="L72" s="36" t="s">
        <v>26</v>
      </c>
      <c r="M72" s="486">
        <v>1371</v>
      </c>
      <c r="N72" s="99">
        <f t="shared" si="13"/>
        <v>1371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98">
        <v>0</v>
      </c>
      <c r="I73" s="91">
        <v>5</v>
      </c>
      <c r="J73" s="36" t="s">
        <v>12</v>
      </c>
      <c r="K73" s="4">
        <f t="shared" si="12"/>
        <v>14</v>
      </c>
      <c r="L73" s="36" t="s">
        <v>19</v>
      </c>
      <c r="M73" s="486">
        <v>1192</v>
      </c>
      <c r="N73" s="99">
        <f t="shared" si="13"/>
        <v>1251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6</v>
      </c>
      <c r="J74" s="36" t="s">
        <v>13</v>
      </c>
      <c r="K74" s="4">
        <f t="shared" si="12"/>
        <v>31</v>
      </c>
      <c r="L74" s="36" t="s">
        <v>64</v>
      </c>
      <c r="M74" s="486">
        <v>1179</v>
      </c>
      <c r="N74" s="99">
        <f t="shared" si="13"/>
        <v>1225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38</v>
      </c>
      <c r="L75" s="36" t="s">
        <v>38</v>
      </c>
      <c r="M75" s="486">
        <v>1099</v>
      </c>
      <c r="N75" s="99">
        <f t="shared" si="13"/>
        <v>1187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24</v>
      </c>
      <c r="L76" s="512" t="s">
        <v>28</v>
      </c>
      <c r="M76" s="487">
        <v>843</v>
      </c>
      <c r="N76" s="190">
        <f t="shared" si="13"/>
        <v>828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9" t="s">
        <v>56</v>
      </c>
      <c r="M77" s="351">
        <v>37935</v>
      </c>
      <c r="N77" s="195">
        <f>SUM(H90)</f>
        <v>41320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99">
        <v>0</v>
      </c>
      <c r="I78" s="91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9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72</v>
      </c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2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L85" s="480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6"/>
      <c r="M86" s="476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L87" s="51"/>
      <c r="M87" s="481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98">
        <v>0</v>
      </c>
      <c r="I88" s="91">
        <v>35</v>
      </c>
      <c r="J88" s="36" t="s">
        <v>36</v>
      </c>
      <c r="L88" s="476"/>
      <c r="M88" s="476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41320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N42" sqref="N42"/>
    </sheetView>
  </sheetViews>
  <sheetFormatPr defaultRowHeight="13.5" customHeight="1" x14ac:dyDescent="0.15"/>
  <cols>
    <col min="1" max="1" width="6.125" style="469" customWidth="1"/>
    <col min="2" max="2" width="19.25" style="469" customWidth="1"/>
    <col min="3" max="4" width="13.25" style="469" customWidth="1"/>
    <col min="5" max="6" width="11.875" style="469" customWidth="1"/>
    <col min="7" max="7" width="19.875" style="469" customWidth="1"/>
    <col min="8" max="8" width="14.5" style="469" customWidth="1"/>
    <col min="9" max="9" width="5.125" style="469" customWidth="1"/>
    <col min="10" max="10" width="17.625" style="469" customWidth="1"/>
    <col min="11" max="11" width="5" style="469" customWidth="1"/>
    <col min="12" max="12" width="17.875" style="469" customWidth="1"/>
    <col min="13" max="13" width="15.375" style="1" customWidth="1"/>
    <col min="14" max="14" width="14.25" style="1" customWidth="1"/>
    <col min="15" max="15" width="10.5" style="469" customWidth="1"/>
    <col min="16" max="16" width="9" style="469"/>
    <col min="17" max="17" width="7.75" style="469" customWidth="1"/>
    <col min="18" max="18" width="14" style="469" customWidth="1"/>
    <col min="19" max="30" width="7.625" style="469" customWidth="1"/>
    <col min="31" max="16384" width="9" style="469"/>
  </cols>
  <sheetData>
    <row r="1" spans="8:30" ht="13.5" customHeight="1" x14ac:dyDescent="0.2">
      <c r="H1" s="183"/>
      <c r="I1" s="474"/>
      <c r="J1" s="50"/>
      <c r="K1" s="1"/>
      <c r="L1" s="51"/>
      <c r="M1" s="490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196</v>
      </c>
      <c r="I2" s="4"/>
      <c r="J2" s="208" t="s">
        <v>70</v>
      </c>
      <c r="K2" s="89"/>
      <c r="L2" s="374" t="s">
        <v>186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M3" s="495"/>
      <c r="N3" s="496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24774</v>
      </c>
      <c r="I4" s="91">
        <v>33</v>
      </c>
      <c r="J4" s="183" t="s">
        <v>0</v>
      </c>
      <c r="K4" s="135">
        <f>SUM(I4)</f>
        <v>33</v>
      </c>
      <c r="L4" s="367">
        <v>25695</v>
      </c>
      <c r="M4" s="501"/>
      <c r="N4" s="496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16749</v>
      </c>
      <c r="I5" s="91">
        <v>9</v>
      </c>
      <c r="J5" s="408" t="s">
        <v>170</v>
      </c>
      <c r="K5" s="135">
        <f t="shared" ref="K5:K13" si="0">SUM(I5)</f>
        <v>9</v>
      </c>
      <c r="L5" s="368">
        <v>18076</v>
      </c>
      <c r="M5" s="495"/>
      <c r="N5" s="496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16544</v>
      </c>
      <c r="I6" s="91">
        <v>13</v>
      </c>
      <c r="J6" s="183" t="s">
        <v>7</v>
      </c>
      <c r="K6" s="135">
        <f t="shared" si="0"/>
        <v>13</v>
      </c>
      <c r="L6" s="368">
        <v>14165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9298</v>
      </c>
      <c r="I7" s="91">
        <v>36</v>
      </c>
      <c r="J7" s="183" t="s">
        <v>5</v>
      </c>
      <c r="K7" s="135">
        <f t="shared" si="0"/>
        <v>36</v>
      </c>
      <c r="L7" s="368">
        <v>1643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8443</v>
      </c>
      <c r="I8" s="91">
        <v>34</v>
      </c>
      <c r="J8" s="183" t="s">
        <v>1</v>
      </c>
      <c r="K8" s="135">
        <f t="shared" si="0"/>
        <v>34</v>
      </c>
      <c r="L8" s="368">
        <v>16804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7629</v>
      </c>
      <c r="I9" s="91">
        <v>24</v>
      </c>
      <c r="J9" s="183" t="s">
        <v>28</v>
      </c>
      <c r="K9" s="135">
        <f t="shared" si="0"/>
        <v>24</v>
      </c>
      <c r="L9" s="368">
        <v>7328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4810</v>
      </c>
      <c r="I10" s="91">
        <v>25</v>
      </c>
      <c r="J10" s="183" t="s">
        <v>29</v>
      </c>
      <c r="K10" s="135">
        <f t="shared" si="0"/>
        <v>25</v>
      </c>
      <c r="L10" s="368">
        <v>3296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3497</v>
      </c>
      <c r="I11" s="91">
        <v>22</v>
      </c>
      <c r="J11" s="183" t="s">
        <v>26</v>
      </c>
      <c r="K11" s="135">
        <f t="shared" si="0"/>
        <v>22</v>
      </c>
      <c r="L11" s="368">
        <v>4297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3408</v>
      </c>
      <c r="I12" s="91">
        <v>20</v>
      </c>
      <c r="J12" s="183" t="s">
        <v>24</v>
      </c>
      <c r="K12" s="135">
        <f t="shared" si="0"/>
        <v>20</v>
      </c>
      <c r="L12" s="368">
        <v>1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3105</v>
      </c>
      <c r="I13" s="152">
        <v>17</v>
      </c>
      <c r="J13" s="253" t="s">
        <v>21</v>
      </c>
      <c r="K13" s="207">
        <f t="shared" si="0"/>
        <v>17</v>
      </c>
      <c r="L13" s="376">
        <v>3155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2794</v>
      </c>
      <c r="I14" s="254">
        <v>38</v>
      </c>
      <c r="J14" s="475" t="s">
        <v>38</v>
      </c>
      <c r="K14" s="89" t="s">
        <v>8</v>
      </c>
      <c r="L14" s="377">
        <v>123341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2634</v>
      </c>
      <c r="I15" s="91">
        <v>26</v>
      </c>
      <c r="J15" s="183" t="s">
        <v>30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1970</v>
      </c>
      <c r="I16" s="91">
        <v>2</v>
      </c>
      <c r="J16" s="183" t="s">
        <v>6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1793</v>
      </c>
      <c r="I17" s="91">
        <v>12</v>
      </c>
      <c r="J17" s="183" t="s">
        <v>18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1494</v>
      </c>
      <c r="I18" s="91">
        <v>40</v>
      </c>
      <c r="J18" s="183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1261</v>
      </c>
      <c r="I19" s="91">
        <v>1</v>
      </c>
      <c r="J19" s="183" t="s">
        <v>4</v>
      </c>
      <c r="K19" s="1"/>
      <c r="L19" s="57" t="s">
        <v>70</v>
      </c>
      <c r="M19" s="104"/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1231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28795</v>
      </c>
      <c r="N20" s="99">
        <f>SUM(H4)</f>
        <v>24774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193</v>
      </c>
      <c r="D21" s="66" t="s">
        <v>183</v>
      </c>
      <c r="E21" s="66" t="s">
        <v>41</v>
      </c>
      <c r="F21" s="66" t="s">
        <v>50</v>
      </c>
      <c r="G21" s="328" t="s">
        <v>187</v>
      </c>
      <c r="H21" s="345">
        <v>1183</v>
      </c>
      <c r="I21" s="91">
        <v>6</v>
      </c>
      <c r="J21" s="183" t="s">
        <v>13</v>
      </c>
      <c r="K21" s="135">
        <f t="shared" ref="K21:K29" si="1">SUM(I5)</f>
        <v>9</v>
      </c>
      <c r="L21" s="408" t="s">
        <v>170</v>
      </c>
      <c r="M21" s="379">
        <v>16657</v>
      </c>
      <c r="N21" s="99">
        <f t="shared" ref="N21:N29" si="2">SUM(H5)</f>
        <v>16749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24774</v>
      </c>
      <c r="D22" s="110">
        <f>SUM(L4)</f>
        <v>25695</v>
      </c>
      <c r="E22" s="62">
        <f t="shared" ref="E22:E31" si="3">SUM(N20/M20*100)</f>
        <v>86.035770098975519</v>
      </c>
      <c r="F22" s="58">
        <f t="shared" ref="F22:F32" si="4">SUM(C22/D22*100)</f>
        <v>96.415645067133681</v>
      </c>
      <c r="G22" s="69"/>
      <c r="H22" s="98">
        <v>950</v>
      </c>
      <c r="I22" s="91">
        <v>31</v>
      </c>
      <c r="J22" s="91" t="s">
        <v>64</v>
      </c>
      <c r="K22" s="135">
        <f t="shared" si="1"/>
        <v>13</v>
      </c>
      <c r="L22" s="183" t="s">
        <v>7</v>
      </c>
      <c r="M22" s="379">
        <v>15923</v>
      </c>
      <c r="N22" s="99">
        <f t="shared" si="2"/>
        <v>16544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8" t="s">
        <v>170</v>
      </c>
      <c r="C23" s="47">
        <f t="shared" ref="C23:C31" si="5">SUM(H5)</f>
        <v>16749</v>
      </c>
      <c r="D23" s="110">
        <f t="shared" ref="D23:D31" si="6">SUM(L5)</f>
        <v>18076</v>
      </c>
      <c r="E23" s="62">
        <f t="shared" si="3"/>
        <v>100.55232034580057</v>
      </c>
      <c r="F23" s="58">
        <f t="shared" si="4"/>
        <v>92.658774065058651</v>
      </c>
      <c r="G23" s="69"/>
      <c r="H23" s="98">
        <v>924</v>
      </c>
      <c r="I23" s="91">
        <v>15</v>
      </c>
      <c r="J23" s="183" t="s">
        <v>20</v>
      </c>
      <c r="K23" s="135">
        <f t="shared" si="1"/>
        <v>36</v>
      </c>
      <c r="L23" s="183" t="s">
        <v>5</v>
      </c>
      <c r="M23" s="379">
        <v>13033</v>
      </c>
      <c r="N23" s="99">
        <f t="shared" si="2"/>
        <v>9298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16544</v>
      </c>
      <c r="D24" s="110">
        <f t="shared" si="6"/>
        <v>14165</v>
      </c>
      <c r="E24" s="62">
        <f t="shared" si="3"/>
        <v>103.90001884067073</v>
      </c>
      <c r="F24" s="58">
        <f t="shared" si="4"/>
        <v>116.79491704906459</v>
      </c>
      <c r="G24" s="69"/>
      <c r="H24" s="98">
        <v>704</v>
      </c>
      <c r="I24" s="91">
        <v>16</v>
      </c>
      <c r="J24" s="183" t="s">
        <v>3</v>
      </c>
      <c r="K24" s="135">
        <f t="shared" si="1"/>
        <v>34</v>
      </c>
      <c r="L24" s="183" t="s">
        <v>1</v>
      </c>
      <c r="M24" s="379">
        <v>7366</v>
      </c>
      <c r="N24" s="99">
        <f t="shared" si="2"/>
        <v>8443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5</v>
      </c>
      <c r="C25" s="47">
        <f t="shared" si="5"/>
        <v>9298</v>
      </c>
      <c r="D25" s="110">
        <f t="shared" si="6"/>
        <v>1643</v>
      </c>
      <c r="E25" s="62">
        <f t="shared" si="3"/>
        <v>71.341978055704743</v>
      </c>
      <c r="F25" s="58">
        <f t="shared" si="4"/>
        <v>565.91600730371272</v>
      </c>
      <c r="G25" s="69"/>
      <c r="H25" s="98">
        <v>664</v>
      </c>
      <c r="I25" s="91">
        <v>18</v>
      </c>
      <c r="J25" s="183" t="s">
        <v>22</v>
      </c>
      <c r="K25" s="135">
        <f t="shared" si="1"/>
        <v>24</v>
      </c>
      <c r="L25" s="183" t="s">
        <v>28</v>
      </c>
      <c r="M25" s="379">
        <v>7542</v>
      </c>
      <c r="N25" s="99">
        <f t="shared" si="2"/>
        <v>7629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1</v>
      </c>
      <c r="C26" s="47">
        <f t="shared" si="5"/>
        <v>8443</v>
      </c>
      <c r="D26" s="110">
        <f t="shared" si="6"/>
        <v>16804</v>
      </c>
      <c r="E26" s="62">
        <f t="shared" si="3"/>
        <v>114.62123269074125</v>
      </c>
      <c r="F26" s="58">
        <f t="shared" si="4"/>
        <v>50.24398952630326</v>
      </c>
      <c r="G26" s="79"/>
      <c r="H26" s="98">
        <v>454</v>
      </c>
      <c r="I26" s="91">
        <v>14</v>
      </c>
      <c r="J26" s="183" t="s">
        <v>19</v>
      </c>
      <c r="K26" s="135">
        <f t="shared" si="1"/>
        <v>25</v>
      </c>
      <c r="L26" s="183" t="s">
        <v>29</v>
      </c>
      <c r="M26" s="379">
        <v>4966</v>
      </c>
      <c r="N26" s="99">
        <f t="shared" si="2"/>
        <v>4810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28</v>
      </c>
      <c r="C27" s="47">
        <f t="shared" si="5"/>
        <v>7629</v>
      </c>
      <c r="D27" s="110">
        <f t="shared" si="6"/>
        <v>7328</v>
      </c>
      <c r="E27" s="62">
        <f t="shared" si="3"/>
        <v>101.1535401750199</v>
      </c>
      <c r="F27" s="58">
        <f t="shared" si="4"/>
        <v>104.1075327510917</v>
      </c>
      <c r="G27" s="83"/>
      <c r="H27" s="98">
        <v>192</v>
      </c>
      <c r="I27" s="91">
        <v>5</v>
      </c>
      <c r="J27" s="183" t="s">
        <v>12</v>
      </c>
      <c r="K27" s="135">
        <f t="shared" si="1"/>
        <v>22</v>
      </c>
      <c r="L27" s="183" t="s">
        <v>26</v>
      </c>
      <c r="M27" s="379">
        <v>3796</v>
      </c>
      <c r="N27" s="99">
        <f t="shared" si="2"/>
        <v>3497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29</v>
      </c>
      <c r="C28" s="47">
        <f t="shared" si="5"/>
        <v>4810</v>
      </c>
      <c r="D28" s="110">
        <f t="shared" si="6"/>
        <v>3296</v>
      </c>
      <c r="E28" s="62">
        <f t="shared" si="3"/>
        <v>96.858638743455501</v>
      </c>
      <c r="F28" s="58">
        <f t="shared" si="4"/>
        <v>145.9344660194175</v>
      </c>
      <c r="G28" s="69"/>
      <c r="H28" s="98">
        <v>168</v>
      </c>
      <c r="I28" s="91">
        <v>11</v>
      </c>
      <c r="J28" s="183" t="s">
        <v>17</v>
      </c>
      <c r="K28" s="135">
        <f t="shared" si="1"/>
        <v>20</v>
      </c>
      <c r="L28" s="183" t="s">
        <v>24</v>
      </c>
      <c r="M28" s="379">
        <v>3505</v>
      </c>
      <c r="N28" s="99">
        <f t="shared" si="2"/>
        <v>3408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26</v>
      </c>
      <c r="C29" s="47">
        <f t="shared" si="5"/>
        <v>3497</v>
      </c>
      <c r="D29" s="110">
        <f t="shared" si="6"/>
        <v>4297</v>
      </c>
      <c r="E29" s="62">
        <f t="shared" si="3"/>
        <v>92.123287671232873</v>
      </c>
      <c r="F29" s="58">
        <f t="shared" si="4"/>
        <v>81.382359785897137</v>
      </c>
      <c r="G29" s="80"/>
      <c r="H29" s="345">
        <v>64</v>
      </c>
      <c r="I29" s="91">
        <v>29</v>
      </c>
      <c r="J29" s="183" t="s">
        <v>54</v>
      </c>
      <c r="K29" s="207">
        <f t="shared" si="1"/>
        <v>17</v>
      </c>
      <c r="L29" s="253" t="s">
        <v>21</v>
      </c>
      <c r="M29" s="380">
        <v>3110</v>
      </c>
      <c r="N29" s="99">
        <f t="shared" si="2"/>
        <v>3105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24</v>
      </c>
      <c r="C30" s="47">
        <f t="shared" si="5"/>
        <v>3408</v>
      </c>
      <c r="D30" s="110">
        <f t="shared" si="6"/>
        <v>1</v>
      </c>
      <c r="E30" s="62">
        <f t="shared" si="3"/>
        <v>97.232524964336662</v>
      </c>
      <c r="F30" s="58">
        <f t="shared" si="4"/>
        <v>340800</v>
      </c>
      <c r="G30" s="79"/>
      <c r="H30" s="98">
        <v>34</v>
      </c>
      <c r="I30" s="91">
        <v>27</v>
      </c>
      <c r="J30" s="183" t="s">
        <v>31</v>
      </c>
      <c r="K30" s="129"/>
      <c r="L30" s="390" t="s">
        <v>109</v>
      </c>
      <c r="M30" s="381">
        <v>122364</v>
      </c>
      <c r="N30" s="99">
        <f>SUM(H44)</f>
        <v>116836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21</v>
      </c>
      <c r="C31" s="47">
        <f t="shared" si="5"/>
        <v>3105</v>
      </c>
      <c r="D31" s="110">
        <f t="shared" si="6"/>
        <v>3155</v>
      </c>
      <c r="E31" s="63">
        <f t="shared" si="3"/>
        <v>99.839228295819936</v>
      </c>
      <c r="F31" s="70">
        <f t="shared" si="4"/>
        <v>98.415213946117277</v>
      </c>
      <c r="G31" s="82"/>
      <c r="H31" s="98">
        <v>26</v>
      </c>
      <c r="I31" s="91">
        <v>4</v>
      </c>
      <c r="J31" s="183" t="s">
        <v>11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116836</v>
      </c>
      <c r="D32" s="74">
        <f>SUM(L14)</f>
        <v>123341</v>
      </c>
      <c r="E32" s="75">
        <f>SUM(N30/M30*100)</f>
        <v>95.482331404661508</v>
      </c>
      <c r="F32" s="70">
        <f t="shared" si="4"/>
        <v>94.726003518700182</v>
      </c>
      <c r="G32" s="92">
        <v>82.6</v>
      </c>
      <c r="H32" s="503">
        <v>21</v>
      </c>
      <c r="I32" s="91">
        <v>28</v>
      </c>
      <c r="J32" s="183" t="s">
        <v>32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9</v>
      </c>
      <c r="I33" s="91">
        <v>32</v>
      </c>
      <c r="J33" s="183" t="s">
        <v>35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5</v>
      </c>
      <c r="I34" s="91">
        <v>39</v>
      </c>
      <c r="J34" s="183" t="s">
        <v>39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503">
        <v>4</v>
      </c>
      <c r="I35" s="91">
        <v>23</v>
      </c>
      <c r="J35" s="183" t="s">
        <v>27</v>
      </c>
      <c r="K35" s="49"/>
      <c r="L35" s="412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3</v>
      </c>
      <c r="J36" s="183" t="s">
        <v>10</v>
      </c>
      <c r="K36" s="49"/>
      <c r="L36" s="412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412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480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476"/>
      <c r="M39" s="476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/>
      <c r="M40" s="481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116836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J47" s="50"/>
      <c r="K47" s="1"/>
      <c r="L47" s="502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193</v>
      </c>
      <c r="I48" s="4"/>
      <c r="J48" s="204" t="s">
        <v>105</v>
      </c>
      <c r="K48" s="89"/>
      <c r="L48" s="353" t="s">
        <v>186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M49" s="495"/>
      <c r="N49" s="496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298251</v>
      </c>
      <c r="I50" s="183">
        <v>17</v>
      </c>
      <c r="J50" s="182" t="s">
        <v>21</v>
      </c>
      <c r="K50" s="138">
        <f>SUM(I50)</f>
        <v>17</v>
      </c>
      <c r="L50" s="354">
        <v>43497</v>
      </c>
      <c r="M50" s="495"/>
      <c r="N50" s="496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110395</v>
      </c>
      <c r="I51" s="183">
        <v>36</v>
      </c>
      <c r="J51" s="183" t="s">
        <v>5</v>
      </c>
      <c r="K51" s="138">
        <f t="shared" ref="K51:K59" si="7">SUM(I51)</f>
        <v>36</v>
      </c>
      <c r="L51" s="354">
        <v>54116</v>
      </c>
      <c r="M51" s="495"/>
      <c r="N51" s="496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30949</v>
      </c>
      <c r="I52" s="183">
        <v>40</v>
      </c>
      <c r="J52" s="182" t="s">
        <v>2</v>
      </c>
      <c r="K52" s="138">
        <f t="shared" si="7"/>
        <v>40</v>
      </c>
      <c r="L52" s="354">
        <v>27413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29745</v>
      </c>
      <c r="I53" s="183">
        <v>16</v>
      </c>
      <c r="J53" s="182" t="s">
        <v>3</v>
      </c>
      <c r="K53" s="138">
        <f t="shared" si="7"/>
        <v>16</v>
      </c>
      <c r="L53" s="354">
        <v>17789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193</v>
      </c>
      <c r="D54" s="66" t="s">
        <v>183</v>
      </c>
      <c r="E54" s="66" t="s">
        <v>41</v>
      </c>
      <c r="F54" s="66" t="s">
        <v>50</v>
      </c>
      <c r="G54" s="328" t="s">
        <v>187</v>
      </c>
      <c r="H54" s="98">
        <v>29480</v>
      </c>
      <c r="I54" s="183">
        <v>38</v>
      </c>
      <c r="J54" s="182" t="s">
        <v>38</v>
      </c>
      <c r="K54" s="138">
        <f t="shared" si="7"/>
        <v>38</v>
      </c>
      <c r="L54" s="354">
        <v>20928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298251</v>
      </c>
      <c r="D55" s="6">
        <f t="shared" ref="D55:D64" si="8">SUM(L50)</f>
        <v>43497</v>
      </c>
      <c r="E55" s="58">
        <f>SUM(N66/M66*100)</f>
        <v>93.486819421371024</v>
      </c>
      <c r="F55" s="58">
        <f t="shared" ref="F55:F65" si="9">SUM(C55/D55*100)</f>
        <v>685.6817711566315</v>
      </c>
      <c r="G55" s="69"/>
      <c r="H55" s="345">
        <v>21111</v>
      </c>
      <c r="I55" s="183">
        <v>24</v>
      </c>
      <c r="J55" s="182" t="s">
        <v>28</v>
      </c>
      <c r="K55" s="138">
        <f t="shared" si="7"/>
        <v>24</v>
      </c>
      <c r="L55" s="354">
        <v>17373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110395</v>
      </c>
      <c r="D56" s="6">
        <f t="shared" si="8"/>
        <v>54116</v>
      </c>
      <c r="E56" s="58">
        <f t="shared" ref="E56:E65" si="11">SUM(N67/M67*100)</f>
        <v>104.62196023427282</v>
      </c>
      <c r="F56" s="58">
        <f t="shared" si="9"/>
        <v>203.99696947298395</v>
      </c>
      <c r="G56" s="69"/>
      <c r="H56" s="98">
        <v>13779</v>
      </c>
      <c r="I56" s="183">
        <v>26</v>
      </c>
      <c r="J56" s="182" t="s">
        <v>30</v>
      </c>
      <c r="K56" s="138">
        <f t="shared" si="7"/>
        <v>26</v>
      </c>
      <c r="L56" s="354">
        <v>12528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2</v>
      </c>
      <c r="C57" s="47">
        <f t="shared" si="10"/>
        <v>30949</v>
      </c>
      <c r="D57" s="6">
        <f t="shared" si="8"/>
        <v>27413</v>
      </c>
      <c r="E57" s="58">
        <f t="shared" si="11"/>
        <v>104.38111298482293</v>
      </c>
      <c r="F57" s="58">
        <f t="shared" si="9"/>
        <v>112.89898953051471</v>
      </c>
      <c r="G57" s="69"/>
      <c r="H57" s="98">
        <v>12643</v>
      </c>
      <c r="I57" s="182">
        <v>25</v>
      </c>
      <c r="J57" s="182" t="s">
        <v>29</v>
      </c>
      <c r="K57" s="138">
        <f t="shared" si="7"/>
        <v>25</v>
      </c>
      <c r="L57" s="354">
        <v>14351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</v>
      </c>
      <c r="C58" s="47">
        <f t="shared" si="10"/>
        <v>29745</v>
      </c>
      <c r="D58" s="6">
        <f t="shared" si="8"/>
        <v>17789</v>
      </c>
      <c r="E58" s="58">
        <f t="shared" si="11"/>
        <v>94.69612556110917</v>
      </c>
      <c r="F58" s="58">
        <f t="shared" si="9"/>
        <v>167.21007364101411</v>
      </c>
      <c r="G58" s="69"/>
      <c r="H58" s="460">
        <v>12344</v>
      </c>
      <c r="I58" s="253">
        <v>37</v>
      </c>
      <c r="J58" s="185" t="s">
        <v>37</v>
      </c>
      <c r="K58" s="138">
        <f t="shared" si="7"/>
        <v>37</v>
      </c>
      <c r="L58" s="352">
        <v>18905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38</v>
      </c>
      <c r="C59" s="47">
        <f t="shared" si="10"/>
        <v>29480</v>
      </c>
      <c r="D59" s="6">
        <f t="shared" si="8"/>
        <v>20928</v>
      </c>
      <c r="E59" s="58">
        <f t="shared" si="11"/>
        <v>123.30600635770455</v>
      </c>
      <c r="F59" s="58">
        <f t="shared" si="9"/>
        <v>140.8639143730887</v>
      </c>
      <c r="G59" s="79"/>
      <c r="H59" s="460">
        <v>10186</v>
      </c>
      <c r="I59" s="253">
        <v>33</v>
      </c>
      <c r="J59" s="185" t="s">
        <v>0</v>
      </c>
      <c r="K59" s="138">
        <f t="shared" si="7"/>
        <v>33</v>
      </c>
      <c r="L59" s="352">
        <v>13810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28</v>
      </c>
      <c r="C60" s="47">
        <f t="shared" si="10"/>
        <v>21111</v>
      </c>
      <c r="D60" s="6">
        <f t="shared" si="8"/>
        <v>17373</v>
      </c>
      <c r="E60" s="58">
        <f t="shared" si="11"/>
        <v>103.20703984355903</v>
      </c>
      <c r="F60" s="58">
        <f t="shared" si="9"/>
        <v>121.51614574339493</v>
      </c>
      <c r="G60" s="69"/>
      <c r="H60" s="473">
        <v>7038</v>
      </c>
      <c r="I60" s="475">
        <v>30</v>
      </c>
      <c r="J60" s="255" t="s">
        <v>99</v>
      </c>
      <c r="K60" s="89" t="s">
        <v>8</v>
      </c>
      <c r="L60" s="356">
        <v>287176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30</v>
      </c>
      <c r="C61" s="47">
        <f t="shared" si="10"/>
        <v>13779</v>
      </c>
      <c r="D61" s="6">
        <f t="shared" si="8"/>
        <v>12528</v>
      </c>
      <c r="E61" s="58">
        <f t="shared" si="11"/>
        <v>96.390346274921299</v>
      </c>
      <c r="F61" s="58">
        <f t="shared" si="9"/>
        <v>109.98563218390804</v>
      </c>
      <c r="G61" s="69"/>
      <c r="H61" s="98">
        <v>6590</v>
      </c>
      <c r="I61" s="183">
        <v>35</v>
      </c>
      <c r="J61" s="182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29</v>
      </c>
      <c r="C62" s="47">
        <f t="shared" si="10"/>
        <v>12643</v>
      </c>
      <c r="D62" s="6">
        <f t="shared" si="8"/>
        <v>14351</v>
      </c>
      <c r="E62" s="58">
        <f t="shared" si="11"/>
        <v>96.393717596828296</v>
      </c>
      <c r="F62" s="58">
        <f t="shared" si="9"/>
        <v>88.098390356072741</v>
      </c>
      <c r="G62" s="80"/>
      <c r="H62" s="98">
        <v>5828</v>
      </c>
      <c r="I62" s="183">
        <v>34</v>
      </c>
      <c r="J62" s="182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37</v>
      </c>
      <c r="C63" s="47">
        <f t="shared" si="10"/>
        <v>12344</v>
      </c>
      <c r="D63" s="6">
        <f t="shared" si="8"/>
        <v>18905</v>
      </c>
      <c r="E63" s="58">
        <f t="shared" si="11"/>
        <v>80.036309408026966</v>
      </c>
      <c r="F63" s="58">
        <f t="shared" si="9"/>
        <v>65.294895530282986</v>
      </c>
      <c r="G63" s="79"/>
      <c r="H63" s="345">
        <v>5801</v>
      </c>
      <c r="I63" s="183">
        <v>29</v>
      </c>
      <c r="J63" s="182" t="s">
        <v>54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10186</v>
      </c>
      <c r="D64" s="6">
        <f t="shared" si="8"/>
        <v>13810</v>
      </c>
      <c r="E64" s="64">
        <f t="shared" si="11"/>
        <v>75.541382379115987</v>
      </c>
      <c r="F64" s="58">
        <f t="shared" si="9"/>
        <v>73.758146270818244</v>
      </c>
      <c r="G64" s="82"/>
      <c r="H64" s="137">
        <v>4284</v>
      </c>
      <c r="I64" s="183">
        <v>14</v>
      </c>
      <c r="J64" s="182" t="s">
        <v>19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613586</v>
      </c>
      <c r="D65" s="74">
        <f>SUM(L60)</f>
        <v>287176</v>
      </c>
      <c r="E65" s="77">
        <f t="shared" si="11"/>
        <v>97.10129561024398</v>
      </c>
      <c r="F65" s="77">
        <f t="shared" si="9"/>
        <v>213.66200518149148</v>
      </c>
      <c r="G65" s="92">
        <v>83.4</v>
      </c>
      <c r="H65" s="99">
        <v>4025</v>
      </c>
      <c r="I65" s="182">
        <v>15</v>
      </c>
      <c r="J65" s="182" t="s">
        <v>20</v>
      </c>
      <c r="K65" s="1"/>
      <c r="L65" s="218" t="s">
        <v>105</v>
      </c>
      <c r="M65" s="157"/>
      <c r="N65" s="46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45">
        <v>3410</v>
      </c>
      <c r="I66" s="182">
        <v>1</v>
      </c>
      <c r="J66" s="182" t="s">
        <v>4</v>
      </c>
      <c r="K66" s="131">
        <f>SUM(I50)</f>
        <v>17</v>
      </c>
      <c r="L66" s="182" t="s">
        <v>21</v>
      </c>
      <c r="M66" s="366">
        <v>319030</v>
      </c>
      <c r="N66" s="99">
        <f>SUM(H50)</f>
        <v>298251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221">
        <v>2906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105518</v>
      </c>
      <c r="N67" s="99">
        <f t="shared" ref="N67:N75" si="13">SUM(H51)</f>
        <v>110395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1166</v>
      </c>
      <c r="I68" s="182">
        <v>39</v>
      </c>
      <c r="J68" s="182" t="s">
        <v>39</v>
      </c>
      <c r="K68" s="131">
        <f t="shared" si="12"/>
        <v>40</v>
      </c>
      <c r="L68" s="182" t="s">
        <v>2</v>
      </c>
      <c r="M68" s="364">
        <v>29650</v>
      </c>
      <c r="N68" s="99">
        <f t="shared" si="13"/>
        <v>30949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345">
        <v>1044</v>
      </c>
      <c r="I69" s="182">
        <v>13</v>
      </c>
      <c r="J69" s="182" t="s">
        <v>7</v>
      </c>
      <c r="K69" s="131">
        <f t="shared" si="12"/>
        <v>16</v>
      </c>
      <c r="L69" s="182" t="s">
        <v>3</v>
      </c>
      <c r="M69" s="364">
        <v>31411</v>
      </c>
      <c r="N69" s="99">
        <f t="shared" si="13"/>
        <v>29745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45">
        <v>1024</v>
      </c>
      <c r="I70" s="182">
        <v>2</v>
      </c>
      <c r="J70" s="182" t="s">
        <v>6</v>
      </c>
      <c r="K70" s="131">
        <f t="shared" si="12"/>
        <v>38</v>
      </c>
      <c r="L70" s="182" t="s">
        <v>38</v>
      </c>
      <c r="M70" s="364">
        <v>23908</v>
      </c>
      <c r="N70" s="99">
        <f t="shared" si="13"/>
        <v>29480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316</v>
      </c>
      <c r="I71" s="182">
        <v>9</v>
      </c>
      <c r="J71" s="393" t="s">
        <v>170</v>
      </c>
      <c r="K71" s="131">
        <f t="shared" si="12"/>
        <v>24</v>
      </c>
      <c r="L71" s="182" t="s">
        <v>28</v>
      </c>
      <c r="M71" s="364">
        <v>20455</v>
      </c>
      <c r="N71" s="99">
        <f t="shared" si="13"/>
        <v>21111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308</v>
      </c>
      <c r="I72" s="182">
        <v>11</v>
      </c>
      <c r="J72" s="182" t="s">
        <v>17</v>
      </c>
      <c r="K72" s="131">
        <f t="shared" si="12"/>
        <v>26</v>
      </c>
      <c r="L72" s="182" t="s">
        <v>30</v>
      </c>
      <c r="M72" s="364">
        <v>14295</v>
      </c>
      <c r="N72" s="99">
        <f t="shared" si="13"/>
        <v>13779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283</v>
      </c>
      <c r="I73" s="182">
        <v>22</v>
      </c>
      <c r="J73" s="182" t="s">
        <v>26</v>
      </c>
      <c r="K73" s="131">
        <f t="shared" si="12"/>
        <v>25</v>
      </c>
      <c r="L73" s="182" t="s">
        <v>29</v>
      </c>
      <c r="M73" s="364">
        <v>13116</v>
      </c>
      <c r="N73" s="99">
        <f t="shared" si="13"/>
        <v>12643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229</v>
      </c>
      <c r="I74" s="182">
        <v>28</v>
      </c>
      <c r="J74" s="182" t="s">
        <v>32</v>
      </c>
      <c r="K74" s="131">
        <f t="shared" si="12"/>
        <v>37</v>
      </c>
      <c r="L74" s="185" t="s">
        <v>37</v>
      </c>
      <c r="M74" s="365">
        <v>15423</v>
      </c>
      <c r="N74" s="99">
        <f t="shared" si="13"/>
        <v>12344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173</v>
      </c>
      <c r="I75" s="182">
        <v>27</v>
      </c>
      <c r="J75" s="182" t="s">
        <v>31</v>
      </c>
      <c r="K75" s="131">
        <f t="shared" si="12"/>
        <v>33</v>
      </c>
      <c r="L75" s="185" t="s">
        <v>0</v>
      </c>
      <c r="M75" s="365">
        <v>13484</v>
      </c>
      <c r="N75" s="190">
        <f t="shared" si="13"/>
        <v>10186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127</v>
      </c>
      <c r="I76" s="182">
        <v>4</v>
      </c>
      <c r="J76" s="182" t="s">
        <v>11</v>
      </c>
      <c r="K76" s="4"/>
      <c r="L76" s="390" t="s">
        <v>109</v>
      </c>
      <c r="M76" s="397">
        <v>631903</v>
      </c>
      <c r="N76" s="195">
        <f>SUM(H90)</f>
        <v>613586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119</v>
      </c>
      <c r="I77" s="182">
        <v>23</v>
      </c>
      <c r="J77" s="182" t="s">
        <v>27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27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5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412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80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345">
        <v>0</v>
      </c>
      <c r="I85" s="183">
        <v>12</v>
      </c>
      <c r="J85" s="183" t="s">
        <v>18</v>
      </c>
      <c r="K85" s="49"/>
      <c r="L85" s="476"/>
      <c r="M85" s="476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/>
      <c r="M86" s="481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613586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G71" sqref="G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89</v>
      </c>
      <c r="C16" s="167" t="s">
        <v>90</v>
      </c>
      <c r="D16" s="167" t="s">
        <v>91</v>
      </c>
      <c r="E16" s="167" t="s">
        <v>80</v>
      </c>
      <c r="F16" s="167" t="s">
        <v>81</v>
      </c>
      <c r="G16" s="167" t="s">
        <v>82</v>
      </c>
      <c r="H16" s="167" t="s">
        <v>83</v>
      </c>
      <c r="I16" s="167" t="s">
        <v>84</v>
      </c>
      <c r="J16" s="167" t="s">
        <v>85</v>
      </c>
      <c r="K16" s="167" t="s">
        <v>86</v>
      </c>
      <c r="L16" s="167" t="s">
        <v>87</v>
      </c>
      <c r="M16" s="233" t="s">
        <v>88</v>
      </c>
      <c r="N16" s="235" t="s">
        <v>123</v>
      </c>
      <c r="O16" s="167" t="s">
        <v>125</v>
      </c>
    </row>
    <row r="17" spans="1:27" ht="11.1" customHeight="1" x14ac:dyDescent="0.15">
      <c r="A17" s="7" t="s">
        <v>177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180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179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183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193</v>
      </c>
      <c r="B21" s="164">
        <v>73</v>
      </c>
      <c r="C21" s="164">
        <v>75.900000000000006</v>
      </c>
      <c r="D21" s="164">
        <v>71.5</v>
      </c>
      <c r="E21" s="164">
        <v>77.5</v>
      </c>
      <c r="F21" s="164">
        <v>69.5</v>
      </c>
      <c r="G21" s="164">
        <v>72.900000000000006</v>
      </c>
      <c r="H21" s="166"/>
      <c r="I21" s="164"/>
      <c r="J21" s="164"/>
      <c r="K21" s="164"/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89</v>
      </c>
      <c r="C41" s="167" t="s">
        <v>90</v>
      </c>
      <c r="D41" s="167" t="s">
        <v>91</v>
      </c>
      <c r="E41" s="167" t="s">
        <v>80</v>
      </c>
      <c r="F41" s="167" t="s">
        <v>81</v>
      </c>
      <c r="G41" s="167" t="s">
        <v>82</v>
      </c>
      <c r="H41" s="167" t="s">
        <v>83</v>
      </c>
      <c r="I41" s="167" t="s">
        <v>84</v>
      </c>
      <c r="J41" s="167" t="s">
        <v>85</v>
      </c>
      <c r="K41" s="167" t="s">
        <v>86</v>
      </c>
      <c r="L41" s="167" t="s">
        <v>87</v>
      </c>
      <c r="M41" s="233" t="s">
        <v>88</v>
      </c>
      <c r="N41" s="235" t="s">
        <v>124</v>
      </c>
      <c r="O41" s="167" t="s">
        <v>125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177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180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179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183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193</v>
      </c>
      <c r="B46" s="173">
        <v>105.8</v>
      </c>
      <c r="C46" s="173">
        <v>103.9</v>
      </c>
      <c r="D46" s="173">
        <v>96.7</v>
      </c>
      <c r="E46" s="173">
        <v>93.3</v>
      </c>
      <c r="F46" s="173">
        <v>100.2</v>
      </c>
      <c r="G46" s="173">
        <v>97.8</v>
      </c>
      <c r="H46" s="173"/>
      <c r="I46" s="173"/>
      <c r="J46" s="173"/>
      <c r="K46" s="173"/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89</v>
      </c>
      <c r="C65" s="167" t="s">
        <v>90</v>
      </c>
      <c r="D65" s="167" t="s">
        <v>91</v>
      </c>
      <c r="E65" s="167" t="s">
        <v>80</v>
      </c>
      <c r="F65" s="167" t="s">
        <v>81</v>
      </c>
      <c r="G65" s="167" t="s">
        <v>82</v>
      </c>
      <c r="H65" s="167" t="s">
        <v>83</v>
      </c>
      <c r="I65" s="167" t="s">
        <v>84</v>
      </c>
      <c r="J65" s="167" t="s">
        <v>85</v>
      </c>
      <c r="K65" s="167" t="s">
        <v>86</v>
      </c>
      <c r="L65" s="167" t="s">
        <v>87</v>
      </c>
      <c r="M65" s="233" t="s">
        <v>88</v>
      </c>
      <c r="N65" s="235" t="s">
        <v>124</v>
      </c>
      <c r="O65" s="337" t="s">
        <v>125</v>
      </c>
    </row>
    <row r="66" spans="1:26" ht="11.1" customHeight="1" x14ac:dyDescent="0.15">
      <c r="A66" s="7" t="s">
        <v>177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180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179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183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193</v>
      </c>
      <c r="B70" s="164">
        <v>68.099999999999994</v>
      </c>
      <c r="C70" s="164">
        <v>73.3</v>
      </c>
      <c r="D70" s="164">
        <v>74.900000000000006</v>
      </c>
      <c r="E70" s="164">
        <v>83.4</v>
      </c>
      <c r="F70" s="164">
        <v>68.3</v>
      </c>
      <c r="G70" s="164">
        <v>74.900000000000006</v>
      </c>
      <c r="H70" s="164"/>
      <c r="I70" s="164"/>
      <c r="J70" s="164"/>
      <c r="K70" s="164"/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T26" sqref="T26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5" t="s">
        <v>123</v>
      </c>
      <c r="O18" s="235" t="s">
        <v>125</v>
      </c>
    </row>
    <row r="19" spans="1:18" ht="11.1" customHeight="1" x14ac:dyDescent="0.15">
      <c r="A19" s="7" t="s">
        <v>177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180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179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183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193</v>
      </c>
      <c r="B23" s="173">
        <v>11.1</v>
      </c>
      <c r="C23" s="173">
        <v>11.5</v>
      </c>
      <c r="D23" s="173">
        <v>12.1</v>
      </c>
      <c r="E23" s="173">
        <v>12.3</v>
      </c>
      <c r="F23" s="173">
        <v>10.6</v>
      </c>
      <c r="G23" s="173">
        <v>11.7</v>
      </c>
      <c r="H23" s="173"/>
      <c r="I23" s="173"/>
      <c r="J23" s="173"/>
      <c r="K23" s="173"/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5" t="s">
        <v>124</v>
      </c>
      <c r="O42" s="235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177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180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179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183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193</v>
      </c>
      <c r="B47" s="173">
        <v>19.8</v>
      </c>
      <c r="C47" s="173">
        <v>20.3</v>
      </c>
      <c r="D47" s="173">
        <v>19.8</v>
      </c>
      <c r="E47" s="173">
        <v>19.100000000000001</v>
      </c>
      <c r="F47" s="173">
        <v>18.600000000000001</v>
      </c>
      <c r="G47" s="173">
        <v>18.600000000000001</v>
      </c>
      <c r="H47" s="173"/>
      <c r="I47" s="173"/>
      <c r="J47" s="173"/>
      <c r="K47" s="173"/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5" t="s">
        <v>124</v>
      </c>
      <c r="O70" s="235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177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180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179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183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193</v>
      </c>
      <c r="B75" s="164">
        <v>56</v>
      </c>
      <c r="C75" s="164">
        <v>56.2</v>
      </c>
      <c r="D75" s="164">
        <v>61.6</v>
      </c>
      <c r="E75" s="164">
        <v>64.7</v>
      </c>
      <c r="F75" s="164">
        <v>57.9</v>
      </c>
      <c r="G75" s="164">
        <v>62.6</v>
      </c>
      <c r="H75" s="164"/>
      <c r="I75" s="164"/>
      <c r="J75" s="164"/>
      <c r="K75" s="164"/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G89" sqref="G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3" t="s">
        <v>125</v>
      </c>
      <c r="AA24" s="1"/>
    </row>
    <row r="25" spans="1:27" ht="11.1" customHeight="1" x14ac:dyDescent="0.15">
      <c r="A25" s="7" t="s">
        <v>177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180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179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183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193</v>
      </c>
      <c r="B29" s="173">
        <v>19.399999999999999</v>
      </c>
      <c r="C29" s="173">
        <v>17.7</v>
      </c>
      <c r="D29" s="173">
        <v>21.9</v>
      </c>
      <c r="E29" s="173">
        <v>20</v>
      </c>
      <c r="F29" s="173">
        <v>18.100000000000001</v>
      </c>
      <c r="G29" s="173">
        <v>26.3</v>
      </c>
      <c r="H29" s="173"/>
      <c r="I29" s="173"/>
      <c r="J29" s="173"/>
      <c r="K29" s="173"/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177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180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179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183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193</v>
      </c>
      <c r="B58" s="173">
        <v>38.6</v>
      </c>
      <c r="C58" s="173">
        <v>36.700000000000003</v>
      </c>
      <c r="D58" s="173">
        <v>37.4</v>
      </c>
      <c r="E58" s="173">
        <v>36.6</v>
      </c>
      <c r="F58" s="173">
        <v>37.4</v>
      </c>
      <c r="G58" s="173">
        <v>40.700000000000003</v>
      </c>
      <c r="H58" s="173"/>
      <c r="I58" s="173"/>
      <c r="J58" s="173"/>
      <c r="K58" s="173"/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</row>
    <row r="84" spans="1:18" s="170" customFormat="1" ht="11.1" customHeight="1" x14ac:dyDescent="0.15">
      <c r="A84" s="7" t="s">
        <v>177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180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179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183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193</v>
      </c>
      <c r="B88" s="164">
        <v>50.7</v>
      </c>
      <c r="C88" s="166">
        <v>49.7</v>
      </c>
      <c r="D88" s="164">
        <v>58.3</v>
      </c>
      <c r="E88" s="164">
        <v>55.1</v>
      </c>
      <c r="F88" s="164">
        <v>47.9</v>
      </c>
      <c r="G88" s="164">
        <v>63.1</v>
      </c>
      <c r="H88" s="166"/>
      <c r="I88" s="164"/>
      <c r="J88" s="164"/>
      <c r="K88" s="164"/>
      <c r="L88" s="164"/>
      <c r="M88" s="164"/>
      <c r="N88" s="240"/>
      <c r="O88" s="341"/>
      <c r="Q88" s="18"/>
    </row>
    <row r="89" spans="1:18" ht="9.9499999999999993" customHeight="1" x14ac:dyDescent="0.15">
      <c r="F89" s="464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177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180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179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183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193</v>
      </c>
      <c r="B29" s="178">
        <v>55.9</v>
      </c>
      <c r="C29" s="178">
        <v>45.3</v>
      </c>
      <c r="D29" s="178">
        <v>66.8</v>
      </c>
      <c r="E29" s="178">
        <v>60.7</v>
      </c>
      <c r="F29" s="178">
        <v>50.5</v>
      </c>
      <c r="G29" s="178">
        <v>71.599999999999994</v>
      </c>
      <c r="H29" s="178"/>
      <c r="I29" s="178"/>
      <c r="J29" s="178"/>
      <c r="K29" s="178"/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177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180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179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183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193</v>
      </c>
      <c r="B58" s="178">
        <v>40.9</v>
      </c>
      <c r="C58" s="178">
        <v>41</v>
      </c>
      <c r="D58" s="178">
        <v>39.5</v>
      </c>
      <c r="E58" s="178">
        <v>39.4</v>
      </c>
      <c r="F58" s="178">
        <v>37.9</v>
      </c>
      <c r="G58" s="178">
        <v>41.3</v>
      </c>
      <c r="H58" s="178"/>
      <c r="I58" s="178"/>
      <c r="J58" s="178"/>
      <c r="K58" s="178"/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177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180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179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183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193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>
        <v>132.6</v>
      </c>
      <c r="G88" s="12">
        <v>176.4</v>
      </c>
      <c r="H88" s="12"/>
      <c r="I88" s="12"/>
      <c r="J88" s="12"/>
      <c r="K88" s="12"/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G89" sqref="G89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177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180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179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183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193</v>
      </c>
      <c r="B29" s="417">
        <v>68.900000000000006</v>
      </c>
      <c r="C29" s="417">
        <v>75.7</v>
      </c>
      <c r="D29" s="417">
        <v>96.3</v>
      </c>
      <c r="E29" s="417">
        <v>98.9</v>
      </c>
      <c r="F29" s="417">
        <v>89.3</v>
      </c>
      <c r="G29" s="417">
        <v>96</v>
      </c>
      <c r="H29" s="417"/>
      <c r="I29" s="417"/>
      <c r="J29" s="417"/>
      <c r="K29" s="417"/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77</v>
      </c>
      <c r="C53" s="427" t="s">
        <v>78</v>
      </c>
      <c r="D53" s="427" t="s">
        <v>79</v>
      </c>
      <c r="E53" s="427" t="s">
        <v>80</v>
      </c>
      <c r="F53" s="427" t="s">
        <v>81</v>
      </c>
      <c r="G53" s="427" t="s">
        <v>82</v>
      </c>
      <c r="H53" s="427" t="s">
        <v>83</v>
      </c>
      <c r="I53" s="427" t="s">
        <v>84</v>
      </c>
      <c r="J53" s="427" t="s">
        <v>85</v>
      </c>
      <c r="K53" s="427" t="s">
        <v>86</v>
      </c>
      <c r="L53" s="427" t="s">
        <v>87</v>
      </c>
      <c r="M53" s="427" t="s">
        <v>88</v>
      </c>
      <c r="N53" s="428" t="s">
        <v>124</v>
      </c>
      <c r="O53" s="429" t="s">
        <v>126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177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180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179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183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193</v>
      </c>
      <c r="B58" s="173">
        <v>110.3</v>
      </c>
      <c r="C58" s="173">
        <v>109</v>
      </c>
      <c r="D58" s="173">
        <v>108.2</v>
      </c>
      <c r="E58" s="173">
        <v>113.1</v>
      </c>
      <c r="F58" s="173">
        <v>122.4</v>
      </c>
      <c r="G58" s="173">
        <v>116.8</v>
      </c>
      <c r="H58" s="173"/>
      <c r="I58" s="173"/>
      <c r="J58" s="173"/>
      <c r="K58" s="173"/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77</v>
      </c>
      <c r="C83" s="164" t="s">
        <v>78</v>
      </c>
      <c r="D83" s="164" t="s">
        <v>79</v>
      </c>
      <c r="E83" s="164" t="s">
        <v>80</v>
      </c>
      <c r="F83" s="164" t="s">
        <v>81</v>
      </c>
      <c r="G83" s="164" t="s">
        <v>82</v>
      </c>
      <c r="H83" s="164" t="s">
        <v>83</v>
      </c>
      <c r="I83" s="164" t="s">
        <v>84</v>
      </c>
      <c r="J83" s="164" t="s">
        <v>85</v>
      </c>
      <c r="K83" s="164" t="s">
        <v>86</v>
      </c>
      <c r="L83" s="164" t="s">
        <v>87</v>
      </c>
      <c r="M83" s="164" t="s">
        <v>88</v>
      </c>
      <c r="N83" s="235" t="s">
        <v>124</v>
      </c>
      <c r="O83" s="167" t="s">
        <v>126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177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180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179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183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193</v>
      </c>
      <c r="B88" s="166">
        <v>62.3</v>
      </c>
      <c r="C88" s="166">
        <v>69.599999999999994</v>
      </c>
      <c r="D88" s="166">
        <v>89</v>
      </c>
      <c r="E88" s="166">
        <v>87.2</v>
      </c>
      <c r="F88" s="166">
        <v>71.900000000000006</v>
      </c>
      <c r="G88" s="166">
        <v>82.6</v>
      </c>
      <c r="H88" s="166"/>
      <c r="I88" s="166"/>
      <c r="J88" s="166"/>
      <c r="K88" s="166"/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177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180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179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183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193</v>
      </c>
      <c r="B29" s="173">
        <v>43</v>
      </c>
      <c r="C29" s="173">
        <v>42.4</v>
      </c>
      <c r="D29" s="173">
        <v>49.1</v>
      </c>
      <c r="E29" s="173">
        <v>50.7</v>
      </c>
      <c r="F29" s="173">
        <v>52.2</v>
      </c>
      <c r="G29" s="173">
        <v>51</v>
      </c>
      <c r="H29" s="173"/>
      <c r="I29" s="173"/>
      <c r="J29" s="173"/>
      <c r="K29" s="173"/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177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180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179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183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193</v>
      </c>
      <c r="B58" s="173">
        <v>57.2</v>
      </c>
      <c r="C58" s="173">
        <v>59.9</v>
      </c>
      <c r="D58" s="173">
        <v>59.5</v>
      </c>
      <c r="E58" s="173">
        <v>59.8</v>
      </c>
      <c r="F58" s="173">
        <v>63.2</v>
      </c>
      <c r="G58" s="173">
        <v>61.4</v>
      </c>
      <c r="H58" s="173"/>
      <c r="I58" s="173"/>
      <c r="J58" s="173"/>
      <c r="K58" s="173"/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177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180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179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183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193</v>
      </c>
      <c r="B88" s="164">
        <v>76.7</v>
      </c>
      <c r="C88" s="164">
        <v>70.099999999999994</v>
      </c>
      <c r="D88" s="164">
        <v>82.6</v>
      </c>
      <c r="E88" s="164">
        <v>84.7</v>
      </c>
      <c r="F88" s="164">
        <v>82.1</v>
      </c>
      <c r="G88" s="164">
        <v>83.4</v>
      </c>
      <c r="H88" s="164"/>
      <c r="I88" s="164"/>
      <c r="J88" s="164"/>
      <c r="K88" s="164"/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P22" sqref="P22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38" t="s">
        <v>129</v>
      </c>
      <c r="F1" s="159"/>
      <c r="G1" s="159"/>
      <c r="H1" s="159"/>
    </row>
    <row r="2" spans="1:13" x14ac:dyDescent="0.15">
      <c r="A2" s="532"/>
    </row>
    <row r="3" spans="1:13" ht="17.25" x14ac:dyDescent="0.2">
      <c r="A3" s="532"/>
      <c r="C3" s="159"/>
    </row>
    <row r="4" spans="1:13" ht="17.25" x14ac:dyDescent="0.2">
      <c r="A4" s="532"/>
      <c r="J4" s="159"/>
      <c r="K4" s="159"/>
      <c r="L4" s="159"/>
      <c r="M4" s="159"/>
    </row>
    <row r="5" spans="1:13" x14ac:dyDescent="0.15">
      <c r="A5" s="532"/>
    </row>
    <row r="6" spans="1:13" x14ac:dyDescent="0.15">
      <c r="A6" s="532"/>
    </row>
    <row r="7" spans="1:13" x14ac:dyDescent="0.15">
      <c r="A7" s="532"/>
    </row>
    <row r="8" spans="1:13" x14ac:dyDescent="0.15">
      <c r="A8" s="532"/>
    </row>
    <row r="9" spans="1:13" x14ac:dyDescent="0.15">
      <c r="A9" s="532"/>
    </row>
    <row r="10" spans="1:13" x14ac:dyDescent="0.15">
      <c r="A10" s="532"/>
    </row>
    <row r="11" spans="1:13" x14ac:dyDescent="0.15">
      <c r="A11" s="532"/>
    </row>
    <row r="12" spans="1:13" x14ac:dyDescent="0.15">
      <c r="A12" s="532"/>
    </row>
    <row r="13" spans="1:13" x14ac:dyDescent="0.15">
      <c r="A13" s="532"/>
    </row>
    <row r="14" spans="1:13" x14ac:dyDescent="0.15">
      <c r="A14" s="532"/>
    </row>
    <row r="15" spans="1:13" x14ac:dyDescent="0.15">
      <c r="A15" s="532"/>
    </row>
    <row r="16" spans="1:13" x14ac:dyDescent="0.15">
      <c r="A16" s="532"/>
    </row>
    <row r="17" spans="1:15" x14ac:dyDescent="0.15">
      <c r="A17" s="532"/>
    </row>
    <row r="18" spans="1:15" x14ac:dyDescent="0.15">
      <c r="A18" s="532"/>
    </row>
    <row r="19" spans="1:15" x14ac:dyDescent="0.15">
      <c r="A19" s="532"/>
    </row>
    <row r="20" spans="1:15" x14ac:dyDescent="0.15">
      <c r="A20" s="532"/>
    </row>
    <row r="21" spans="1:15" x14ac:dyDescent="0.15">
      <c r="A21" s="532"/>
    </row>
    <row r="22" spans="1:15" x14ac:dyDescent="0.15">
      <c r="A22" s="532"/>
    </row>
    <row r="23" spans="1:15" x14ac:dyDescent="0.15">
      <c r="A23" s="532"/>
    </row>
    <row r="24" spans="1:15" x14ac:dyDescent="0.15">
      <c r="A24" s="532"/>
    </row>
    <row r="25" spans="1:15" x14ac:dyDescent="0.15">
      <c r="A25" s="532"/>
    </row>
    <row r="26" spans="1:15" x14ac:dyDescent="0.15">
      <c r="A26" s="532"/>
    </row>
    <row r="27" spans="1:15" x14ac:dyDescent="0.15">
      <c r="A27" s="532"/>
    </row>
    <row r="28" spans="1:15" x14ac:dyDescent="0.15">
      <c r="A28" s="532"/>
    </row>
    <row r="29" spans="1:15" x14ac:dyDescent="0.15">
      <c r="A29" s="532"/>
      <c r="O29" s="406"/>
    </row>
    <row r="30" spans="1:15" x14ac:dyDescent="0.15">
      <c r="A30" s="532"/>
    </row>
    <row r="31" spans="1:15" x14ac:dyDescent="0.15">
      <c r="A31" s="532"/>
    </row>
    <row r="32" spans="1:15" x14ac:dyDescent="0.15">
      <c r="A32" s="532"/>
    </row>
    <row r="33" spans="1:15" x14ac:dyDescent="0.15">
      <c r="A33" s="532"/>
    </row>
    <row r="34" spans="1:15" x14ac:dyDescent="0.15">
      <c r="A34" s="532"/>
    </row>
    <row r="35" spans="1:15" s="46" customFormat="1" ht="20.100000000000001" customHeight="1" x14ac:dyDescent="0.15">
      <c r="A35" s="532"/>
      <c r="B35" s="434" t="s">
        <v>175</v>
      </c>
      <c r="C35" s="434" t="s">
        <v>158</v>
      </c>
      <c r="D35" s="434" t="s">
        <v>159</v>
      </c>
      <c r="E35" s="435" t="s">
        <v>161</v>
      </c>
      <c r="F35" s="436" t="s">
        <v>164</v>
      </c>
      <c r="G35" s="436" t="s">
        <v>167</v>
      </c>
      <c r="H35" s="436" t="s">
        <v>174</v>
      </c>
      <c r="I35" s="436" t="s">
        <v>177</v>
      </c>
      <c r="J35" s="436" t="s">
        <v>178</v>
      </c>
      <c r="K35" s="436" t="s">
        <v>179</v>
      </c>
      <c r="L35" s="436" t="s">
        <v>199</v>
      </c>
      <c r="M35" s="437" t="s">
        <v>200</v>
      </c>
      <c r="N35" s="51"/>
      <c r="O35" s="161"/>
    </row>
    <row r="36" spans="1:15" ht="25.5" customHeight="1" x14ac:dyDescent="0.15">
      <c r="A36" s="532"/>
      <c r="B36" s="223" t="s">
        <v>110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142.69999999999999</v>
      </c>
      <c r="N36" s="1"/>
      <c r="O36" s="1"/>
    </row>
    <row r="37" spans="1:15" ht="25.5" customHeight="1" x14ac:dyDescent="0.15">
      <c r="A37" s="532"/>
      <c r="B37" s="222" t="s">
        <v>133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240</v>
      </c>
      <c r="N37" s="1"/>
      <c r="O37" s="1"/>
    </row>
    <row r="38" spans="1:15" ht="24.75" customHeight="1" x14ac:dyDescent="0.15">
      <c r="A38" s="532"/>
      <c r="B38" s="196" t="s">
        <v>132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170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N25" sqref="N25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45" t="s">
        <v>201</v>
      </c>
      <c r="C1" s="545"/>
      <c r="D1" s="545"/>
      <c r="E1" s="545"/>
      <c r="F1" s="545"/>
      <c r="G1" s="546" t="s">
        <v>130</v>
      </c>
      <c r="H1" s="546"/>
      <c r="I1" s="546"/>
      <c r="J1" s="257" t="s">
        <v>111</v>
      </c>
      <c r="K1" s="4"/>
      <c r="M1" s="4" t="s">
        <v>192</v>
      </c>
    </row>
    <row r="2" spans="1:15" x14ac:dyDescent="0.15">
      <c r="A2" s="256"/>
      <c r="B2" s="545"/>
      <c r="C2" s="545"/>
      <c r="D2" s="545"/>
      <c r="E2" s="545"/>
      <c r="F2" s="545"/>
      <c r="G2" s="546"/>
      <c r="H2" s="546"/>
      <c r="I2" s="546"/>
      <c r="J2" s="453">
        <v>222774</v>
      </c>
      <c r="K2" s="5" t="s">
        <v>113</v>
      </c>
      <c r="L2" s="398">
        <f t="shared" ref="L2:L7" si="0">SUM(J2)</f>
        <v>222774</v>
      </c>
      <c r="M2" s="453">
        <v>154896</v>
      </c>
    </row>
    <row r="3" spans="1:15" x14ac:dyDescent="0.15">
      <c r="J3" s="453">
        <v>388653</v>
      </c>
      <c r="K3" s="4" t="s">
        <v>114</v>
      </c>
      <c r="L3" s="398">
        <f t="shared" si="0"/>
        <v>388653</v>
      </c>
      <c r="M3" s="453">
        <v>247511</v>
      </c>
    </row>
    <row r="4" spans="1:15" x14ac:dyDescent="0.15">
      <c r="J4" s="453">
        <v>514085</v>
      </c>
      <c r="K4" s="4" t="s">
        <v>104</v>
      </c>
      <c r="L4" s="398">
        <f t="shared" si="0"/>
        <v>514085</v>
      </c>
      <c r="M4" s="453">
        <v>331605</v>
      </c>
    </row>
    <row r="5" spans="1:15" x14ac:dyDescent="0.15">
      <c r="J5" s="453">
        <v>153912</v>
      </c>
      <c r="K5" s="4" t="s">
        <v>92</v>
      </c>
      <c r="L5" s="398">
        <f t="shared" si="0"/>
        <v>153912</v>
      </c>
      <c r="M5" s="453">
        <v>127015</v>
      </c>
    </row>
    <row r="6" spans="1:15" x14ac:dyDescent="0.15">
      <c r="J6" s="453">
        <v>258822</v>
      </c>
      <c r="K6" s="4" t="s">
        <v>102</v>
      </c>
      <c r="L6" s="398">
        <f t="shared" si="0"/>
        <v>258822</v>
      </c>
      <c r="M6" s="453">
        <v>156363</v>
      </c>
    </row>
    <row r="7" spans="1:15" x14ac:dyDescent="0.15">
      <c r="J7" s="453">
        <v>861283</v>
      </c>
      <c r="K7" s="4" t="s">
        <v>105</v>
      </c>
      <c r="L7" s="398">
        <f t="shared" si="0"/>
        <v>861283</v>
      </c>
      <c r="M7" s="453">
        <v>618780</v>
      </c>
    </row>
    <row r="8" spans="1:15" x14ac:dyDescent="0.15">
      <c r="J8" s="398">
        <f>SUM(J2:J7)</f>
        <v>2399529</v>
      </c>
      <c r="K8" s="4" t="s">
        <v>94</v>
      </c>
      <c r="L8" s="505">
        <f>SUM(L2:L7)</f>
        <v>2399529</v>
      </c>
      <c r="M8" s="398">
        <f>SUM(M2:M7)</f>
        <v>1636170</v>
      </c>
    </row>
    <row r="10" spans="1:15" x14ac:dyDescent="0.15">
      <c r="K10" s="4"/>
      <c r="L10" s="4" t="s">
        <v>169</v>
      </c>
      <c r="M10" s="4" t="s">
        <v>115</v>
      </c>
      <c r="N10" s="4"/>
      <c r="O10" s="4" t="s">
        <v>131</v>
      </c>
    </row>
    <row r="11" spans="1:15" x14ac:dyDescent="0.15">
      <c r="K11" s="5" t="s">
        <v>113</v>
      </c>
      <c r="L11" s="398">
        <f>SUM(M2)</f>
        <v>154896</v>
      </c>
      <c r="M11" s="398">
        <f t="shared" ref="M11:M17" si="1">SUM(N11-L11)</f>
        <v>67878</v>
      </c>
      <c r="N11" s="398">
        <f t="shared" ref="N11:N17" si="2">SUM(L2)</f>
        <v>222774</v>
      </c>
      <c r="O11" s="399">
        <f>SUM(L11/N11)</f>
        <v>0.69530555630369795</v>
      </c>
    </row>
    <row r="12" spans="1:15" x14ac:dyDescent="0.15">
      <c r="K12" s="4" t="s">
        <v>114</v>
      </c>
      <c r="L12" s="398">
        <f t="shared" ref="L12:L17" si="3">SUM(M3)</f>
        <v>247511</v>
      </c>
      <c r="M12" s="398">
        <f t="shared" si="1"/>
        <v>141142</v>
      </c>
      <c r="N12" s="398">
        <f t="shared" si="2"/>
        <v>388653</v>
      </c>
      <c r="O12" s="399">
        <f t="shared" ref="O12:O17" si="4">SUM(L12/N12)</f>
        <v>0.63684314800091602</v>
      </c>
    </row>
    <row r="13" spans="1:15" x14ac:dyDescent="0.15">
      <c r="K13" s="4" t="s">
        <v>104</v>
      </c>
      <c r="L13" s="398">
        <f t="shared" si="3"/>
        <v>331605</v>
      </c>
      <c r="M13" s="398">
        <f t="shared" si="1"/>
        <v>182480</v>
      </c>
      <c r="N13" s="398">
        <f t="shared" si="2"/>
        <v>514085</v>
      </c>
      <c r="O13" s="399">
        <f t="shared" si="4"/>
        <v>0.64503924448291627</v>
      </c>
    </row>
    <row r="14" spans="1:15" x14ac:dyDescent="0.15">
      <c r="K14" s="4" t="s">
        <v>92</v>
      </c>
      <c r="L14" s="398">
        <f t="shared" si="3"/>
        <v>127015</v>
      </c>
      <c r="M14" s="398">
        <f t="shared" si="1"/>
        <v>26897</v>
      </c>
      <c r="N14" s="398">
        <f t="shared" si="2"/>
        <v>153912</v>
      </c>
      <c r="O14" s="399">
        <f t="shared" si="4"/>
        <v>0.82524429544155098</v>
      </c>
    </row>
    <row r="15" spans="1:15" x14ac:dyDescent="0.15">
      <c r="K15" s="4" t="s">
        <v>102</v>
      </c>
      <c r="L15" s="398">
        <f t="shared" si="3"/>
        <v>156363</v>
      </c>
      <c r="M15" s="398">
        <f t="shared" si="1"/>
        <v>102459</v>
      </c>
      <c r="N15" s="398">
        <f t="shared" si="2"/>
        <v>258822</v>
      </c>
      <c r="O15" s="399">
        <f t="shared" si="4"/>
        <v>0.6041333426061154</v>
      </c>
    </row>
    <row r="16" spans="1:15" x14ac:dyDescent="0.15">
      <c r="K16" s="4" t="s">
        <v>105</v>
      </c>
      <c r="L16" s="398">
        <f t="shared" si="3"/>
        <v>618780</v>
      </c>
      <c r="M16" s="398">
        <f t="shared" si="1"/>
        <v>242503</v>
      </c>
      <c r="N16" s="398">
        <f t="shared" si="2"/>
        <v>861283</v>
      </c>
      <c r="O16" s="399">
        <f t="shared" si="4"/>
        <v>0.71843981594899697</v>
      </c>
    </row>
    <row r="17" spans="11:15" x14ac:dyDescent="0.15">
      <c r="K17" s="4" t="s">
        <v>94</v>
      </c>
      <c r="L17" s="398">
        <f t="shared" si="3"/>
        <v>1636170</v>
      </c>
      <c r="M17" s="398">
        <f t="shared" si="1"/>
        <v>763359</v>
      </c>
      <c r="N17" s="398">
        <f t="shared" si="2"/>
        <v>2399529</v>
      </c>
      <c r="O17" s="399">
        <f t="shared" si="4"/>
        <v>0.68187131724600958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47" t="s">
        <v>111</v>
      </c>
      <c r="D56" s="548"/>
      <c r="E56" s="547" t="s">
        <v>112</v>
      </c>
      <c r="F56" s="548"/>
      <c r="G56" s="551" t="s">
        <v>117</v>
      </c>
      <c r="H56" s="547" t="s">
        <v>118</v>
      </c>
      <c r="I56" s="548"/>
    </row>
    <row r="57" spans="1:11" ht="14.25" x14ac:dyDescent="0.15">
      <c r="A57" s="40" t="s">
        <v>119</v>
      </c>
      <c r="B57" s="41"/>
      <c r="C57" s="549"/>
      <c r="D57" s="550"/>
      <c r="E57" s="549"/>
      <c r="F57" s="550"/>
      <c r="G57" s="552"/>
      <c r="H57" s="549"/>
      <c r="I57" s="550"/>
    </row>
    <row r="58" spans="1:11" ht="19.5" customHeight="1" x14ac:dyDescent="0.15">
      <c r="A58" s="45" t="s">
        <v>120</v>
      </c>
      <c r="B58" s="42"/>
      <c r="C58" s="541" t="s">
        <v>163</v>
      </c>
      <c r="D58" s="542"/>
      <c r="E58" s="543" t="s">
        <v>202</v>
      </c>
      <c r="F58" s="544"/>
      <c r="G58" s="88">
        <v>15.2</v>
      </c>
      <c r="H58" s="43"/>
      <c r="I58" s="44"/>
    </row>
    <row r="59" spans="1:11" ht="19.5" customHeight="1" x14ac:dyDescent="0.15">
      <c r="A59" s="45" t="s">
        <v>121</v>
      </c>
      <c r="B59" s="42"/>
      <c r="C59" s="539" t="s">
        <v>160</v>
      </c>
      <c r="D59" s="542"/>
      <c r="E59" s="543" t="s">
        <v>203</v>
      </c>
      <c r="F59" s="544"/>
      <c r="G59" s="93">
        <v>28.7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3" t="s">
        <v>197</v>
      </c>
      <c r="D60" s="544"/>
      <c r="E60" s="539" t="s">
        <v>204</v>
      </c>
      <c r="F60" s="540"/>
      <c r="G60" s="88">
        <v>81.8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72" sqref="U72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77</v>
      </c>
      <c r="C25" s="164" t="s">
        <v>78</v>
      </c>
      <c r="D25" s="164" t="s">
        <v>79</v>
      </c>
      <c r="E25" s="164" t="s">
        <v>80</v>
      </c>
      <c r="F25" s="164" t="s">
        <v>81</v>
      </c>
      <c r="G25" s="164" t="s">
        <v>82</v>
      </c>
      <c r="H25" s="164" t="s">
        <v>83</v>
      </c>
      <c r="I25" s="164" t="s">
        <v>84</v>
      </c>
      <c r="J25" s="164" t="s">
        <v>85</v>
      </c>
      <c r="K25" s="164" t="s">
        <v>86</v>
      </c>
      <c r="L25" s="164" t="s">
        <v>87</v>
      </c>
      <c r="M25" s="165" t="s">
        <v>88</v>
      </c>
      <c r="N25" s="235" t="s">
        <v>127</v>
      </c>
      <c r="O25" s="167" t="s">
        <v>126</v>
      </c>
      <c r="AI25" s="410"/>
    </row>
    <row r="26" spans="1:35" ht="9.9499999999999993" customHeight="1" x14ac:dyDescent="0.15">
      <c r="A26" s="7" t="s">
        <v>177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180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179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183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193</v>
      </c>
      <c r="B30" s="164">
        <v>93.3</v>
      </c>
      <c r="C30" s="164">
        <v>91.3</v>
      </c>
      <c r="D30" s="166">
        <v>106.6</v>
      </c>
      <c r="E30" s="164">
        <v>106.6</v>
      </c>
      <c r="F30" s="164">
        <v>101.9</v>
      </c>
      <c r="G30" s="164">
        <v>113</v>
      </c>
      <c r="H30" s="166"/>
      <c r="I30" s="164"/>
      <c r="J30" s="164"/>
      <c r="K30" s="164"/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77</v>
      </c>
      <c r="C55" s="164" t="s">
        <v>78</v>
      </c>
      <c r="D55" s="164" t="s">
        <v>79</v>
      </c>
      <c r="E55" s="164" t="s">
        <v>80</v>
      </c>
      <c r="F55" s="164" t="s">
        <v>81</v>
      </c>
      <c r="G55" s="164" t="s">
        <v>82</v>
      </c>
      <c r="H55" s="164" t="s">
        <v>83</v>
      </c>
      <c r="I55" s="164" t="s">
        <v>84</v>
      </c>
      <c r="J55" s="164" t="s">
        <v>85</v>
      </c>
      <c r="K55" s="164" t="s">
        <v>86</v>
      </c>
      <c r="L55" s="164" t="s">
        <v>87</v>
      </c>
      <c r="M55" s="165" t="s">
        <v>88</v>
      </c>
      <c r="N55" s="235" t="s">
        <v>128</v>
      </c>
      <c r="O55" s="167" t="s">
        <v>126</v>
      </c>
    </row>
    <row r="56" spans="1:27" ht="9.9499999999999993" customHeight="1" x14ac:dyDescent="0.15">
      <c r="A56" s="7" t="s">
        <v>177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180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179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183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193</v>
      </c>
      <c r="B60" s="164">
        <v>141.30000000000001</v>
      </c>
      <c r="C60" s="164">
        <v>142.30000000000001</v>
      </c>
      <c r="D60" s="164">
        <v>141.1</v>
      </c>
      <c r="E60" s="164">
        <v>140.1</v>
      </c>
      <c r="F60" s="164">
        <v>145.19999999999999</v>
      </c>
      <c r="G60" s="164">
        <v>146.30000000000001</v>
      </c>
      <c r="H60" s="164"/>
      <c r="I60" s="164"/>
      <c r="J60" s="165"/>
      <c r="K60" s="164"/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77</v>
      </c>
      <c r="C85" s="164" t="s">
        <v>78</v>
      </c>
      <c r="D85" s="164" t="s">
        <v>79</v>
      </c>
      <c r="E85" s="164" t="s">
        <v>80</v>
      </c>
      <c r="F85" s="164" t="s">
        <v>81</v>
      </c>
      <c r="G85" s="164" t="s">
        <v>82</v>
      </c>
      <c r="H85" s="164" t="s">
        <v>83</v>
      </c>
      <c r="I85" s="164" t="s">
        <v>84</v>
      </c>
      <c r="J85" s="164" t="s">
        <v>85</v>
      </c>
      <c r="K85" s="164" t="s">
        <v>86</v>
      </c>
      <c r="L85" s="164" t="s">
        <v>87</v>
      </c>
      <c r="M85" s="165" t="s">
        <v>88</v>
      </c>
      <c r="N85" s="235" t="s">
        <v>128</v>
      </c>
      <c r="O85" s="167" t="s">
        <v>126</v>
      </c>
    </row>
    <row r="86" spans="1:25" ht="9.9499999999999993" customHeight="1" x14ac:dyDescent="0.15">
      <c r="A86" s="7" t="s">
        <v>177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180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179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183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04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193</v>
      </c>
      <c r="B90" s="164">
        <v>66.900000000000006</v>
      </c>
      <c r="C90" s="164">
        <v>64.099999999999994</v>
      </c>
      <c r="D90" s="164">
        <v>75.599999999999994</v>
      </c>
      <c r="E90" s="164">
        <v>76.2</v>
      </c>
      <c r="F90" s="164">
        <v>69.599999999999994</v>
      </c>
      <c r="G90" s="164">
        <v>77.2</v>
      </c>
      <c r="H90" s="164"/>
      <c r="I90" s="164"/>
      <c r="J90" s="165"/>
      <c r="K90" s="164"/>
      <c r="L90" s="164"/>
      <c r="M90" s="165"/>
      <c r="N90" s="240"/>
      <c r="O90" s="504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44" sqref="N4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3" t="s">
        <v>205</v>
      </c>
      <c r="B1" s="554"/>
      <c r="C1" s="554"/>
      <c r="D1" s="554"/>
      <c r="E1" s="554"/>
      <c r="F1" s="554"/>
      <c r="G1" s="554"/>
      <c r="M1" s="17"/>
      <c r="N1" s="392" t="s">
        <v>193</v>
      </c>
      <c r="O1" s="124"/>
      <c r="P1" s="53"/>
      <c r="Q1" s="330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326548</v>
      </c>
      <c r="K3" s="225">
        <v>1</v>
      </c>
      <c r="L3" s="4">
        <f>SUM(H3)</f>
        <v>17</v>
      </c>
      <c r="M3" s="182" t="s">
        <v>21</v>
      </c>
      <c r="N3" s="14">
        <f>SUM(J3)</f>
        <v>326548</v>
      </c>
      <c r="O3" s="4">
        <f>SUM(H3)</f>
        <v>17</v>
      </c>
      <c r="P3" s="182" t="s">
        <v>21</v>
      </c>
      <c r="Q3" s="226">
        <v>75354</v>
      </c>
    </row>
    <row r="4" spans="1:19" ht="13.5" customHeight="1" x14ac:dyDescent="0.15">
      <c r="H4" s="91">
        <v>33</v>
      </c>
      <c r="I4" s="182" t="s">
        <v>0</v>
      </c>
      <c r="J4" s="14">
        <v>107133</v>
      </c>
      <c r="K4" s="225">
        <v>2</v>
      </c>
      <c r="L4" s="4">
        <f t="shared" ref="L4:L12" si="0">SUM(H4)</f>
        <v>33</v>
      </c>
      <c r="M4" s="182" t="s">
        <v>0</v>
      </c>
      <c r="N4" s="14">
        <f t="shared" ref="N4:N12" si="1">SUM(J4)</f>
        <v>107133</v>
      </c>
      <c r="O4" s="4">
        <f t="shared" ref="O4:O12" si="2">SUM(H4)</f>
        <v>33</v>
      </c>
      <c r="P4" s="182" t="s">
        <v>0</v>
      </c>
      <c r="Q4" s="96">
        <v>123707</v>
      </c>
    </row>
    <row r="5" spans="1:19" ht="13.5" customHeight="1" x14ac:dyDescent="0.15">
      <c r="G5" s="18"/>
      <c r="H5" s="91">
        <v>36</v>
      </c>
      <c r="I5" s="183" t="s">
        <v>5</v>
      </c>
      <c r="J5" s="14">
        <v>103883</v>
      </c>
      <c r="K5" s="225">
        <v>3</v>
      </c>
      <c r="L5" s="4">
        <f t="shared" si="0"/>
        <v>36</v>
      </c>
      <c r="M5" s="183" t="s">
        <v>5</v>
      </c>
      <c r="N5" s="14">
        <f t="shared" si="1"/>
        <v>103883</v>
      </c>
      <c r="O5" s="4">
        <f t="shared" si="2"/>
        <v>36</v>
      </c>
      <c r="P5" s="183" t="s">
        <v>5</v>
      </c>
      <c r="Q5" s="96">
        <v>58098</v>
      </c>
      <c r="S5" s="53"/>
    </row>
    <row r="6" spans="1:19" ht="13.5" customHeight="1" x14ac:dyDescent="0.15">
      <c r="H6" s="91">
        <v>26</v>
      </c>
      <c r="I6" s="182" t="s">
        <v>30</v>
      </c>
      <c r="J6" s="14">
        <v>96625</v>
      </c>
      <c r="K6" s="225">
        <v>4</v>
      </c>
      <c r="L6" s="4">
        <f t="shared" si="0"/>
        <v>26</v>
      </c>
      <c r="M6" s="182" t="s">
        <v>30</v>
      </c>
      <c r="N6" s="14">
        <f t="shared" si="1"/>
        <v>96625</v>
      </c>
      <c r="O6" s="4">
        <f t="shared" si="2"/>
        <v>26</v>
      </c>
      <c r="P6" s="182" t="s">
        <v>30</v>
      </c>
      <c r="Q6" s="96">
        <v>112142</v>
      </c>
    </row>
    <row r="7" spans="1:19" ht="13.5" customHeight="1" x14ac:dyDescent="0.15">
      <c r="H7" s="91">
        <v>16</v>
      </c>
      <c r="I7" s="182" t="s">
        <v>3</v>
      </c>
      <c r="J7" s="97">
        <v>83937</v>
      </c>
      <c r="K7" s="225">
        <v>5</v>
      </c>
      <c r="L7" s="4">
        <f t="shared" si="0"/>
        <v>16</v>
      </c>
      <c r="M7" s="182" t="s">
        <v>3</v>
      </c>
      <c r="N7" s="14">
        <f t="shared" si="1"/>
        <v>83937</v>
      </c>
      <c r="O7" s="4">
        <f t="shared" si="2"/>
        <v>16</v>
      </c>
      <c r="P7" s="182" t="s">
        <v>3</v>
      </c>
      <c r="Q7" s="96">
        <v>72352</v>
      </c>
    </row>
    <row r="8" spans="1:19" ht="13.5" customHeight="1" x14ac:dyDescent="0.15">
      <c r="G8" s="446"/>
      <c r="H8" s="91">
        <v>31</v>
      </c>
      <c r="I8" s="182" t="s">
        <v>106</v>
      </c>
      <c r="J8" s="14">
        <v>77653</v>
      </c>
      <c r="K8" s="225">
        <v>6</v>
      </c>
      <c r="L8" s="4">
        <f t="shared" si="0"/>
        <v>31</v>
      </c>
      <c r="M8" s="182" t="s">
        <v>64</v>
      </c>
      <c r="N8" s="14">
        <f t="shared" si="1"/>
        <v>77653</v>
      </c>
      <c r="O8" s="4">
        <f t="shared" si="2"/>
        <v>31</v>
      </c>
      <c r="P8" s="182" t="s">
        <v>1</v>
      </c>
      <c r="Q8" s="96">
        <v>36450</v>
      </c>
    </row>
    <row r="9" spans="1:19" ht="13.5" customHeight="1" x14ac:dyDescent="0.15">
      <c r="H9" s="152">
        <v>34</v>
      </c>
      <c r="I9" s="185" t="s">
        <v>1</v>
      </c>
      <c r="J9" s="251">
        <v>49183</v>
      </c>
      <c r="K9" s="225">
        <v>7</v>
      </c>
      <c r="L9" s="4">
        <f t="shared" si="0"/>
        <v>34</v>
      </c>
      <c r="M9" s="185" t="s">
        <v>1</v>
      </c>
      <c r="N9" s="14">
        <f t="shared" si="1"/>
        <v>49183</v>
      </c>
      <c r="O9" s="4">
        <f t="shared" si="2"/>
        <v>34</v>
      </c>
      <c r="P9" s="253" t="s">
        <v>2</v>
      </c>
      <c r="Q9" s="96">
        <v>55470</v>
      </c>
    </row>
    <row r="10" spans="1:19" ht="13.5" customHeight="1" x14ac:dyDescent="0.15">
      <c r="G10" s="446"/>
      <c r="H10" s="349">
        <v>40</v>
      </c>
      <c r="I10" s="183" t="s">
        <v>2</v>
      </c>
      <c r="J10" s="14">
        <v>46188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46188</v>
      </c>
      <c r="O10" s="4">
        <f t="shared" si="2"/>
        <v>40</v>
      </c>
      <c r="P10" s="182" t="s">
        <v>7</v>
      </c>
      <c r="Q10" s="96">
        <v>52682</v>
      </c>
    </row>
    <row r="11" spans="1:19" ht="13.5" customHeight="1" x14ac:dyDescent="0.15">
      <c r="H11" s="152">
        <v>13</v>
      </c>
      <c r="I11" s="185" t="s">
        <v>7</v>
      </c>
      <c r="J11" s="151">
        <v>34418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34418</v>
      </c>
      <c r="O11" s="4">
        <f t="shared" si="2"/>
        <v>13</v>
      </c>
      <c r="P11" s="253" t="s">
        <v>28</v>
      </c>
      <c r="Q11" s="96">
        <v>34859</v>
      </c>
    </row>
    <row r="12" spans="1:19" ht="13.5" customHeight="1" thickBot="1" x14ac:dyDescent="0.2">
      <c r="H12" s="321">
        <v>25</v>
      </c>
      <c r="I12" s="462" t="s">
        <v>29</v>
      </c>
      <c r="J12" s="465">
        <v>30999</v>
      </c>
      <c r="K12" s="224">
        <v>10</v>
      </c>
      <c r="L12" s="4">
        <f t="shared" si="0"/>
        <v>25</v>
      </c>
      <c r="M12" s="462" t="s">
        <v>29</v>
      </c>
      <c r="N12" s="128">
        <f t="shared" si="1"/>
        <v>30999</v>
      </c>
      <c r="O12" s="15">
        <f t="shared" si="2"/>
        <v>25</v>
      </c>
      <c r="P12" s="462" t="s">
        <v>29</v>
      </c>
      <c r="Q12" s="227">
        <v>27771</v>
      </c>
    </row>
    <row r="13" spans="1:19" ht="13.5" customHeight="1" thickTop="1" thickBot="1" x14ac:dyDescent="0.2">
      <c r="H13" s="136">
        <v>38</v>
      </c>
      <c r="I13" s="199" t="s">
        <v>38</v>
      </c>
      <c r="J13" s="517">
        <v>30290</v>
      </c>
      <c r="K13" s="116"/>
      <c r="L13" s="85"/>
      <c r="M13" s="186"/>
      <c r="N13" s="396">
        <f>SUM(J43)</f>
        <v>1130333</v>
      </c>
      <c r="O13" s="4"/>
      <c r="P13" s="320" t="s">
        <v>156</v>
      </c>
      <c r="Q13" s="229">
        <v>846864</v>
      </c>
    </row>
    <row r="14" spans="1:19" ht="13.5" customHeight="1" x14ac:dyDescent="0.15">
      <c r="B14" s="21"/>
      <c r="G14" s="507"/>
      <c r="H14" s="91">
        <v>2</v>
      </c>
      <c r="I14" s="182" t="s">
        <v>6</v>
      </c>
      <c r="J14" s="14">
        <v>29553</v>
      </c>
      <c r="K14" s="116"/>
      <c r="L14" s="28"/>
      <c r="N14" t="s">
        <v>59</v>
      </c>
      <c r="O14"/>
    </row>
    <row r="15" spans="1:19" ht="13.5" customHeight="1" x14ac:dyDescent="0.15">
      <c r="H15" s="91">
        <v>24</v>
      </c>
      <c r="I15" s="183" t="s">
        <v>28</v>
      </c>
      <c r="J15" s="516">
        <v>28447</v>
      </c>
      <c r="K15" s="116"/>
      <c r="L15" s="28"/>
      <c r="M15" s="1" t="s">
        <v>194</v>
      </c>
      <c r="N15" s="16"/>
      <c r="O15"/>
      <c r="P15" s="392" t="s">
        <v>195</v>
      </c>
      <c r="Q15" s="95" t="s">
        <v>63</v>
      </c>
    </row>
    <row r="16" spans="1:19" ht="13.5" customHeight="1" x14ac:dyDescent="0.15">
      <c r="B16" s="1"/>
      <c r="C16" s="16"/>
      <c r="D16" s="1"/>
      <c r="E16" s="19"/>
      <c r="F16" s="1"/>
      <c r="H16" s="91">
        <v>9</v>
      </c>
      <c r="I16" s="393" t="s">
        <v>172</v>
      </c>
      <c r="J16" s="251">
        <v>11261</v>
      </c>
      <c r="K16" s="116"/>
      <c r="L16" s="4">
        <f>SUM(L3)</f>
        <v>17</v>
      </c>
      <c r="M16" s="14">
        <f>SUM(N3)</f>
        <v>326548</v>
      </c>
      <c r="N16" s="182" t="s">
        <v>21</v>
      </c>
      <c r="O16" s="4">
        <f>SUM(O3)</f>
        <v>17</v>
      </c>
      <c r="P16" s="14">
        <f>SUM(M16)</f>
        <v>326548</v>
      </c>
      <c r="Q16" s="325">
        <v>349553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14</v>
      </c>
      <c r="I17" s="182" t="s">
        <v>19</v>
      </c>
      <c r="J17" s="14">
        <v>10340</v>
      </c>
      <c r="K17" s="116"/>
      <c r="L17" s="4">
        <f t="shared" ref="L17:L25" si="3">SUM(L4)</f>
        <v>33</v>
      </c>
      <c r="M17" s="14">
        <f t="shared" ref="M17:M25" si="4">SUM(N4)</f>
        <v>107133</v>
      </c>
      <c r="N17" s="182" t="s">
        <v>0</v>
      </c>
      <c r="O17" s="4">
        <f t="shared" ref="O17:O25" si="5">SUM(O4)</f>
        <v>33</v>
      </c>
      <c r="P17" s="14">
        <f t="shared" ref="P17:P25" si="6">SUM(M17)</f>
        <v>107133</v>
      </c>
      <c r="Q17" s="326">
        <v>108993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37</v>
      </c>
      <c r="I18" s="182" t="s">
        <v>37</v>
      </c>
      <c r="J18" s="14">
        <v>9741</v>
      </c>
      <c r="K18" s="116"/>
      <c r="L18" s="4">
        <f t="shared" si="3"/>
        <v>36</v>
      </c>
      <c r="M18" s="14">
        <f t="shared" si="4"/>
        <v>103883</v>
      </c>
      <c r="N18" s="183" t="s">
        <v>5</v>
      </c>
      <c r="O18" s="4">
        <f t="shared" si="5"/>
        <v>36</v>
      </c>
      <c r="P18" s="14">
        <f t="shared" si="6"/>
        <v>103883</v>
      </c>
      <c r="Q18" s="326">
        <v>102114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21</v>
      </c>
      <c r="I19" s="393" t="s">
        <v>166</v>
      </c>
      <c r="J19" s="14">
        <v>9153</v>
      </c>
      <c r="L19" s="4">
        <f t="shared" si="3"/>
        <v>26</v>
      </c>
      <c r="M19" s="14">
        <f t="shared" si="4"/>
        <v>96625</v>
      </c>
      <c r="N19" s="182" t="s">
        <v>30</v>
      </c>
      <c r="O19" s="4">
        <f t="shared" si="5"/>
        <v>26</v>
      </c>
      <c r="P19" s="14">
        <f t="shared" si="6"/>
        <v>96625</v>
      </c>
      <c r="Q19" s="326">
        <v>99099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15</v>
      </c>
      <c r="I20" s="182" t="s">
        <v>20</v>
      </c>
      <c r="J20" s="14">
        <v>6818</v>
      </c>
      <c r="L20" s="4">
        <f t="shared" si="3"/>
        <v>16</v>
      </c>
      <c r="M20" s="14">
        <f t="shared" si="4"/>
        <v>83937</v>
      </c>
      <c r="N20" s="182" t="s">
        <v>3</v>
      </c>
      <c r="O20" s="4">
        <f t="shared" si="5"/>
        <v>16</v>
      </c>
      <c r="P20" s="14">
        <f t="shared" si="6"/>
        <v>83937</v>
      </c>
      <c r="Q20" s="326">
        <v>56453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11</v>
      </c>
      <c r="I21" s="182" t="s">
        <v>17</v>
      </c>
      <c r="J21" s="251">
        <v>5527</v>
      </c>
      <c r="L21" s="4">
        <f t="shared" si="3"/>
        <v>31</v>
      </c>
      <c r="M21" s="14">
        <f t="shared" si="4"/>
        <v>77653</v>
      </c>
      <c r="N21" s="182" t="s">
        <v>64</v>
      </c>
      <c r="O21" s="4">
        <f t="shared" si="5"/>
        <v>31</v>
      </c>
      <c r="P21" s="14">
        <f t="shared" si="6"/>
        <v>77653</v>
      </c>
      <c r="Q21" s="326">
        <v>18024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3</v>
      </c>
      <c r="I22" s="182" t="s">
        <v>10</v>
      </c>
      <c r="J22" s="14">
        <v>5285</v>
      </c>
      <c r="K22" s="16"/>
      <c r="L22" s="4">
        <f t="shared" si="3"/>
        <v>34</v>
      </c>
      <c r="M22" s="14">
        <f t="shared" si="4"/>
        <v>49183</v>
      </c>
      <c r="N22" s="185" t="s">
        <v>1</v>
      </c>
      <c r="O22" s="4">
        <f t="shared" si="5"/>
        <v>34</v>
      </c>
      <c r="P22" s="14">
        <f t="shared" si="6"/>
        <v>49183</v>
      </c>
      <c r="Q22" s="326">
        <v>37345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</v>
      </c>
      <c r="I23" s="182" t="s">
        <v>4</v>
      </c>
      <c r="J23" s="14">
        <v>4718</v>
      </c>
      <c r="K23" s="16"/>
      <c r="L23" s="4">
        <f t="shared" si="3"/>
        <v>40</v>
      </c>
      <c r="M23" s="14">
        <f t="shared" si="4"/>
        <v>46188</v>
      </c>
      <c r="N23" s="183" t="s">
        <v>2</v>
      </c>
      <c r="O23" s="4">
        <f t="shared" si="5"/>
        <v>40</v>
      </c>
      <c r="P23" s="14">
        <f t="shared" si="6"/>
        <v>46188</v>
      </c>
      <c r="Q23" s="326">
        <v>36052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12</v>
      </c>
      <c r="I24" s="182" t="s">
        <v>18</v>
      </c>
      <c r="J24" s="14">
        <v>3727</v>
      </c>
      <c r="K24" s="16"/>
      <c r="L24" s="4">
        <f t="shared" si="3"/>
        <v>13</v>
      </c>
      <c r="M24" s="14">
        <f t="shared" si="4"/>
        <v>34418</v>
      </c>
      <c r="N24" s="185" t="s">
        <v>7</v>
      </c>
      <c r="O24" s="4">
        <f t="shared" si="5"/>
        <v>13</v>
      </c>
      <c r="P24" s="14">
        <f t="shared" si="6"/>
        <v>34418</v>
      </c>
      <c r="Q24" s="326">
        <v>35589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20</v>
      </c>
      <c r="I25" s="182" t="s">
        <v>24</v>
      </c>
      <c r="J25" s="97">
        <v>3075</v>
      </c>
      <c r="K25" s="16"/>
      <c r="L25" s="15">
        <f t="shared" si="3"/>
        <v>25</v>
      </c>
      <c r="M25" s="128">
        <f t="shared" si="4"/>
        <v>30999</v>
      </c>
      <c r="N25" s="462" t="s">
        <v>29</v>
      </c>
      <c r="O25" s="15">
        <f t="shared" si="5"/>
        <v>25</v>
      </c>
      <c r="P25" s="128">
        <f t="shared" si="6"/>
        <v>30999</v>
      </c>
      <c r="Q25" s="327">
        <v>24403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22</v>
      </c>
      <c r="I26" s="182" t="s">
        <v>26</v>
      </c>
      <c r="J26" s="251">
        <v>2732</v>
      </c>
      <c r="K26" s="16"/>
      <c r="L26" s="129"/>
      <c r="M26" s="184">
        <f>SUM(J43-(M16+M17+M18+M19+M20+M21+M22+M23+M24+M25))</f>
        <v>173766</v>
      </c>
      <c r="N26" s="252" t="s">
        <v>45</v>
      </c>
      <c r="O26" s="130"/>
      <c r="P26" s="184">
        <f>SUM(M26)</f>
        <v>173766</v>
      </c>
      <c r="Q26" s="184"/>
      <c r="R26" s="200">
        <v>1018905</v>
      </c>
      <c r="T26" s="30"/>
    </row>
    <row r="27" spans="2:20" ht="13.5" customHeight="1" x14ac:dyDescent="0.15">
      <c r="H27" s="91">
        <v>30</v>
      </c>
      <c r="I27" s="182" t="s">
        <v>33</v>
      </c>
      <c r="J27" s="14">
        <v>2394</v>
      </c>
      <c r="K27" s="16"/>
      <c r="M27" s="53" t="s">
        <v>184</v>
      </c>
      <c r="N27" s="53"/>
      <c r="O27" s="124"/>
      <c r="P27" s="125" t="s">
        <v>185</v>
      </c>
    </row>
    <row r="28" spans="2:20" ht="13.5" customHeight="1" x14ac:dyDescent="0.15">
      <c r="G28" s="507"/>
      <c r="H28" s="91">
        <v>39</v>
      </c>
      <c r="I28" s="182" t="s">
        <v>39</v>
      </c>
      <c r="J28" s="14">
        <v>2293</v>
      </c>
      <c r="K28" s="16"/>
      <c r="M28" s="96">
        <f t="shared" ref="M28:M37" si="7">SUM(Q3)</f>
        <v>75354</v>
      </c>
      <c r="N28" s="182" t="s">
        <v>21</v>
      </c>
      <c r="O28" s="4">
        <f>SUM(L3)</f>
        <v>17</v>
      </c>
      <c r="P28" s="96">
        <f t="shared" ref="P28:P37" si="8">SUM(Q3)</f>
        <v>75354</v>
      </c>
    </row>
    <row r="29" spans="2:20" ht="13.5" customHeight="1" x14ac:dyDescent="0.15">
      <c r="H29" s="91">
        <v>27</v>
      </c>
      <c r="I29" s="182" t="s">
        <v>31</v>
      </c>
      <c r="J29" s="151">
        <v>2250</v>
      </c>
      <c r="K29" s="16"/>
      <c r="M29" s="96">
        <f t="shared" si="7"/>
        <v>123707</v>
      </c>
      <c r="N29" s="182" t="s">
        <v>0</v>
      </c>
      <c r="O29" s="4">
        <f t="shared" ref="O29:O37" si="9">SUM(L4)</f>
        <v>33</v>
      </c>
      <c r="P29" s="96">
        <f t="shared" si="8"/>
        <v>123707</v>
      </c>
    </row>
    <row r="30" spans="2:20" ht="13.5" customHeight="1" x14ac:dyDescent="0.15">
      <c r="H30" s="91">
        <v>29</v>
      </c>
      <c r="I30" s="182" t="s">
        <v>96</v>
      </c>
      <c r="J30" s="14">
        <v>1082</v>
      </c>
      <c r="K30" s="16"/>
      <c r="M30" s="96">
        <f t="shared" si="7"/>
        <v>58098</v>
      </c>
      <c r="N30" s="183" t="s">
        <v>5</v>
      </c>
      <c r="O30" s="4">
        <f t="shared" si="9"/>
        <v>36</v>
      </c>
      <c r="P30" s="96">
        <f t="shared" si="8"/>
        <v>58098</v>
      </c>
    </row>
    <row r="31" spans="2:20" ht="13.5" customHeight="1" x14ac:dyDescent="0.15">
      <c r="H31" s="91">
        <v>5</v>
      </c>
      <c r="I31" s="182" t="s">
        <v>12</v>
      </c>
      <c r="J31" s="251">
        <v>950</v>
      </c>
      <c r="K31" s="16"/>
      <c r="M31" s="96">
        <f t="shared" si="7"/>
        <v>112142</v>
      </c>
      <c r="N31" s="182" t="s">
        <v>30</v>
      </c>
      <c r="O31" s="4">
        <f t="shared" si="9"/>
        <v>26</v>
      </c>
      <c r="P31" s="96">
        <f t="shared" si="8"/>
        <v>112142</v>
      </c>
    </row>
    <row r="32" spans="2:20" ht="13.5" customHeight="1" x14ac:dyDescent="0.15">
      <c r="H32" s="91">
        <v>35</v>
      </c>
      <c r="I32" s="182" t="s">
        <v>36</v>
      </c>
      <c r="J32" s="151">
        <v>813</v>
      </c>
      <c r="K32" s="16"/>
      <c r="M32" s="96">
        <f t="shared" si="7"/>
        <v>72352</v>
      </c>
      <c r="N32" s="182" t="s">
        <v>3</v>
      </c>
      <c r="O32" s="4">
        <f t="shared" si="9"/>
        <v>16</v>
      </c>
      <c r="P32" s="96">
        <f t="shared" si="8"/>
        <v>72352</v>
      </c>
      <c r="S32" s="11"/>
    </row>
    <row r="33" spans="7:21" ht="13.5" customHeight="1" x14ac:dyDescent="0.15">
      <c r="G33" s="447"/>
      <c r="H33" s="91">
        <v>4</v>
      </c>
      <c r="I33" s="182" t="s">
        <v>11</v>
      </c>
      <c r="J33" s="251">
        <v>664</v>
      </c>
      <c r="K33" s="16"/>
      <c r="M33" s="96">
        <f t="shared" si="7"/>
        <v>36450</v>
      </c>
      <c r="N33" s="182" t="s">
        <v>64</v>
      </c>
      <c r="O33" s="4">
        <f t="shared" si="9"/>
        <v>31</v>
      </c>
      <c r="P33" s="96">
        <f t="shared" si="8"/>
        <v>36450</v>
      </c>
      <c r="S33" s="30"/>
      <c r="T33" s="30"/>
    </row>
    <row r="34" spans="7:21" ht="13.5" customHeight="1" x14ac:dyDescent="0.15">
      <c r="H34" s="91">
        <v>23</v>
      </c>
      <c r="I34" s="182" t="s">
        <v>27</v>
      </c>
      <c r="J34" s="14">
        <v>602</v>
      </c>
      <c r="K34" s="16"/>
      <c r="M34" s="96">
        <f t="shared" si="7"/>
        <v>55470</v>
      </c>
      <c r="N34" s="185" t="s">
        <v>1</v>
      </c>
      <c r="O34" s="4">
        <f t="shared" si="9"/>
        <v>34</v>
      </c>
      <c r="P34" s="96">
        <f t="shared" si="8"/>
        <v>55470</v>
      </c>
      <c r="S34" s="30"/>
      <c r="T34" s="30"/>
    </row>
    <row r="35" spans="7:21" ht="13.5" customHeight="1" x14ac:dyDescent="0.15">
      <c r="H35" s="91">
        <v>6</v>
      </c>
      <c r="I35" s="182" t="s">
        <v>13</v>
      </c>
      <c r="J35" s="14">
        <v>598</v>
      </c>
      <c r="K35" s="16"/>
      <c r="M35" s="96">
        <f t="shared" si="7"/>
        <v>52682</v>
      </c>
      <c r="N35" s="183" t="s">
        <v>2</v>
      </c>
      <c r="O35" s="4">
        <f t="shared" si="9"/>
        <v>40</v>
      </c>
      <c r="P35" s="96">
        <f t="shared" si="8"/>
        <v>52682</v>
      </c>
      <c r="S35" s="30"/>
    </row>
    <row r="36" spans="7:21" ht="13.5" customHeight="1" x14ac:dyDescent="0.15">
      <c r="H36" s="91">
        <v>18</v>
      </c>
      <c r="I36" s="182" t="s">
        <v>22</v>
      </c>
      <c r="J36" s="14">
        <v>451</v>
      </c>
      <c r="K36" s="16"/>
      <c r="M36" s="96">
        <f t="shared" si="7"/>
        <v>34859</v>
      </c>
      <c r="N36" s="185" t="s">
        <v>7</v>
      </c>
      <c r="O36" s="4">
        <f t="shared" si="9"/>
        <v>13</v>
      </c>
      <c r="P36" s="96">
        <f t="shared" si="8"/>
        <v>34859</v>
      </c>
      <c r="S36" s="30"/>
    </row>
    <row r="37" spans="7:21" ht="13.5" customHeight="1" thickBot="1" x14ac:dyDescent="0.2">
      <c r="H37" s="91">
        <v>19</v>
      </c>
      <c r="I37" s="182" t="s">
        <v>23</v>
      </c>
      <c r="J37" s="14">
        <v>341</v>
      </c>
      <c r="K37" s="16"/>
      <c r="M37" s="127">
        <f t="shared" si="7"/>
        <v>27771</v>
      </c>
      <c r="N37" s="462" t="s">
        <v>29</v>
      </c>
      <c r="O37" s="15">
        <f t="shared" si="9"/>
        <v>25</v>
      </c>
      <c r="P37" s="127">
        <f t="shared" si="8"/>
        <v>27771</v>
      </c>
      <c r="S37" s="30"/>
    </row>
    <row r="38" spans="7:21" ht="13.5" customHeight="1" thickTop="1" x14ac:dyDescent="0.15">
      <c r="G38" s="432"/>
      <c r="H38" s="91">
        <v>7</v>
      </c>
      <c r="I38" s="182" t="s">
        <v>14</v>
      </c>
      <c r="J38" s="251">
        <v>320</v>
      </c>
      <c r="K38" s="16"/>
      <c r="M38" s="402">
        <f>SUM(Q13-(Q3+Q4+Q5+Q6+Q7+Q8+Q9+Q10+Q11+Q12))</f>
        <v>197979</v>
      </c>
      <c r="N38" s="403" t="s">
        <v>168</v>
      </c>
      <c r="O38" s="404"/>
      <c r="P38" s="405">
        <f>SUM(M38)</f>
        <v>197979</v>
      </c>
      <c r="U38" s="30"/>
    </row>
    <row r="39" spans="7:21" ht="13.5" customHeight="1" x14ac:dyDescent="0.15">
      <c r="H39" s="91">
        <v>32</v>
      </c>
      <c r="I39" s="182" t="s">
        <v>35</v>
      </c>
      <c r="J39" s="151">
        <v>231</v>
      </c>
      <c r="K39" s="16"/>
      <c r="P39" s="30"/>
    </row>
    <row r="40" spans="7:21" ht="13.5" customHeight="1" x14ac:dyDescent="0.15">
      <c r="H40" s="91">
        <v>28</v>
      </c>
      <c r="I40" s="182" t="s">
        <v>32</v>
      </c>
      <c r="J40" s="14">
        <v>66</v>
      </c>
      <c r="K40" s="16"/>
    </row>
    <row r="41" spans="7:21" ht="13.5" customHeight="1" x14ac:dyDescent="0.15">
      <c r="G41" s="447"/>
      <c r="H41" s="91">
        <v>10</v>
      </c>
      <c r="I41" s="182" t="s">
        <v>16</v>
      </c>
      <c r="J41" s="14">
        <v>44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94</v>
      </c>
      <c r="J43" s="348">
        <f>SUM(J3:J42)</f>
        <v>1130333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193</v>
      </c>
      <c r="D52" s="9" t="s">
        <v>183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326548</v>
      </c>
      <c r="D53" s="97">
        <f t="shared" ref="D53:D63" si="11">SUM(Q3)</f>
        <v>75354</v>
      </c>
      <c r="E53" s="94">
        <f t="shared" ref="E53:E62" si="12">SUM(P16/Q16*100)</f>
        <v>93.418737644935106</v>
      </c>
      <c r="F53" s="22">
        <f t="shared" ref="F53:F63" si="13">SUM(C53/D53*100)</f>
        <v>433.35191230724314</v>
      </c>
      <c r="G53" s="23"/>
      <c r="I53" s="181"/>
    </row>
    <row r="54" spans="1:16" ht="13.5" customHeight="1" x14ac:dyDescent="0.15">
      <c r="A54" s="10">
        <v>2</v>
      </c>
      <c r="B54" s="182" t="s">
        <v>0</v>
      </c>
      <c r="C54" s="14">
        <f t="shared" si="10"/>
        <v>107133</v>
      </c>
      <c r="D54" s="97">
        <f t="shared" si="11"/>
        <v>123707</v>
      </c>
      <c r="E54" s="94">
        <f t="shared" si="12"/>
        <v>98.293468387878121</v>
      </c>
      <c r="F54" s="22">
        <f t="shared" si="13"/>
        <v>86.602213294316414</v>
      </c>
      <c r="G54" s="23"/>
      <c r="I54" s="181"/>
    </row>
    <row r="55" spans="1:16" ht="13.5" customHeight="1" x14ac:dyDescent="0.15">
      <c r="A55" s="10">
        <v>3</v>
      </c>
      <c r="B55" s="183" t="s">
        <v>5</v>
      </c>
      <c r="C55" s="14">
        <f t="shared" si="10"/>
        <v>103883</v>
      </c>
      <c r="D55" s="97">
        <f t="shared" si="11"/>
        <v>58098</v>
      </c>
      <c r="E55" s="94">
        <f t="shared" si="12"/>
        <v>101.73237753882916</v>
      </c>
      <c r="F55" s="22">
        <f t="shared" si="13"/>
        <v>178.80649936314504</v>
      </c>
      <c r="G55" s="23"/>
      <c r="I55" s="181"/>
    </row>
    <row r="56" spans="1:16" ht="13.5" customHeight="1" x14ac:dyDescent="0.15">
      <c r="A56" s="10">
        <v>4</v>
      </c>
      <c r="B56" s="182" t="s">
        <v>30</v>
      </c>
      <c r="C56" s="14">
        <f t="shared" si="10"/>
        <v>96625</v>
      </c>
      <c r="D56" s="97">
        <f t="shared" si="11"/>
        <v>112142</v>
      </c>
      <c r="E56" s="94">
        <f t="shared" si="12"/>
        <v>97.503506594415683</v>
      </c>
      <c r="F56" s="22">
        <f t="shared" si="13"/>
        <v>86.163078953469707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83937</v>
      </c>
      <c r="D57" s="97">
        <f t="shared" si="11"/>
        <v>72352</v>
      </c>
      <c r="E57" s="94">
        <f t="shared" si="12"/>
        <v>148.68474660336918</v>
      </c>
      <c r="F57" s="22">
        <f t="shared" si="13"/>
        <v>116.01199690402477</v>
      </c>
      <c r="G57" s="23"/>
      <c r="I57" s="181"/>
      <c r="P57" s="30"/>
    </row>
    <row r="58" spans="1:16" ht="13.5" customHeight="1" x14ac:dyDescent="0.15">
      <c r="A58" s="10">
        <v>6</v>
      </c>
      <c r="B58" s="182" t="s">
        <v>64</v>
      </c>
      <c r="C58" s="14">
        <f t="shared" si="10"/>
        <v>77653</v>
      </c>
      <c r="D58" s="97">
        <f t="shared" si="11"/>
        <v>36450</v>
      </c>
      <c r="E58" s="94">
        <f t="shared" si="12"/>
        <v>430.83111407012871</v>
      </c>
      <c r="F58" s="22">
        <f t="shared" si="13"/>
        <v>213.039780521262</v>
      </c>
      <c r="G58" s="23"/>
    </row>
    <row r="59" spans="1:16" ht="13.5" customHeight="1" x14ac:dyDescent="0.15">
      <c r="A59" s="10">
        <v>7</v>
      </c>
      <c r="B59" s="185" t="s">
        <v>1</v>
      </c>
      <c r="C59" s="14">
        <f t="shared" si="10"/>
        <v>49183</v>
      </c>
      <c r="D59" s="97">
        <f t="shared" si="11"/>
        <v>55470</v>
      </c>
      <c r="E59" s="94">
        <f t="shared" si="12"/>
        <v>131.6990226268577</v>
      </c>
      <c r="F59" s="22">
        <f t="shared" si="13"/>
        <v>88.665945556156473</v>
      </c>
      <c r="G59" s="23"/>
    </row>
    <row r="60" spans="1:16" ht="13.5" customHeight="1" x14ac:dyDescent="0.15">
      <c r="A60" s="10">
        <v>8</v>
      </c>
      <c r="B60" s="183" t="s">
        <v>2</v>
      </c>
      <c r="C60" s="14">
        <f t="shared" si="10"/>
        <v>46188</v>
      </c>
      <c r="D60" s="97">
        <f t="shared" si="11"/>
        <v>52682</v>
      </c>
      <c r="E60" s="94">
        <f t="shared" si="12"/>
        <v>128.11494507932986</v>
      </c>
      <c r="F60" s="22">
        <f t="shared" si="13"/>
        <v>87.673209065715042</v>
      </c>
      <c r="G60" s="23"/>
    </row>
    <row r="61" spans="1:16" ht="13.5" customHeight="1" x14ac:dyDescent="0.15">
      <c r="A61" s="10">
        <v>9</v>
      </c>
      <c r="B61" s="185" t="s">
        <v>7</v>
      </c>
      <c r="C61" s="14">
        <f t="shared" si="10"/>
        <v>34418</v>
      </c>
      <c r="D61" s="97">
        <f t="shared" si="11"/>
        <v>34859</v>
      </c>
      <c r="E61" s="94">
        <f t="shared" si="12"/>
        <v>96.709657478434352</v>
      </c>
      <c r="F61" s="22">
        <f t="shared" si="13"/>
        <v>98.734903468257841</v>
      </c>
      <c r="G61" s="23"/>
    </row>
    <row r="62" spans="1:16" ht="13.5" customHeight="1" thickBot="1" x14ac:dyDescent="0.2">
      <c r="A62" s="142">
        <v>10</v>
      </c>
      <c r="B62" s="462" t="s">
        <v>29</v>
      </c>
      <c r="C62" s="128">
        <f t="shared" si="10"/>
        <v>30999</v>
      </c>
      <c r="D62" s="143">
        <f t="shared" si="11"/>
        <v>27771</v>
      </c>
      <c r="E62" s="144">
        <f t="shared" si="12"/>
        <v>127.02946359054215</v>
      </c>
      <c r="F62" s="145">
        <f t="shared" si="13"/>
        <v>111.62363616722479</v>
      </c>
      <c r="G62" s="146"/>
    </row>
    <row r="63" spans="1:16" ht="13.5" customHeight="1" thickTop="1" x14ac:dyDescent="0.15">
      <c r="A63" s="129"/>
      <c r="B63" s="147" t="s">
        <v>74</v>
      </c>
      <c r="C63" s="148">
        <f>SUM(J43)</f>
        <v>1130333</v>
      </c>
      <c r="D63" s="148">
        <f t="shared" si="11"/>
        <v>846864</v>
      </c>
      <c r="E63" s="149">
        <f>SUM(C63/R26*100)</f>
        <v>110.93605390100156</v>
      </c>
      <c r="F63" s="150">
        <f t="shared" si="13"/>
        <v>133.47278901925222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48" sqref="M48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66</v>
      </c>
      <c r="R1" s="117"/>
    </row>
    <row r="2" spans="8:30" x14ac:dyDescent="0.15">
      <c r="H2" s="209" t="s">
        <v>193</v>
      </c>
      <c r="I2" s="91"/>
      <c r="J2" s="211" t="s">
        <v>103</v>
      </c>
      <c r="K2" s="4"/>
      <c r="L2" s="350" t="s">
        <v>183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101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99">
        <v>18485</v>
      </c>
      <c r="I4" s="91">
        <v>33</v>
      </c>
      <c r="J4" s="182" t="s">
        <v>0</v>
      </c>
      <c r="K4" s="131">
        <f>SUM(I4)</f>
        <v>33</v>
      </c>
      <c r="L4" s="367">
        <v>25862</v>
      </c>
      <c r="M4" s="49"/>
      <c r="N4" s="101"/>
      <c r="O4" s="101"/>
      <c r="S4" s="28"/>
      <c r="T4" s="28"/>
      <c r="U4" s="28"/>
    </row>
    <row r="5" spans="8:30" x14ac:dyDescent="0.15">
      <c r="H5" s="98">
        <v>18414</v>
      </c>
      <c r="I5" s="91">
        <v>26</v>
      </c>
      <c r="J5" s="182" t="s">
        <v>30</v>
      </c>
      <c r="K5" s="131">
        <f t="shared" ref="K5:K13" si="0">SUM(I5)</f>
        <v>26</v>
      </c>
      <c r="L5" s="368">
        <v>21787</v>
      </c>
      <c r="M5" s="49"/>
      <c r="N5" s="101"/>
      <c r="O5" s="101"/>
      <c r="S5" s="28"/>
      <c r="T5" s="28"/>
      <c r="U5" s="28"/>
    </row>
    <row r="6" spans="8:30" x14ac:dyDescent="0.15">
      <c r="H6" s="221">
        <v>7233</v>
      </c>
      <c r="I6" s="91">
        <v>14</v>
      </c>
      <c r="J6" s="182" t="s">
        <v>19</v>
      </c>
      <c r="K6" s="131">
        <f t="shared" si="0"/>
        <v>14</v>
      </c>
      <c r="L6" s="368">
        <v>7866</v>
      </c>
      <c r="M6" s="49"/>
      <c r="N6" s="210"/>
      <c r="O6" s="101"/>
      <c r="S6" s="28"/>
      <c r="T6" s="28"/>
      <c r="U6" s="28"/>
    </row>
    <row r="7" spans="8:30" x14ac:dyDescent="0.15">
      <c r="H7" s="48">
        <v>4289</v>
      </c>
      <c r="I7" s="91">
        <v>15</v>
      </c>
      <c r="J7" s="182" t="s">
        <v>20</v>
      </c>
      <c r="K7" s="131">
        <f t="shared" si="0"/>
        <v>15</v>
      </c>
      <c r="L7" s="368">
        <v>4549</v>
      </c>
      <c r="M7" s="49"/>
      <c r="N7" s="101"/>
      <c r="O7" s="101"/>
      <c r="S7" s="28"/>
      <c r="T7" s="28"/>
      <c r="U7" s="28"/>
    </row>
    <row r="8" spans="8:30" x14ac:dyDescent="0.15">
      <c r="H8" s="221">
        <v>4258</v>
      </c>
      <c r="I8" s="91">
        <v>34</v>
      </c>
      <c r="J8" s="182" t="s">
        <v>1</v>
      </c>
      <c r="K8" s="131">
        <f t="shared" si="0"/>
        <v>34</v>
      </c>
      <c r="L8" s="368">
        <v>4769</v>
      </c>
      <c r="M8" s="49"/>
      <c r="N8" s="101"/>
      <c r="O8" s="101"/>
      <c r="S8" s="28"/>
      <c r="T8" s="28"/>
      <c r="U8" s="28"/>
    </row>
    <row r="9" spans="8:30" x14ac:dyDescent="0.15">
      <c r="H9" s="98">
        <v>4078</v>
      </c>
      <c r="I9" s="91">
        <v>38</v>
      </c>
      <c r="J9" s="182" t="s">
        <v>38</v>
      </c>
      <c r="K9" s="131">
        <f t="shared" si="0"/>
        <v>38</v>
      </c>
      <c r="L9" s="368">
        <v>5010</v>
      </c>
      <c r="M9" s="49"/>
      <c r="N9" s="101"/>
      <c r="O9" s="101"/>
      <c r="S9" s="28"/>
      <c r="T9" s="28"/>
      <c r="U9" s="28"/>
    </row>
    <row r="10" spans="8:30" x14ac:dyDescent="0.15">
      <c r="H10" s="221">
        <v>3743</v>
      </c>
      <c r="I10" s="152">
        <v>24</v>
      </c>
      <c r="J10" s="185" t="s">
        <v>28</v>
      </c>
      <c r="K10" s="131">
        <f t="shared" si="0"/>
        <v>24</v>
      </c>
      <c r="L10" s="368">
        <v>5262</v>
      </c>
      <c r="S10" s="28"/>
      <c r="T10" s="28"/>
      <c r="U10" s="28"/>
    </row>
    <row r="11" spans="8:30" x14ac:dyDescent="0.15">
      <c r="H11" s="47">
        <v>3592</v>
      </c>
      <c r="I11" s="91">
        <v>36</v>
      </c>
      <c r="J11" s="182" t="s">
        <v>5</v>
      </c>
      <c r="K11" s="131">
        <f t="shared" si="0"/>
        <v>36</v>
      </c>
      <c r="L11" s="368">
        <v>1048</v>
      </c>
      <c r="M11" s="49"/>
      <c r="N11" s="101"/>
      <c r="O11" s="101"/>
      <c r="S11" s="28"/>
      <c r="T11" s="28"/>
      <c r="U11" s="28"/>
    </row>
    <row r="12" spans="8:30" x14ac:dyDescent="0.15">
      <c r="H12" s="190">
        <v>2305</v>
      </c>
      <c r="I12" s="152">
        <v>37</v>
      </c>
      <c r="J12" s="185" t="s">
        <v>37</v>
      </c>
      <c r="K12" s="131">
        <f t="shared" si="0"/>
        <v>37</v>
      </c>
      <c r="L12" s="368">
        <v>4242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1">
        <v>1791</v>
      </c>
      <c r="I13" s="470">
        <v>25</v>
      </c>
      <c r="J13" s="471" t="s">
        <v>29</v>
      </c>
      <c r="K13" s="131">
        <f t="shared" si="0"/>
        <v>25</v>
      </c>
      <c r="L13" s="368">
        <v>1043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98">
        <v>1475</v>
      </c>
      <c r="I14" s="136">
        <v>27</v>
      </c>
      <c r="J14" s="199" t="s">
        <v>31</v>
      </c>
      <c r="K14" s="120" t="s">
        <v>8</v>
      </c>
      <c r="L14" s="369">
        <v>85693</v>
      </c>
      <c r="S14" s="28"/>
      <c r="T14" s="28"/>
      <c r="U14" s="28"/>
    </row>
    <row r="15" spans="8:30" x14ac:dyDescent="0.15">
      <c r="H15" s="48">
        <v>828</v>
      </c>
      <c r="I15" s="349">
        <v>40</v>
      </c>
      <c r="J15" s="183" t="s">
        <v>2</v>
      </c>
      <c r="K15" s="55"/>
      <c r="L15" s="1" t="s">
        <v>60</v>
      </c>
      <c r="M15" s="456" t="s">
        <v>95</v>
      </c>
      <c r="N15" s="46" t="s">
        <v>75</v>
      </c>
      <c r="S15" s="28"/>
      <c r="T15" s="28"/>
      <c r="U15" s="28"/>
    </row>
    <row r="16" spans="8:30" x14ac:dyDescent="0.15">
      <c r="H16" s="48">
        <v>739</v>
      </c>
      <c r="I16" s="91">
        <v>17</v>
      </c>
      <c r="J16" s="182" t="s">
        <v>21</v>
      </c>
      <c r="K16" s="131">
        <f>SUM(I4)</f>
        <v>33</v>
      </c>
      <c r="L16" s="182" t="s">
        <v>0</v>
      </c>
      <c r="M16" s="370">
        <v>20314</v>
      </c>
      <c r="N16" s="99">
        <f>SUM(H4)</f>
        <v>18485</v>
      </c>
      <c r="O16" s="49"/>
      <c r="P16" s="18"/>
      <c r="S16" s="28"/>
      <c r="T16" s="28"/>
      <c r="U16" s="28"/>
    </row>
    <row r="17" spans="1:21" x14ac:dyDescent="0.15">
      <c r="H17" s="98">
        <v>461</v>
      </c>
      <c r="I17" s="91">
        <v>16</v>
      </c>
      <c r="J17" s="182" t="s">
        <v>3</v>
      </c>
      <c r="K17" s="131">
        <f t="shared" ref="K17:K25" si="1">SUM(I5)</f>
        <v>26</v>
      </c>
      <c r="L17" s="182" t="s">
        <v>30</v>
      </c>
      <c r="M17" s="371">
        <v>17195</v>
      </c>
      <c r="N17" s="99">
        <f t="shared" ref="N17:N25" si="2">SUM(H5)</f>
        <v>18414</v>
      </c>
      <c r="O17" s="49"/>
      <c r="P17" s="18"/>
      <c r="S17" s="28"/>
      <c r="T17" s="28"/>
      <c r="U17" s="28"/>
    </row>
    <row r="18" spans="1:21" x14ac:dyDescent="0.15">
      <c r="H18" s="407">
        <v>325</v>
      </c>
      <c r="I18" s="91">
        <v>19</v>
      </c>
      <c r="J18" s="182" t="s">
        <v>23</v>
      </c>
      <c r="K18" s="131">
        <f t="shared" si="1"/>
        <v>14</v>
      </c>
      <c r="L18" s="182" t="s">
        <v>19</v>
      </c>
      <c r="M18" s="371">
        <v>8338</v>
      </c>
      <c r="N18" s="99">
        <f t="shared" si="2"/>
        <v>7233</v>
      </c>
      <c r="O18" s="49"/>
      <c r="P18" s="18"/>
      <c r="S18" s="28"/>
      <c r="T18" s="28"/>
      <c r="U18" s="28"/>
    </row>
    <row r="19" spans="1:21" x14ac:dyDescent="0.15">
      <c r="H19" s="47">
        <v>194</v>
      </c>
      <c r="I19" s="91">
        <v>1</v>
      </c>
      <c r="J19" s="182" t="s">
        <v>4</v>
      </c>
      <c r="K19" s="131">
        <f t="shared" si="1"/>
        <v>15</v>
      </c>
      <c r="L19" s="182" t="s">
        <v>20</v>
      </c>
      <c r="M19" s="371">
        <v>4102</v>
      </c>
      <c r="N19" s="99">
        <f t="shared" si="2"/>
        <v>4289</v>
      </c>
      <c r="O19" s="49"/>
      <c r="P19" s="18"/>
      <c r="S19" s="28"/>
      <c r="T19" s="28"/>
      <c r="U19" s="28"/>
    </row>
    <row r="20" spans="1:21" ht="14.25" thickBot="1" x14ac:dyDescent="0.2">
      <c r="H20" s="48">
        <v>177</v>
      </c>
      <c r="I20" s="91">
        <v>23</v>
      </c>
      <c r="J20" s="182" t="s">
        <v>27</v>
      </c>
      <c r="K20" s="131">
        <f t="shared" si="1"/>
        <v>34</v>
      </c>
      <c r="L20" s="182" t="s">
        <v>1</v>
      </c>
      <c r="M20" s="371">
        <v>3286</v>
      </c>
      <c r="N20" s="99">
        <f t="shared" si="2"/>
        <v>4258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193</v>
      </c>
      <c r="D21" s="66" t="s">
        <v>183</v>
      </c>
      <c r="E21" s="66" t="s">
        <v>51</v>
      </c>
      <c r="F21" s="66" t="s">
        <v>50</v>
      </c>
      <c r="G21" s="66" t="s">
        <v>52</v>
      </c>
      <c r="H21" s="98">
        <v>166</v>
      </c>
      <c r="I21" s="91">
        <v>21</v>
      </c>
      <c r="J21" s="182" t="s">
        <v>25</v>
      </c>
      <c r="K21" s="131">
        <f t="shared" si="1"/>
        <v>38</v>
      </c>
      <c r="L21" s="182" t="s">
        <v>38</v>
      </c>
      <c r="M21" s="371">
        <v>3411</v>
      </c>
      <c r="N21" s="99">
        <f t="shared" si="2"/>
        <v>4078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0</v>
      </c>
      <c r="C22" s="47">
        <f t="shared" ref="C22:C31" si="3">SUM(H4)</f>
        <v>18485</v>
      </c>
      <c r="D22" s="99">
        <f>SUM(L4)</f>
        <v>25862</v>
      </c>
      <c r="E22" s="58">
        <f t="shared" ref="E22:E32" si="4">SUM(N16/M16*100)</f>
        <v>90.996357192084275</v>
      </c>
      <c r="F22" s="62">
        <f>SUM(C22/D22*100)</f>
        <v>71.475523934730489</v>
      </c>
      <c r="G22" s="4"/>
      <c r="H22" s="102">
        <v>157</v>
      </c>
      <c r="I22" s="91">
        <v>9</v>
      </c>
      <c r="J22" s="393" t="s">
        <v>173</v>
      </c>
      <c r="K22" s="131">
        <f t="shared" si="1"/>
        <v>24</v>
      </c>
      <c r="L22" s="185" t="s">
        <v>28</v>
      </c>
      <c r="M22" s="371">
        <v>3540</v>
      </c>
      <c r="N22" s="99">
        <f t="shared" si="2"/>
        <v>3743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30</v>
      </c>
      <c r="C23" s="47">
        <f t="shared" si="3"/>
        <v>18414</v>
      </c>
      <c r="D23" s="99">
        <f>SUM(L5)</f>
        <v>21787</v>
      </c>
      <c r="E23" s="58">
        <f t="shared" si="4"/>
        <v>107.08927013666765</v>
      </c>
      <c r="F23" s="62">
        <f t="shared" ref="F23:F32" si="5">SUM(C23/D23*100)</f>
        <v>84.518290723826141</v>
      </c>
      <c r="G23" s="4"/>
      <c r="H23" s="455">
        <v>134</v>
      </c>
      <c r="I23" s="91">
        <v>32</v>
      </c>
      <c r="J23" s="182" t="s">
        <v>35</v>
      </c>
      <c r="K23" s="131">
        <f t="shared" si="1"/>
        <v>36</v>
      </c>
      <c r="L23" s="182" t="s">
        <v>5</v>
      </c>
      <c r="M23" s="371">
        <v>1974</v>
      </c>
      <c r="N23" s="99">
        <f t="shared" si="2"/>
        <v>3592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7233</v>
      </c>
      <c r="D24" s="99">
        <f t="shared" ref="D24:D31" si="6">SUM(L6)</f>
        <v>7866</v>
      </c>
      <c r="E24" s="58">
        <f t="shared" si="4"/>
        <v>86.747421443991371</v>
      </c>
      <c r="F24" s="62">
        <f t="shared" si="5"/>
        <v>91.95270785659801</v>
      </c>
      <c r="G24" s="4"/>
      <c r="H24" s="525">
        <v>29</v>
      </c>
      <c r="I24" s="91">
        <v>2</v>
      </c>
      <c r="J24" s="182" t="s">
        <v>6</v>
      </c>
      <c r="K24" s="131">
        <f t="shared" si="1"/>
        <v>37</v>
      </c>
      <c r="L24" s="185" t="s">
        <v>37</v>
      </c>
      <c r="M24" s="371">
        <v>1872</v>
      </c>
      <c r="N24" s="99">
        <f t="shared" si="2"/>
        <v>2305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20</v>
      </c>
      <c r="C25" s="47">
        <f t="shared" si="3"/>
        <v>4289</v>
      </c>
      <c r="D25" s="99">
        <f t="shared" si="6"/>
        <v>4549</v>
      </c>
      <c r="E25" s="58">
        <f t="shared" si="4"/>
        <v>104.5587518283764</v>
      </c>
      <c r="F25" s="62">
        <f t="shared" si="5"/>
        <v>94.284458122664319</v>
      </c>
      <c r="G25" s="4"/>
      <c r="H25" s="102">
        <v>20</v>
      </c>
      <c r="I25" s="91">
        <v>4</v>
      </c>
      <c r="J25" s="182" t="s">
        <v>11</v>
      </c>
      <c r="K25" s="206">
        <f t="shared" si="1"/>
        <v>25</v>
      </c>
      <c r="L25" s="471" t="s">
        <v>29</v>
      </c>
      <c r="M25" s="372">
        <v>1421</v>
      </c>
      <c r="N25" s="190">
        <f t="shared" si="2"/>
        <v>1791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1</v>
      </c>
      <c r="C26" s="99">
        <f t="shared" si="3"/>
        <v>4258</v>
      </c>
      <c r="D26" s="99">
        <f t="shared" si="6"/>
        <v>4769</v>
      </c>
      <c r="E26" s="459">
        <f t="shared" si="4"/>
        <v>129.58003651856359</v>
      </c>
      <c r="F26" s="461">
        <f t="shared" si="5"/>
        <v>89.284965401551688</v>
      </c>
      <c r="G26" s="13"/>
      <c r="H26" s="140">
        <v>6</v>
      </c>
      <c r="I26" s="91">
        <v>7</v>
      </c>
      <c r="J26" s="182" t="s">
        <v>14</v>
      </c>
      <c r="K26" s="4"/>
      <c r="L26" s="438" t="s">
        <v>165</v>
      </c>
      <c r="M26" s="373">
        <v>69544</v>
      </c>
      <c r="N26" s="219">
        <f>SUM(H44)</f>
        <v>72903</v>
      </c>
      <c r="S26" s="28"/>
      <c r="T26" s="28"/>
      <c r="U26" s="28"/>
    </row>
    <row r="27" spans="1:21" x14ac:dyDescent="0.15">
      <c r="A27" s="68">
        <v>6</v>
      </c>
      <c r="B27" s="182" t="s">
        <v>38</v>
      </c>
      <c r="C27" s="47">
        <f t="shared" si="3"/>
        <v>4078</v>
      </c>
      <c r="D27" s="99">
        <f t="shared" si="6"/>
        <v>5010</v>
      </c>
      <c r="E27" s="58">
        <f t="shared" si="4"/>
        <v>119.55438287892113</v>
      </c>
      <c r="F27" s="62">
        <f t="shared" si="5"/>
        <v>81.397205588822345</v>
      </c>
      <c r="G27" s="4"/>
      <c r="H27" s="140">
        <v>4</v>
      </c>
      <c r="I27" s="91">
        <v>22</v>
      </c>
      <c r="J27" s="182" t="s">
        <v>26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28</v>
      </c>
      <c r="C28" s="47">
        <f t="shared" si="3"/>
        <v>3743</v>
      </c>
      <c r="D28" s="99">
        <f t="shared" si="6"/>
        <v>5262</v>
      </c>
      <c r="E28" s="58">
        <f t="shared" si="4"/>
        <v>105.73446327683615</v>
      </c>
      <c r="F28" s="62">
        <f t="shared" si="5"/>
        <v>71.132649182820217</v>
      </c>
      <c r="G28" s="4"/>
      <c r="H28" s="455">
        <v>0</v>
      </c>
      <c r="I28" s="91">
        <v>3</v>
      </c>
      <c r="J28" s="182" t="s">
        <v>10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5</v>
      </c>
      <c r="C29" s="47">
        <f t="shared" si="3"/>
        <v>3592</v>
      </c>
      <c r="D29" s="99">
        <f t="shared" si="6"/>
        <v>1048</v>
      </c>
      <c r="E29" s="58">
        <f t="shared" si="4"/>
        <v>181.96555217831815</v>
      </c>
      <c r="F29" s="62">
        <f t="shared" si="5"/>
        <v>342.74809160305341</v>
      </c>
      <c r="G29" s="12"/>
      <c r="H29" s="455">
        <v>0</v>
      </c>
      <c r="I29" s="91">
        <v>5</v>
      </c>
      <c r="J29" s="182" t="s">
        <v>12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37</v>
      </c>
      <c r="C30" s="47">
        <f t="shared" si="3"/>
        <v>2305</v>
      </c>
      <c r="D30" s="99">
        <f t="shared" si="6"/>
        <v>4242</v>
      </c>
      <c r="E30" s="58">
        <f t="shared" si="4"/>
        <v>123.13034188034189</v>
      </c>
      <c r="F30" s="62">
        <f t="shared" si="5"/>
        <v>54.337576614804341</v>
      </c>
      <c r="G30" s="13"/>
      <c r="H30" s="455">
        <v>0</v>
      </c>
      <c r="I30" s="91">
        <v>6</v>
      </c>
      <c r="J30" s="182" t="s">
        <v>13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1" t="s">
        <v>29</v>
      </c>
      <c r="C31" s="47">
        <f t="shared" si="3"/>
        <v>1791</v>
      </c>
      <c r="D31" s="99">
        <f t="shared" si="6"/>
        <v>1043</v>
      </c>
      <c r="E31" s="58">
        <f t="shared" si="4"/>
        <v>126.03800140745953</v>
      </c>
      <c r="F31" s="62">
        <f t="shared" si="5"/>
        <v>171.71620325982741</v>
      </c>
      <c r="G31" s="103"/>
      <c r="H31" s="455">
        <v>0</v>
      </c>
      <c r="I31" s="91">
        <v>8</v>
      </c>
      <c r="J31" s="182" t="s">
        <v>15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72903</v>
      </c>
      <c r="D32" s="74">
        <f>SUM(L14)</f>
        <v>85693</v>
      </c>
      <c r="E32" s="77">
        <f t="shared" si="4"/>
        <v>104.83003566087656</v>
      </c>
      <c r="F32" s="75">
        <f t="shared" si="5"/>
        <v>85.074626865671647</v>
      </c>
      <c r="G32" s="76"/>
      <c r="H32" s="518">
        <v>0</v>
      </c>
      <c r="I32" s="91">
        <v>10</v>
      </c>
      <c r="J32" s="182" t="s">
        <v>16</v>
      </c>
      <c r="L32" s="32"/>
      <c r="M32" s="28"/>
      <c r="S32" s="28"/>
      <c r="T32" s="28"/>
      <c r="U32" s="28"/>
    </row>
    <row r="33" spans="1:30" x14ac:dyDescent="0.15">
      <c r="H33" s="99">
        <v>0</v>
      </c>
      <c r="I33" s="91">
        <v>11</v>
      </c>
      <c r="J33" s="182" t="s">
        <v>17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519">
        <v>0</v>
      </c>
      <c r="I34" s="91">
        <v>12</v>
      </c>
      <c r="J34" s="182" t="s">
        <v>18</v>
      </c>
      <c r="L34" s="248"/>
      <c r="M34" s="28"/>
      <c r="S34" s="28"/>
      <c r="T34" s="28"/>
      <c r="U34" s="28"/>
    </row>
    <row r="35" spans="1:30" x14ac:dyDescent="0.15">
      <c r="H35" s="137">
        <v>0</v>
      </c>
      <c r="I35" s="91">
        <v>13</v>
      </c>
      <c r="J35" s="182" t="s">
        <v>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18</v>
      </c>
      <c r="J36" s="182" t="s">
        <v>22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48">
        <v>0</v>
      </c>
      <c r="I37" s="91">
        <v>20</v>
      </c>
      <c r="J37" s="182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8">
        <v>0</v>
      </c>
      <c r="I38" s="91">
        <v>28</v>
      </c>
      <c r="J38" s="182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29</v>
      </c>
      <c r="J39" s="182" t="s">
        <v>96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514">
        <v>0</v>
      </c>
      <c r="I40" s="91">
        <v>30</v>
      </c>
      <c r="J40" s="182" t="s">
        <v>33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31</v>
      </c>
      <c r="J41" s="182" t="s">
        <v>106</v>
      </c>
      <c r="L41" s="52"/>
      <c r="M41" s="28"/>
      <c r="S41" s="28"/>
      <c r="T41" s="28"/>
      <c r="U41" s="28"/>
    </row>
    <row r="42" spans="1:30" x14ac:dyDescent="0.15">
      <c r="H42" s="98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221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72903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193</v>
      </c>
      <c r="I47" s="91"/>
      <c r="J47" s="204" t="s">
        <v>71</v>
      </c>
      <c r="K47" s="4"/>
      <c r="L47" s="355" t="s">
        <v>183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53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99">
        <v>47915</v>
      </c>
      <c r="I49" s="91">
        <v>26</v>
      </c>
      <c r="J49" s="182" t="s">
        <v>30</v>
      </c>
      <c r="K49" s="4">
        <f>SUM(I49)</f>
        <v>26</v>
      </c>
      <c r="L49" s="361">
        <v>54137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99">
        <v>16335</v>
      </c>
      <c r="I50" s="91">
        <v>33</v>
      </c>
      <c r="J50" s="182" t="s">
        <v>0</v>
      </c>
      <c r="K50" s="4">
        <f t="shared" ref="K50:K58" si="7">SUM(I50)</f>
        <v>33</v>
      </c>
      <c r="L50" s="361">
        <v>10078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12025</v>
      </c>
      <c r="I51" s="91">
        <v>13</v>
      </c>
      <c r="J51" s="182" t="s">
        <v>7</v>
      </c>
      <c r="K51" s="4">
        <f t="shared" si="7"/>
        <v>13</v>
      </c>
      <c r="L51" s="361">
        <v>17620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11074</v>
      </c>
      <c r="I52" s="91">
        <v>40</v>
      </c>
      <c r="J52" s="182" t="s">
        <v>2</v>
      </c>
      <c r="K52" s="4">
        <f t="shared" si="7"/>
        <v>40</v>
      </c>
      <c r="L52" s="361">
        <v>9715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193</v>
      </c>
      <c r="D53" s="66" t="s">
        <v>183</v>
      </c>
      <c r="E53" s="66" t="s">
        <v>51</v>
      </c>
      <c r="F53" s="66" t="s">
        <v>50</v>
      </c>
      <c r="G53" s="66" t="s">
        <v>52</v>
      </c>
      <c r="H53" s="48">
        <v>8262</v>
      </c>
      <c r="I53" s="91">
        <v>34</v>
      </c>
      <c r="J53" s="182" t="s">
        <v>1</v>
      </c>
      <c r="K53" s="4">
        <f t="shared" si="7"/>
        <v>34</v>
      </c>
      <c r="L53" s="361">
        <v>5509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47915</v>
      </c>
      <c r="D54" s="110">
        <f>SUM(L49)</f>
        <v>54137</v>
      </c>
      <c r="E54" s="58">
        <f t="shared" ref="E54:E64" si="9">SUM(N63/M63*100)</f>
        <v>93.27973212373702</v>
      </c>
      <c r="F54" s="58">
        <f>SUM(C54/D54*100)</f>
        <v>88.506936106544515</v>
      </c>
      <c r="G54" s="4"/>
      <c r="H54" s="48">
        <v>6013</v>
      </c>
      <c r="I54" s="91">
        <v>25</v>
      </c>
      <c r="J54" s="182" t="s">
        <v>29</v>
      </c>
      <c r="K54" s="4">
        <f t="shared" si="7"/>
        <v>25</v>
      </c>
      <c r="L54" s="361">
        <v>8193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0</v>
      </c>
      <c r="C55" s="47">
        <f t="shared" si="8"/>
        <v>16335</v>
      </c>
      <c r="D55" s="110">
        <f t="shared" ref="D55:D64" si="10">SUM(L50)</f>
        <v>10078</v>
      </c>
      <c r="E55" s="58">
        <f t="shared" si="9"/>
        <v>122.86573899962391</v>
      </c>
      <c r="F55" s="58">
        <f t="shared" ref="F55:F64" si="11">SUM(C55/D55*100)</f>
        <v>162.08573129589203</v>
      </c>
      <c r="G55" s="4"/>
      <c r="H55" s="98">
        <v>3241</v>
      </c>
      <c r="I55" s="91">
        <v>24</v>
      </c>
      <c r="J55" s="182" t="s">
        <v>28</v>
      </c>
      <c r="K55" s="4">
        <f t="shared" si="7"/>
        <v>24</v>
      </c>
      <c r="L55" s="361">
        <v>4352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7</v>
      </c>
      <c r="C56" s="47">
        <f t="shared" si="8"/>
        <v>12025</v>
      </c>
      <c r="D56" s="110">
        <f t="shared" si="10"/>
        <v>17620</v>
      </c>
      <c r="E56" s="58">
        <f t="shared" si="9"/>
        <v>76.494910941475823</v>
      </c>
      <c r="F56" s="58">
        <f t="shared" si="11"/>
        <v>68.246311010215663</v>
      </c>
      <c r="G56" s="4"/>
      <c r="H56" s="98">
        <v>3107</v>
      </c>
      <c r="I56" s="91">
        <v>36</v>
      </c>
      <c r="J56" s="182" t="s">
        <v>5</v>
      </c>
      <c r="K56" s="4">
        <f t="shared" si="7"/>
        <v>36</v>
      </c>
      <c r="L56" s="361">
        <v>1754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</v>
      </c>
      <c r="C57" s="47">
        <f t="shared" si="8"/>
        <v>11074</v>
      </c>
      <c r="D57" s="110">
        <f t="shared" si="10"/>
        <v>9715</v>
      </c>
      <c r="E57" s="58">
        <f t="shared" si="9"/>
        <v>271.15572967678747</v>
      </c>
      <c r="F57" s="58">
        <f t="shared" si="11"/>
        <v>113.98867730313948</v>
      </c>
      <c r="G57" s="4"/>
      <c r="H57" s="140">
        <v>2482</v>
      </c>
      <c r="I57" s="91">
        <v>22</v>
      </c>
      <c r="J57" s="182" t="s">
        <v>26</v>
      </c>
      <c r="K57" s="4">
        <f t="shared" si="7"/>
        <v>22</v>
      </c>
      <c r="L57" s="361">
        <v>2504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1</v>
      </c>
      <c r="C58" s="47">
        <f t="shared" si="8"/>
        <v>8262</v>
      </c>
      <c r="D58" s="110">
        <f t="shared" si="10"/>
        <v>5509</v>
      </c>
      <c r="E58" s="58">
        <f t="shared" si="9"/>
        <v>170.77304671351797</v>
      </c>
      <c r="F58" s="58">
        <f t="shared" si="11"/>
        <v>149.97277182791794</v>
      </c>
      <c r="G58" s="13"/>
      <c r="H58" s="190">
        <v>1813</v>
      </c>
      <c r="I58" s="152">
        <v>38</v>
      </c>
      <c r="J58" s="185" t="s">
        <v>38</v>
      </c>
      <c r="K58" s="15">
        <f t="shared" si="7"/>
        <v>38</v>
      </c>
      <c r="L58" s="362">
        <v>1870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29</v>
      </c>
      <c r="C59" s="47">
        <f t="shared" si="8"/>
        <v>6013</v>
      </c>
      <c r="D59" s="110">
        <f t="shared" si="10"/>
        <v>8193</v>
      </c>
      <c r="E59" s="58">
        <f t="shared" si="9"/>
        <v>141.58229338356486</v>
      </c>
      <c r="F59" s="58">
        <f t="shared" si="11"/>
        <v>73.391919931648957</v>
      </c>
      <c r="G59" s="4"/>
      <c r="H59" s="510">
        <v>1356</v>
      </c>
      <c r="I59" s="395">
        <v>16</v>
      </c>
      <c r="J59" s="255" t="s">
        <v>3</v>
      </c>
      <c r="K59" s="9" t="s">
        <v>67</v>
      </c>
      <c r="L59" s="363">
        <v>121927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28</v>
      </c>
      <c r="C60" s="47">
        <f t="shared" si="8"/>
        <v>3241</v>
      </c>
      <c r="D60" s="110">
        <f t="shared" si="10"/>
        <v>4352</v>
      </c>
      <c r="E60" s="58">
        <f t="shared" si="9"/>
        <v>97.856280193236714</v>
      </c>
      <c r="F60" s="58">
        <f t="shared" si="11"/>
        <v>74.471507352941174</v>
      </c>
      <c r="G60" s="4"/>
      <c r="H60" s="508">
        <v>1333</v>
      </c>
      <c r="I60" s="155">
        <v>17</v>
      </c>
      <c r="J60" s="182" t="s">
        <v>21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5</v>
      </c>
      <c r="C61" s="47">
        <f t="shared" si="8"/>
        <v>3107</v>
      </c>
      <c r="D61" s="110">
        <f t="shared" si="10"/>
        <v>1754</v>
      </c>
      <c r="E61" s="58">
        <f t="shared" si="9"/>
        <v>138.51983950066875</v>
      </c>
      <c r="F61" s="58">
        <f t="shared" si="11"/>
        <v>177.13797035347775</v>
      </c>
      <c r="G61" s="12"/>
      <c r="H61" s="102">
        <v>667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26</v>
      </c>
      <c r="C62" s="47">
        <f t="shared" si="8"/>
        <v>2482</v>
      </c>
      <c r="D62" s="110">
        <f t="shared" si="10"/>
        <v>2504</v>
      </c>
      <c r="E62" s="58">
        <f t="shared" si="9"/>
        <v>106.47790647790647</v>
      </c>
      <c r="F62" s="58">
        <f t="shared" si="11"/>
        <v>99.121405750798715</v>
      </c>
      <c r="G62" s="13"/>
      <c r="H62" s="102">
        <v>450</v>
      </c>
      <c r="I62" s="198">
        <v>11</v>
      </c>
      <c r="J62" s="182" t="s">
        <v>17</v>
      </c>
      <c r="K62" s="55"/>
      <c r="L62" s="1" t="s">
        <v>61</v>
      </c>
      <c r="M62" s="104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38</v>
      </c>
      <c r="C63" s="388">
        <f t="shared" si="8"/>
        <v>1813</v>
      </c>
      <c r="D63" s="153">
        <f t="shared" si="10"/>
        <v>1870</v>
      </c>
      <c r="E63" s="64">
        <f t="shared" si="9"/>
        <v>135.39955190440628</v>
      </c>
      <c r="F63" s="64">
        <f t="shared" si="11"/>
        <v>96.951871657754012</v>
      </c>
      <c r="G63" s="103"/>
      <c r="H63" s="140">
        <v>304</v>
      </c>
      <c r="I63" s="91">
        <v>23</v>
      </c>
      <c r="J63" s="182" t="s">
        <v>27</v>
      </c>
      <c r="K63" s="4">
        <f>SUM(K49)</f>
        <v>26</v>
      </c>
      <c r="L63" s="182" t="s">
        <v>30</v>
      </c>
      <c r="M63" s="193">
        <v>51367</v>
      </c>
      <c r="N63" s="99">
        <f>SUM(H49)</f>
        <v>47915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3">
        <f>SUM(H89)</f>
        <v>116830</v>
      </c>
      <c r="D64" s="154">
        <f t="shared" si="10"/>
        <v>121927</v>
      </c>
      <c r="E64" s="77">
        <f t="shared" si="9"/>
        <v>109.88111809187014</v>
      </c>
      <c r="F64" s="77">
        <f t="shared" si="11"/>
        <v>95.819629778473995</v>
      </c>
      <c r="G64" s="76"/>
      <c r="H64" s="140">
        <v>160</v>
      </c>
      <c r="I64" s="91">
        <v>9</v>
      </c>
      <c r="J64" s="393" t="s">
        <v>170</v>
      </c>
      <c r="K64" s="4">
        <f t="shared" ref="K64:K72" si="12">SUM(K50)</f>
        <v>33</v>
      </c>
      <c r="L64" s="182" t="s">
        <v>0</v>
      </c>
      <c r="M64" s="193">
        <v>13295</v>
      </c>
      <c r="N64" s="99">
        <f t="shared" ref="N64:N72" si="13">SUM(H50)</f>
        <v>16335</v>
      </c>
      <c r="O64" s="49"/>
      <c r="S64" s="28"/>
      <c r="T64" s="28"/>
      <c r="U64" s="28"/>
      <c r="V64" s="28"/>
    </row>
    <row r="65" spans="2:22" x14ac:dyDescent="0.15">
      <c r="H65" s="99">
        <v>105</v>
      </c>
      <c r="I65" s="91">
        <v>4</v>
      </c>
      <c r="J65" s="182" t="s">
        <v>11</v>
      </c>
      <c r="K65" s="4">
        <f t="shared" si="12"/>
        <v>13</v>
      </c>
      <c r="L65" s="182" t="s">
        <v>7</v>
      </c>
      <c r="M65" s="193">
        <v>15720</v>
      </c>
      <c r="N65" s="99">
        <f t="shared" si="13"/>
        <v>12025</v>
      </c>
      <c r="O65" s="49"/>
      <c r="S65" s="28"/>
      <c r="T65" s="28"/>
      <c r="U65" s="28"/>
      <c r="V65" s="28"/>
    </row>
    <row r="66" spans="2:22" x14ac:dyDescent="0.15">
      <c r="H66" s="47">
        <v>104</v>
      </c>
      <c r="I66" s="91">
        <v>12</v>
      </c>
      <c r="J66" s="182" t="s">
        <v>18</v>
      </c>
      <c r="K66" s="4">
        <f t="shared" si="12"/>
        <v>40</v>
      </c>
      <c r="L66" s="182" t="s">
        <v>2</v>
      </c>
      <c r="M66" s="193">
        <v>4084</v>
      </c>
      <c r="N66" s="99">
        <f t="shared" si="13"/>
        <v>11074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99">
        <v>26</v>
      </c>
      <c r="I67" s="91">
        <v>1</v>
      </c>
      <c r="J67" s="182" t="s">
        <v>4</v>
      </c>
      <c r="K67" s="4">
        <f t="shared" si="12"/>
        <v>34</v>
      </c>
      <c r="L67" s="182" t="s">
        <v>1</v>
      </c>
      <c r="M67" s="193">
        <v>4838</v>
      </c>
      <c r="N67" s="99">
        <f t="shared" si="13"/>
        <v>8262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345">
        <v>25</v>
      </c>
      <c r="I68" s="91">
        <v>29</v>
      </c>
      <c r="J68" s="182" t="s">
        <v>96</v>
      </c>
      <c r="K68" s="4">
        <f t="shared" si="12"/>
        <v>25</v>
      </c>
      <c r="L68" s="182" t="s">
        <v>29</v>
      </c>
      <c r="M68" s="193">
        <v>4247</v>
      </c>
      <c r="N68" s="99">
        <f t="shared" si="13"/>
        <v>6013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21</v>
      </c>
      <c r="I69" s="91">
        <v>15</v>
      </c>
      <c r="J69" s="182" t="s">
        <v>20</v>
      </c>
      <c r="K69" s="4">
        <f t="shared" si="12"/>
        <v>24</v>
      </c>
      <c r="L69" s="182" t="s">
        <v>28</v>
      </c>
      <c r="M69" s="193">
        <v>3312</v>
      </c>
      <c r="N69" s="99">
        <f t="shared" si="13"/>
        <v>3241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12</v>
      </c>
      <c r="I70" s="91">
        <v>35</v>
      </c>
      <c r="J70" s="182" t="s">
        <v>36</v>
      </c>
      <c r="K70" s="4">
        <f t="shared" si="12"/>
        <v>36</v>
      </c>
      <c r="L70" s="182" t="s">
        <v>5</v>
      </c>
      <c r="M70" s="193">
        <v>2243</v>
      </c>
      <c r="N70" s="99">
        <f t="shared" si="13"/>
        <v>3107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0</v>
      </c>
      <c r="I71" s="91">
        <v>2</v>
      </c>
      <c r="J71" s="182" t="s">
        <v>6</v>
      </c>
      <c r="K71" s="4">
        <f t="shared" si="12"/>
        <v>22</v>
      </c>
      <c r="L71" s="182" t="s">
        <v>26</v>
      </c>
      <c r="M71" s="193">
        <v>2331</v>
      </c>
      <c r="N71" s="99">
        <f t="shared" si="13"/>
        <v>2482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0</v>
      </c>
      <c r="I72" s="91">
        <v>3</v>
      </c>
      <c r="J72" s="182" t="s">
        <v>10</v>
      </c>
      <c r="K72" s="4">
        <f t="shared" si="12"/>
        <v>38</v>
      </c>
      <c r="L72" s="185" t="s">
        <v>38</v>
      </c>
      <c r="M72" s="194">
        <v>1339</v>
      </c>
      <c r="N72" s="99">
        <f t="shared" si="13"/>
        <v>1813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391">
        <v>0</v>
      </c>
      <c r="I73" s="91">
        <v>5</v>
      </c>
      <c r="J73" s="182" t="s">
        <v>12</v>
      </c>
      <c r="K73" s="47"/>
      <c r="L73" s="393" t="s">
        <v>189</v>
      </c>
      <c r="M73" s="192">
        <v>106324</v>
      </c>
      <c r="N73" s="191">
        <f>SUM(H89)</f>
        <v>116830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6</v>
      </c>
      <c r="J74" s="182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7</v>
      </c>
      <c r="J75" s="182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8</v>
      </c>
      <c r="J76" s="182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10</v>
      </c>
      <c r="J77" s="182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14</v>
      </c>
      <c r="J78" s="182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519">
        <v>0</v>
      </c>
      <c r="I79" s="91">
        <v>18</v>
      </c>
      <c r="J79" s="182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391">
        <v>0</v>
      </c>
      <c r="I80" s="91">
        <v>19</v>
      </c>
      <c r="J80" s="182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20</v>
      </c>
      <c r="J81" s="182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519">
        <v>0</v>
      </c>
      <c r="I82" s="91">
        <v>27</v>
      </c>
      <c r="J82" s="182" t="s">
        <v>31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28</v>
      </c>
      <c r="J83" s="182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30</v>
      </c>
      <c r="J84" s="182" t="s">
        <v>33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31</v>
      </c>
      <c r="J85" s="182" t="s">
        <v>97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116830</v>
      </c>
      <c r="I89" s="91"/>
      <c r="J89" s="4" t="s">
        <v>94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30" sqref="M3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65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193</v>
      </c>
      <c r="I2" s="91"/>
      <c r="J2" s="213" t="s">
        <v>104</v>
      </c>
      <c r="K2" s="4"/>
      <c r="L2" s="205" t="s">
        <v>183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101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75951</v>
      </c>
      <c r="I4" s="91">
        <v>31</v>
      </c>
      <c r="J4" s="36" t="s">
        <v>64</v>
      </c>
      <c r="K4" s="231">
        <f>SUM(I4)</f>
        <v>31</v>
      </c>
      <c r="L4" s="322">
        <v>34530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37673</v>
      </c>
      <c r="I5" s="91">
        <v>17</v>
      </c>
      <c r="J5" s="36" t="s">
        <v>21</v>
      </c>
      <c r="K5" s="231">
        <f t="shared" ref="K5:K13" si="0">SUM(I5)</f>
        <v>17</v>
      </c>
      <c r="L5" s="322">
        <v>34668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29122</v>
      </c>
      <c r="I6" s="91">
        <v>2</v>
      </c>
      <c r="J6" s="36" t="s">
        <v>6</v>
      </c>
      <c r="K6" s="231">
        <f t="shared" si="0"/>
        <v>2</v>
      </c>
      <c r="L6" s="322">
        <v>26344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19460</v>
      </c>
      <c r="I7" s="91">
        <v>34</v>
      </c>
      <c r="J7" s="36" t="s">
        <v>1</v>
      </c>
      <c r="K7" s="231">
        <f t="shared" si="0"/>
        <v>34</v>
      </c>
      <c r="L7" s="322">
        <v>18299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16427</v>
      </c>
      <c r="I8" s="91">
        <v>33</v>
      </c>
      <c r="J8" s="36" t="s">
        <v>0</v>
      </c>
      <c r="K8" s="231">
        <f t="shared" si="0"/>
        <v>33</v>
      </c>
      <c r="L8" s="322">
        <v>26613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15432</v>
      </c>
      <c r="I9" s="91">
        <v>16</v>
      </c>
      <c r="J9" s="36" t="s">
        <v>3</v>
      </c>
      <c r="K9" s="231">
        <f t="shared" si="0"/>
        <v>16</v>
      </c>
      <c r="L9" s="322">
        <v>13006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10803</v>
      </c>
      <c r="I10" s="91">
        <v>40</v>
      </c>
      <c r="J10" s="349" t="s">
        <v>2</v>
      </c>
      <c r="K10" s="231">
        <f t="shared" si="0"/>
        <v>40</v>
      </c>
      <c r="L10" s="322">
        <v>14436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10391</v>
      </c>
      <c r="I11" s="91">
        <v>13</v>
      </c>
      <c r="J11" s="36" t="s">
        <v>7</v>
      </c>
      <c r="K11" s="231">
        <f t="shared" si="0"/>
        <v>13</v>
      </c>
      <c r="L11" s="322">
        <v>9846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23">
        <v>8432</v>
      </c>
      <c r="I12" s="91">
        <v>25</v>
      </c>
      <c r="J12" s="36" t="s">
        <v>29</v>
      </c>
      <c r="K12" s="231">
        <f t="shared" si="0"/>
        <v>25</v>
      </c>
      <c r="L12" s="323">
        <v>6354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3">
        <v>6893</v>
      </c>
      <c r="I13" s="152">
        <v>21</v>
      </c>
      <c r="J13" s="524" t="s">
        <v>166</v>
      </c>
      <c r="K13" s="231">
        <f t="shared" si="0"/>
        <v>21</v>
      </c>
      <c r="L13" s="323">
        <v>7224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6091</v>
      </c>
      <c r="I14" s="254">
        <v>26</v>
      </c>
      <c r="J14" s="466" t="s">
        <v>30</v>
      </c>
      <c r="K14" s="120" t="s">
        <v>8</v>
      </c>
      <c r="L14" s="324">
        <v>243721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5194</v>
      </c>
      <c r="I15" s="91">
        <v>3</v>
      </c>
      <c r="J15" s="36" t="s">
        <v>10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345">
        <v>5039</v>
      </c>
      <c r="I16" s="91">
        <v>11</v>
      </c>
      <c r="J16" s="36" t="s">
        <v>17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3246</v>
      </c>
      <c r="I17" s="91">
        <v>1</v>
      </c>
      <c r="J17" s="36" t="s">
        <v>4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3036</v>
      </c>
      <c r="I18" s="91">
        <v>38</v>
      </c>
      <c r="J18" s="36" t="s">
        <v>38</v>
      </c>
      <c r="K18" s="1"/>
      <c r="L18" s="214" t="s">
        <v>104</v>
      </c>
      <c r="M1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2839</v>
      </c>
      <c r="I19" s="91">
        <v>36</v>
      </c>
      <c r="J19" s="36" t="s">
        <v>5</v>
      </c>
      <c r="K19" s="131">
        <f>SUM(I4)</f>
        <v>31</v>
      </c>
      <c r="L19" s="36" t="s">
        <v>64</v>
      </c>
      <c r="M19" s="448">
        <v>16506</v>
      </c>
      <c r="N19" s="99">
        <f>SUM(H4)</f>
        <v>75951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193</v>
      </c>
      <c r="D20" s="66" t="s">
        <v>183</v>
      </c>
      <c r="E20" s="66" t="s">
        <v>51</v>
      </c>
      <c r="F20" s="66" t="s">
        <v>50</v>
      </c>
      <c r="G20" s="67" t="s">
        <v>52</v>
      </c>
      <c r="H20" s="345">
        <v>1172</v>
      </c>
      <c r="I20" s="91">
        <v>9</v>
      </c>
      <c r="J20" s="393" t="s">
        <v>172</v>
      </c>
      <c r="K20" s="131">
        <f t="shared" ref="K20:K28" si="1">SUM(I5)</f>
        <v>17</v>
      </c>
      <c r="L20" s="36" t="s">
        <v>21</v>
      </c>
      <c r="M20" s="449">
        <v>31867</v>
      </c>
      <c r="N20" s="99">
        <f t="shared" ref="N20:N28" si="2">SUM(H5)</f>
        <v>37673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30">
        <f>SUM(H4)</f>
        <v>75951</v>
      </c>
      <c r="D21" s="6">
        <f>SUM(L4)</f>
        <v>34530</v>
      </c>
      <c r="E21" s="58">
        <f t="shared" ref="E21:E30" si="3">SUM(N19/M19*100)</f>
        <v>460.14176663031623</v>
      </c>
      <c r="F21" s="58">
        <f t="shared" ref="F21:F31" si="4">SUM(C21/D21*100)</f>
        <v>219.95655951346654</v>
      </c>
      <c r="G21" s="69"/>
      <c r="H21" s="98">
        <v>866</v>
      </c>
      <c r="I21" s="91">
        <v>24</v>
      </c>
      <c r="J21" s="349" t="s">
        <v>28</v>
      </c>
      <c r="K21" s="131">
        <f t="shared" si="1"/>
        <v>2</v>
      </c>
      <c r="L21" s="36" t="s">
        <v>6</v>
      </c>
      <c r="M21" s="449">
        <v>14444</v>
      </c>
      <c r="N21" s="99">
        <f t="shared" si="2"/>
        <v>29122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21</v>
      </c>
      <c r="C22" s="230">
        <f t="shared" ref="C22:C30" si="5">SUM(H5)</f>
        <v>37673</v>
      </c>
      <c r="D22" s="6">
        <f t="shared" ref="D22:D30" si="6">SUM(L5)</f>
        <v>34668</v>
      </c>
      <c r="E22" s="58">
        <f t="shared" si="3"/>
        <v>118.21947469168732</v>
      </c>
      <c r="F22" s="58">
        <f t="shared" si="4"/>
        <v>108.6679358486212</v>
      </c>
      <c r="G22" s="69"/>
      <c r="H22" s="98">
        <v>842</v>
      </c>
      <c r="I22" s="91">
        <v>14</v>
      </c>
      <c r="J22" s="36" t="s">
        <v>19</v>
      </c>
      <c r="K22" s="131">
        <f t="shared" si="1"/>
        <v>34</v>
      </c>
      <c r="L22" s="36" t="s">
        <v>1</v>
      </c>
      <c r="M22" s="449">
        <v>14442</v>
      </c>
      <c r="N22" s="99">
        <f t="shared" si="2"/>
        <v>19460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6</v>
      </c>
      <c r="C23" s="458">
        <f t="shared" si="5"/>
        <v>29122</v>
      </c>
      <c r="D23" s="110">
        <f t="shared" si="6"/>
        <v>26344</v>
      </c>
      <c r="E23" s="459">
        <f t="shared" si="3"/>
        <v>201.62004984768762</v>
      </c>
      <c r="F23" s="459">
        <f t="shared" si="4"/>
        <v>110.54509565745521</v>
      </c>
      <c r="G23" s="69"/>
      <c r="H23" s="98">
        <v>806</v>
      </c>
      <c r="I23" s="91">
        <v>5</v>
      </c>
      <c r="J23" s="36" t="s">
        <v>12</v>
      </c>
      <c r="K23" s="131">
        <f t="shared" si="1"/>
        <v>33</v>
      </c>
      <c r="L23" s="36" t="s">
        <v>0</v>
      </c>
      <c r="M23" s="449">
        <v>19888</v>
      </c>
      <c r="N23" s="99">
        <f t="shared" si="2"/>
        <v>16427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</v>
      </c>
      <c r="C24" s="230">
        <f t="shared" si="5"/>
        <v>19460</v>
      </c>
      <c r="D24" s="6">
        <f t="shared" si="6"/>
        <v>18299</v>
      </c>
      <c r="E24" s="58">
        <f t="shared" si="3"/>
        <v>134.74588007201217</v>
      </c>
      <c r="F24" s="58">
        <f t="shared" si="4"/>
        <v>106.34460899502704</v>
      </c>
      <c r="G24" s="69"/>
      <c r="H24" s="98">
        <v>693</v>
      </c>
      <c r="I24" s="91">
        <v>27</v>
      </c>
      <c r="J24" s="36" t="s">
        <v>31</v>
      </c>
      <c r="K24" s="131">
        <f t="shared" si="1"/>
        <v>16</v>
      </c>
      <c r="L24" s="36" t="s">
        <v>3</v>
      </c>
      <c r="M24" s="449">
        <v>10494</v>
      </c>
      <c r="N24" s="99">
        <f t="shared" si="2"/>
        <v>15432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0</v>
      </c>
      <c r="C25" s="230">
        <f t="shared" si="5"/>
        <v>16427</v>
      </c>
      <c r="D25" s="6">
        <f t="shared" si="6"/>
        <v>26613</v>
      </c>
      <c r="E25" s="58">
        <f t="shared" si="3"/>
        <v>82.597546259050674</v>
      </c>
      <c r="F25" s="58">
        <f t="shared" si="4"/>
        <v>61.725472513433289</v>
      </c>
      <c r="G25" s="79"/>
      <c r="H25" s="98">
        <v>644</v>
      </c>
      <c r="I25" s="91">
        <v>39</v>
      </c>
      <c r="J25" s="36" t="s">
        <v>39</v>
      </c>
      <c r="K25" s="131">
        <f t="shared" si="1"/>
        <v>40</v>
      </c>
      <c r="L25" s="349" t="s">
        <v>2</v>
      </c>
      <c r="M25" s="449">
        <v>9151</v>
      </c>
      <c r="N25" s="99">
        <f t="shared" si="2"/>
        <v>10803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3</v>
      </c>
      <c r="C26" s="230">
        <f t="shared" si="5"/>
        <v>15432</v>
      </c>
      <c r="D26" s="6">
        <f t="shared" si="6"/>
        <v>13006</v>
      </c>
      <c r="E26" s="58">
        <f t="shared" si="3"/>
        <v>147.05546026300743</v>
      </c>
      <c r="F26" s="58">
        <f t="shared" si="4"/>
        <v>118.65292941719206</v>
      </c>
      <c r="G26" s="69"/>
      <c r="H26" s="98">
        <v>531</v>
      </c>
      <c r="I26" s="91">
        <v>12</v>
      </c>
      <c r="J26" s="36" t="s">
        <v>18</v>
      </c>
      <c r="K26" s="131">
        <f t="shared" si="1"/>
        <v>13</v>
      </c>
      <c r="L26" s="36" t="s">
        <v>7</v>
      </c>
      <c r="M26" s="449">
        <v>11267</v>
      </c>
      <c r="N26" s="99">
        <f t="shared" si="2"/>
        <v>10391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49" t="s">
        <v>2</v>
      </c>
      <c r="C27" s="230">
        <f t="shared" si="5"/>
        <v>10803</v>
      </c>
      <c r="D27" s="6">
        <f t="shared" si="6"/>
        <v>14436</v>
      </c>
      <c r="E27" s="58">
        <f t="shared" si="3"/>
        <v>118.05267183914326</v>
      </c>
      <c r="F27" s="58">
        <f t="shared" si="4"/>
        <v>74.833748960931004</v>
      </c>
      <c r="G27" s="69"/>
      <c r="H27" s="391">
        <v>493</v>
      </c>
      <c r="I27" s="91">
        <v>4</v>
      </c>
      <c r="J27" s="36" t="s">
        <v>11</v>
      </c>
      <c r="K27" s="131">
        <f t="shared" si="1"/>
        <v>25</v>
      </c>
      <c r="L27" s="36" t="s">
        <v>29</v>
      </c>
      <c r="M27" s="450">
        <v>5908</v>
      </c>
      <c r="N27" s="99">
        <f t="shared" si="2"/>
        <v>8432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7</v>
      </c>
      <c r="C28" s="230">
        <f t="shared" si="5"/>
        <v>10391</v>
      </c>
      <c r="D28" s="6">
        <f t="shared" si="6"/>
        <v>9846</v>
      </c>
      <c r="E28" s="58">
        <f t="shared" si="3"/>
        <v>92.225082098162787</v>
      </c>
      <c r="F28" s="58">
        <f t="shared" si="4"/>
        <v>105.5352427381678</v>
      </c>
      <c r="G28" s="80"/>
      <c r="H28" s="48">
        <v>314</v>
      </c>
      <c r="I28" s="91">
        <v>7</v>
      </c>
      <c r="J28" s="36" t="s">
        <v>14</v>
      </c>
      <c r="K28" s="206">
        <f t="shared" si="1"/>
        <v>21</v>
      </c>
      <c r="L28" s="524" t="s">
        <v>162</v>
      </c>
      <c r="M28" s="451">
        <v>5904</v>
      </c>
      <c r="N28" s="190">
        <f t="shared" si="2"/>
        <v>6893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29</v>
      </c>
      <c r="C29" s="230">
        <f t="shared" si="5"/>
        <v>8432</v>
      </c>
      <c r="D29" s="6">
        <f t="shared" si="6"/>
        <v>6354</v>
      </c>
      <c r="E29" s="58">
        <f t="shared" si="3"/>
        <v>142.72173324306024</v>
      </c>
      <c r="F29" s="58">
        <f t="shared" si="4"/>
        <v>132.70380862448852</v>
      </c>
      <c r="G29" s="79"/>
      <c r="H29" s="98">
        <v>170</v>
      </c>
      <c r="I29" s="91">
        <v>20</v>
      </c>
      <c r="J29" s="36" t="s">
        <v>24</v>
      </c>
      <c r="K29" s="129"/>
      <c r="L29" s="129" t="s">
        <v>176</v>
      </c>
      <c r="M29" s="452">
        <v>181110</v>
      </c>
      <c r="N29" s="195">
        <f>SUM(H44)</f>
        <v>262841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524" t="s">
        <v>162</v>
      </c>
      <c r="C30" s="230">
        <f t="shared" si="5"/>
        <v>6893</v>
      </c>
      <c r="D30" s="6">
        <f t="shared" si="6"/>
        <v>7224</v>
      </c>
      <c r="E30" s="64">
        <f t="shared" si="3"/>
        <v>116.75135501355014</v>
      </c>
      <c r="F30" s="70">
        <f t="shared" si="4"/>
        <v>95.41805094130676</v>
      </c>
      <c r="G30" s="82"/>
      <c r="H30" s="98">
        <v>92</v>
      </c>
      <c r="I30" s="91">
        <v>32</v>
      </c>
      <c r="J30" s="36" t="s">
        <v>35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262841</v>
      </c>
      <c r="D31" s="74">
        <f>SUM(L14)</f>
        <v>243721</v>
      </c>
      <c r="E31" s="77">
        <f>SUM(N29/M29*100)</f>
        <v>145.12782287007894</v>
      </c>
      <c r="F31" s="70">
        <f t="shared" si="4"/>
        <v>107.84503592222254</v>
      </c>
      <c r="G31" s="78"/>
      <c r="H31" s="98">
        <v>83</v>
      </c>
      <c r="I31" s="91">
        <v>15</v>
      </c>
      <c r="J31" s="36" t="s">
        <v>20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503">
        <v>44</v>
      </c>
      <c r="I32" s="91">
        <v>10</v>
      </c>
      <c r="J32" s="36" t="s">
        <v>16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48">
        <v>32</v>
      </c>
      <c r="I33" s="91">
        <v>23</v>
      </c>
      <c r="J33" s="36" t="s">
        <v>27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48">
        <v>29</v>
      </c>
      <c r="I34" s="91">
        <v>18</v>
      </c>
      <c r="J34" s="36" t="s">
        <v>22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1</v>
      </c>
      <c r="I35" s="91">
        <v>29</v>
      </c>
      <c r="J35" s="36" t="s">
        <v>54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0</v>
      </c>
      <c r="I36" s="91">
        <v>6</v>
      </c>
      <c r="J36" s="36" t="s">
        <v>13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0</v>
      </c>
      <c r="I37" s="91">
        <v>8</v>
      </c>
      <c r="J37" s="36" t="s">
        <v>15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19</v>
      </c>
      <c r="J38" s="36" t="s">
        <v>23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262841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193</v>
      </c>
      <c r="I48" s="91"/>
      <c r="J48" s="216" t="s">
        <v>92</v>
      </c>
      <c r="K48" s="4"/>
      <c r="L48" s="384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182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99">
        <v>34723</v>
      </c>
      <c r="I50" s="91">
        <v>16</v>
      </c>
      <c r="J50" s="36" t="s">
        <v>3</v>
      </c>
      <c r="K50" s="382">
        <f>SUM(I50)</f>
        <v>16</v>
      </c>
      <c r="L50" s="385">
        <v>37139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98">
        <v>13790</v>
      </c>
      <c r="I51" s="91">
        <v>33</v>
      </c>
      <c r="J51" s="36" t="s">
        <v>0</v>
      </c>
      <c r="K51" s="382">
        <f t="shared" ref="K51:K59" si="7">SUM(I51)</f>
        <v>33</v>
      </c>
      <c r="L51" s="386">
        <v>14396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8">
        <v>6207</v>
      </c>
      <c r="I52" s="91">
        <v>26</v>
      </c>
      <c r="J52" s="36" t="s">
        <v>30</v>
      </c>
      <c r="K52" s="382">
        <f t="shared" si="7"/>
        <v>26</v>
      </c>
      <c r="L52" s="386">
        <v>8653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193</v>
      </c>
      <c r="D53" s="66" t="s">
        <v>183</v>
      </c>
      <c r="E53" s="66" t="s">
        <v>51</v>
      </c>
      <c r="F53" s="66" t="s">
        <v>50</v>
      </c>
      <c r="G53" s="67" t="s">
        <v>52</v>
      </c>
      <c r="H53" s="48">
        <v>5928</v>
      </c>
      <c r="I53" s="91">
        <v>38</v>
      </c>
      <c r="J53" s="36" t="s">
        <v>38</v>
      </c>
      <c r="K53" s="382">
        <f t="shared" si="7"/>
        <v>38</v>
      </c>
      <c r="L53" s="386">
        <v>9782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34723</v>
      </c>
      <c r="D54" s="110">
        <f>SUM(L50)</f>
        <v>37139</v>
      </c>
      <c r="E54" s="58">
        <f t="shared" ref="E54:E63" si="8">SUM(N67/M67*100)</f>
        <v>180.2481312292359</v>
      </c>
      <c r="F54" s="58">
        <f t="shared" ref="F54:F61" si="9">SUM(C54/D54*100)</f>
        <v>93.494709065941464</v>
      </c>
      <c r="G54" s="69"/>
      <c r="H54" s="48">
        <v>2935</v>
      </c>
      <c r="I54" s="91">
        <v>34</v>
      </c>
      <c r="J54" s="36" t="s">
        <v>1</v>
      </c>
      <c r="K54" s="382">
        <f t="shared" si="7"/>
        <v>34</v>
      </c>
      <c r="L54" s="386">
        <v>3141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13790</v>
      </c>
      <c r="D55" s="110">
        <f t="shared" ref="D55:D63" si="11">SUM(L51)</f>
        <v>14396</v>
      </c>
      <c r="E55" s="58">
        <f t="shared" si="8"/>
        <v>185.69889577161325</v>
      </c>
      <c r="F55" s="58">
        <f t="shared" si="9"/>
        <v>95.790497360377884</v>
      </c>
      <c r="G55" s="69"/>
      <c r="H55" s="48">
        <v>2199</v>
      </c>
      <c r="I55" s="91">
        <v>36</v>
      </c>
      <c r="J55" s="36" t="s">
        <v>5</v>
      </c>
      <c r="K55" s="382">
        <f t="shared" si="7"/>
        <v>36</v>
      </c>
      <c r="L55" s="386">
        <v>1853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6207</v>
      </c>
      <c r="D56" s="110">
        <f t="shared" si="11"/>
        <v>8653</v>
      </c>
      <c r="E56" s="58">
        <f t="shared" si="8"/>
        <v>78.124606670862178</v>
      </c>
      <c r="F56" s="58">
        <f t="shared" si="9"/>
        <v>71.732347162833705</v>
      </c>
      <c r="G56" s="69"/>
      <c r="H56" s="48">
        <v>2006</v>
      </c>
      <c r="I56" s="91">
        <v>40</v>
      </c>
      <c r="J56" s="36" t="s">
        <v>2</v>
      </c>
      <c r="K56" s="382">
        <f t="shared" si="7"/>
        <v>40</v>
      </c>
      <c r="L56" s="386">
        <v>1953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38</v>
      </c>
      <c r="C57" s="47">
        <f t="shared" si="10"/>
        <v>5928</v>
      </c>
      <c r="D57" s="110">
        <f t="shared" si="11"/>
        <v>9782</v>
      </c>
      <c r="E57" s="58">
        <f t="shared" si="8"/>
        <v>106.46551724137932</v>
      </c>
      <c r="F57" s="58">
        <f t="shared" si="9"/>
        <v>60.601104068697609</v>
      </c>
      <c r="G57" s="69"/>
      <c r="H57" s="48">
        <v>956</v>
      </c>
      <c r="I57" s="91">
        <v>31</v>
      </c>
      <c r="J57" s="36" t="s">
        <v>108</v>
      </c>
      <c r="K57" s="382">
        <f t="shared" si="7"/>
        <v>31</v>
      </c>
      <c r="L57" s="386">
        <v>963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2935</v>
      </c>
      <c r="D58" s="110">
        <f t="shared" si="11"/>
        <v>3141</v>
      </c>
      <c r="E58" s="58">
        <f t="shared" si="8"/>
        <v>132.02878992352674</v>
      </c>
      <c r="F58" s="58">
        <f t="shared" si="9"/>
        <v>93.441579114931557</v>
      </c>
      <c r="G58" s="79"/>
      <c r="H58" s="48">
        <v>850</v>
      </c>
      <c r="I58" s="91">
        <v>14</v>
      </c>
      <c r="J58" s="36" t="s">
        <v>19</v>
      </c>
      <c r="K58" s="382">
        <f t="shared" si="7"/>
        <v>14</v>
      </c>
      <c r="L58" s="386">
        <v>785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5</v>
      </c>
      <c r="C59" s="47">
        <f t="shared" si="10"/>
        <v>2199</v>
      </c>
      <c r="D59" s="110">
        <f t="shared" si="11"/>
        <v>1853</v>
      </c>
      <c r="E59" s="58">
        <f t="shared" si="8"/>
        <v>71.815806662312212</v>
      </c>
      <c r="F59" s="58">
        <f t="shared" si="9"/>
        <v>118.67242309767944</v>
      </c>
      <c r="G59" s="69"/>
      <c r="H59" s="515">
        <v>820</v>
      </c>
      <c r="I59" s="152">
        <v>25</v>
      </c>
      <c r="J59" s="84" t="s">
        <v>29</v>
      </c>
      <c r="K59" s="383">
        <f t="shared" si="7"/>
        <v>25</v>
      </c>
      <c r="L59" s="387">
        <v>683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2</v>
      </c>
      <c r="C60" s="99">
        <f t="shared" si="10"/>
        <v>2006</v>
      </c>
      <c r="D60" s="110">
        <f t="shared" si="11"/>
        <v>1953</v>
      </c>
      <c r="E60" s="58">
        <f t="shared" si="8"/>
        <v>107.791509940892</v>
      </c>
      <c r="F60" s="58">
        <f t="shared" si="9"/>
        <v>102.71377368151562</v>
      </c>
      <c r="G60" s="440"/>
      <c r="H60" s="506">
        <v>579</v>
      </c>
      <c r="I60" s="254">
        <v>24</v>
      </c>
      <c r="J60" s="492" t="s">
        <v>28</v>
      </c>
      <c r="K60" s="441" t="s">
        <v>8</v>
      </c>
      <c r="L60" s="454">
        <v>80538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64</v>
      </c>
      <c r="C61" s="47">
        <f t="shared" si="10"/>
        <v>956</v>
      </c>
      <c r="D61" s="110">
        <f t="shared" si="11"/>
        <v>963</v>
      </c>
      <c r="E61" s="58">
        <f t="shared" si="8"/>
        <v>142.68656716417911</v>
      </c>
      <c r="F61" s="58">
        <f t="shared" si="9"/>
        <v>99.273104880581513</v>
      </c>
      <c r="G61" s="80"/>
      <c r="H61" s="98">
        <v>159</v>
      </c>
      <c r="I61" s="91">
        <v>15</v>
      </c>
      <c r="J61" s="36" t="s">
        <v>20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850</v>
      </c>
      <c r="D62" s="110">
        <f t="shared" si="11"/>
        <v>785</v>
      </c>
      <c r="E62" s="58">
        <f t="shared" si="8"/>
        <v>125.1840942562592</v>
      </c>
      <c r="F62" s="58">
        <f>SUM(C62/D62*100)</f>
        <v>108.28025477707006</v>
      </c>
      <c r="G62" s="79"/>
      <c r="H62" s="48">
        <v>155</v>
      </c>
      <c r="I62" s="91">
        <v>37</v>
      </c>
      <c r="J62" s="36" t="s">
        <v>37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29</v>
      </c>
      <c r="C63" s="47">
        <f t="shared" si="10"/>
        <v>820</v>
      </c>
      <c r="D63" s="110">
        <f t="shared" si="11"/>
        <v>683</v>
      </c>
      <c r="E63" s="64">
        <f t="shared" si="8"/>
        <v>94.688221709006925</v>
      </c>
      <c r="F63" s="58">
        <f>SUM(C63/D63*100)</f>
        <v>120.05856515373353</v>
      </c>
      <c r="G63" s="82"/>
      <c r="H63" s="48">
        <v>116</v>
      </c>
      <c r="I63" s="91">
        <v>13</v>
      </c>
      <c r="J63" s="36" t="s">
        <v>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71586</v>
      </c>
      <c r="D64" s="74">
        <f>SUM(L60)</f>
        <v>80538</v>
      </c>
      <c r="E64" s="77">
        <f>SUM(N77/M77*100)</f>
        <v>141.66188431322107</v>
      </c>
      <c r="F64" s="77">
        <f>SUM(C64/D64*100)</f>
        <v>88.88475005587425</v>
      </c>
      <c r="G64" s="78"/>
      <c r="H64" s="137">
        <v>80</v>
      </c>
      <c r="I64" s="91">
        <v>9</v>
      </c>
      <c r="J64" s="393" t="s">
        <v>172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63</v>
      </c>
      <c r="I65" s="91">
        <v>1</v>
      </c>
      <c r="J65" s="36" t="s">
        <v>4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16</v>
      </c>
      <c r="I66" s="91">
        <v>19</v>
      </c>
      <c r="J66" s="36" t="s">
        <v>23</v>
      </c>
      <c r="K66" s="1"/>
      <c r="L66" s="217" t="s">
        <v>92</v>
      </c>
      <c r="M66" s="400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345">
        <v>4</v>
      </c>
      <c r="I67" s="91">
        <v>23</v>
      </c>
      <c r="J67" s="36" t="s">
        <v>27</v>
      </c>
      <c r="K67" s="4">
        <f>SUM(I50)</f>
        <v>16</v>
      </c>
      <c r="L67" s="36" t="s">
        <v>3</v>
      </c>
      <c r="M67" s="485">
        <v>19264</v>
      </c>
      <c r="N67" s="99">
        <f>SUM(H50)</f>
        <v>34723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98">
        <v>0</v>
      </c>
      <c r="I68" s="91">
        <v>2</v>
      </c>
      <c r="J68" s="36" t="s">
        <v>6</v>
      </c>
      <c r="K68" s="4">
        <f t="shared" ref="K68:K76" si="12">SUM(I51)</f>
        <v>33</v>
      </c>
      <c r="L68" s="36" t="s">
        <v>0</v>
      </c>
      <c r="M68" s="486">
        <v>7426</v>
      </c>
      <c r="N68" s="99">
        <f t="shared" ref="N68:N76" si="13">SUM(H51)</f>
        <v>13790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345">
        <v>0</v>
      </c>
      <c r="I69" s="91">
        <v>3</v>
      </c>
      <c r="J69" s="36" t="s">
        <v>10</v>
      </c>
      <c r="K69" s="4">
        <f t="shared" si="12"/>
        <v>26</v>
      </c>
      <c r="L69" s="36" t="s">
        <v>30</v>
      </c>
      <c r="M69" s="486">
        <v>7945</v>
      </c>
      <c r="N69" s="99">
        <f t="shared" si="13"/>
        <v>6207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98">
        <v>0</v>
      </c>
      <c r="I70" s="91">
        <v>4</v>
      </c>
      <c r="J70" s="36" t="s">
        <v>11</v>
      </c>
      <c r="K70" s="4">
        <f t="shared" si="12"/>
        <v>38</v>
      </c>
      <c r="L70" s="36" t="s">
        <v>38</v>
      </c>
      <c r="M70" s="486">
        <v>5568</v>
      </c>
      <c r="N70" s="99">
        <f t="shared" si="13"/>
        <v>5928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5</v>
      </c>
      <c r="J71" s="36" t="s">
        <v>12</v>
      </c>
      <c r="K71" s="4">
        <f t="shared" si="12"/>
        <v>34</v>
      </c>
      <c r="L71" s="36" t="s">
        <v>1</v>
      </c>
      <c r="M71" s="486">
        <v>2223</v>
      </c>
      <c r="N71" s="99">
        <f t="shared" si="13"/>
        <v>2935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6</v>
      </c>
      <c r="J72" s="36" t="s">
        <v>13</v>
      </c>
      <c r="K72" s="4">
        <f t="shared" si="12"/>
        <v>36</v>
      </c>
      <c r="L72" s="36" t="s">
        <v>5</v>
      </c>
      <c r="M72" s="486">
        <v>3062</v>
      </c>
      <c r="N72" s="99">
        <f t="shared" si="13"/>
        <v>2199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7</v>
      </c>
      <c r="J73" s="36" t="s">
        <v>14</v>
      </c>
      <c r="K73" s="4">
        <f t="shared" si="12"/>
        <v>40</v>
      </c>
      <c r="L73" s="36" t="s">
        <v>2</v>
      </c>
      <c r="M73" s="486">
        <v>1861</v>
      </c>
      <c r="N73" s="99">
        <f t="shared" si="13"/>
        <v>2006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8</v>
      </c>
      <c r="J74" s="36" t="s">
        <v>15</v>
      </c>
      <c r="K74" s="4">
        <f t="shared" si="12"/>
        <v>31</v>
      </c>
      <c r="L74" s="36" t="s">
        <v>64</v>
      </c>
      <c r="M74" s="486">
        <v>670</v>
      </c>
      <c r="N74" s="99">
        <f t="shared" si="13"/>
        <v>956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10</v>
      </c>
      <c r="J75" s="36" t="s">
        <v>16</v>
      </c>
      <c r="K75" s="4">
        <f t="shared" si="12"/>
        <v>14</v>
      </c>
      <c r="L75" s="36" t="s">
        <v>19</v>
      </c>
      <c r="M75" s="486">
        <v>679</v>
      </c>
      <c r="N75" s="99">
        <f t="shared" si="13"/>
        <v>850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11</v>
      </c>
      <c r="J76" s="36" t="s">
        <v>17</v>
      </c>
      <c r="K76" s="15">
        <f t="shared" si="12"/>
        <v>25</v>
      </c>
      <c r="L76" s="84" t="s">
        <v>29</v>
      </c>
      <c r="M76" s="487">
        <v>866</v>
      </c>
      <c r="N76" s="190">
        <f t="shared" si="13"/>
        <v>820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12</v>
      </c>
      <c r="J77" s="36" t="s">
        <v>18</v>
      </c>
      <c r="K77" s="4"/>
      <c r="L77" s="129" t="s">
        <v>62</v>
      </c>
      <c r="M77" s="351">
        <v>50533</v>
      </c>
      <c r="N77" s="195">
        <f>SUM(H90)</f>
        <v>71586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17</v>
      </c>
      <c r="J78" s="36" t="s">
        <v>21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9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9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9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71586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N53" sqref="N53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102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196</v>
      </c>
      <c r="I2" s="4"/>
      <c r="J2" s="208" t="s">
        <v>102</v>
      </c>
      <c r="K2" s="89"/>
      <c r="L2" s="374" t="s">
        <v>181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36093</v>
      </c>
      <c r="I4" s="91">
        <v>33</v>
      </c>
      <c r="J4" s="183" t="s">
        <v>0</v>
      </c>
      <c r="K4" s="135">
        <f>SUM(I4)</f>
        <v>33</v>
      </c>
      <c r="L4" s="367">
        <v>35238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11706</v>
      </c>
      <c r="I5" s="91">
        <v>34</v>
      </c>
      <c r="J5" s="183" t="s">
        <v>1</v>
      </c>
      <c r="K5" s="135">
        <f t="shared" ref="K5:K13" si="0">SUM(I5)</f>
        <v>34</v>
      </c>
      <c r="L5" s="368">
        <v>20027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11444</v>
      </c>
      <c r="I6" s="91">
        <v>13</v>
      </c>
      <c r="J6" s="183" t="s">
        <v>7</v>
      </c>
      <c r="K6" s="135">
        <f t="shared" si="0"/>
        <v>13</v>
      </c>
      <c r="L6" s="368">
        <v>6970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9631</v>
      </c>
      <c r="I7" s="91">
        <v>9</v>
      </c>
      <c r="J7" s="408" t="s">
        <v>171</v>
      </c>
      <c r="K7" s="135">
        <f t="shared" si="0"/>
        <v>9</v>
      </c>
      <c r="L7" s="368">
        <v>10891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5822</v>
      </c>
      <c r="I8" s="91">
        <v>24</v>
      </c>
      <c r="J8" s="183" t="s">
        <v>28</v>
      </c>
      <c r="K8" s="135">
        <f t="shared" si="0"/>
        <v>24</v>
      </c>
      <c r="L8" s="368">
        <v>6243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3571</v>
      </c>
      <c r="I9" s="91">
        <v>36</v>
      </c>
      <c r="J9" s="183" t="s">
        <v>5</v>
      </c>
      <c r="K9" s="135">
        <f t="shared" si="0"/>
        <v>36</v>
      </c>
      <c r="L9" s="368">
        <v>1576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3171</v>
      </c>
      <c r="I10" s="91">
        <v>25</v>
      </c>
      <c r="J10" s="183" t="s">
        <v>29</v>
      </c>
      <c r="K10" s="135">
        <f t="shared" si="0"/>
        <v>25</v>
      </c>
      <c r="L10" s="368">
        <v>2779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3092</v>
      </c>
      <c r="I11" s="91">
        <v>12</v>
      </c>
      <c r="J11" s="183" t="s">
        <v>18</v>
      </c>
      <c r="K11" s="135">
        <f t="shared" si="0"/>
        <v>12</v>
      </c>
      <c r="L11" s="368">
        <v>2851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2905</v>
      </c>
      <c r="I12" s="91">
        <v>20</v>
      </c>
      <c r="J12" s="183" t="s">
        <v>24</v>
      </c>
      <c r="K12" s="135">
        <f t="shared" si="0"/>
        <v>20</v>
      </c>
      <c r="L12" s="368">
        <v>1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1089</v>
      </c>
      <c r="I13" s="152">
        <v>17</v>
      </c>
      <c r="J13" s="253" t="s">
        <v>21</v>
      </c>
      <c r="K13" s="207">
        <f t="shared" si="0"/>
        <v>17</v>
      </c>
      <c r="L13" s="376">
        <v>1022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991</v>
      </c>
      <c r="I14" s="254">
        <v>16</v>
      </c>
      <c r="J14" s="475" t="s">
        <v>3</v>
      </c>
      <c r="K14" s="89" t="s">
        <v>8</v>
      </c>
      <c r="L14" s="377">
        <v>106315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988</v>
      </c>
      <c r="I15" s="91">
        <v>26</v>
      </c>
      <c r="J15" s="183" t="s">
        <v>30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345">
        <v>902</v>
      </c>
      <c r="I16" s="91">
        <v>40</v>
      </c>
      <c r="J16" s="183" t="s">
        <v>2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345">
        <v>746</v>
      </c>
      <c r="I17" s="91">
        <v>31</v>
      </c>
      <c r="J17" s="91" t="s">
        <v>157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520">
        <v>741</v>
      </c>
      <c r="I18" s="91">
        <v>38</v>
      </c>
      <c r="J18" s="183" t="s">
        <v>38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690</v>
      </c>
      <c r="I19" s="91">
        <v>1</v>
      </c>
      <c r="J19" s="183" t="s">
        <v>4</v>
      </c>
      <c r="K19" s="1"/>
      <c r="L19" s="57" t="s">
        <v>70</v>
      </c>
      <c r="M19" s="104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598</v>
      </c>
      <c r="I20" s="91">
        <v>6</v>
      </c>
      <c r="J20" s="183" t="s">
        <v>13</v>
      </c>
      <c r="K20" s="135">
        <f>SUM(I4)</f>
        <v>33</v>
      </c>
      <c r="L20" s="183" t="s">
        <v>0</v>
      </c>
      <c r="M20" s="378">
        <v>36388</v>
      </c>
      <c r="N20" s="99">
        <f>SUM(H4)</f>
        <v>36093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193</v>
      </c>
      <c r="D21" s="66" t="s">
        <v>183</v>
      </c>
      <c r="E21" s="66" t="s">
        <v>51</v>
      </c>
      <c r="F21" s="66" t="s">
        <v>50</v>
      </c>
      <c r="G21" s="67" t="s">
        <v>52</v>
      </c>
      <c r="H21" s="98">
        <v>574</v>
      </c>
      <c r="I21" s="91">
        <v>21</v>
      </c>
      <c r="J21" s="183" t="s">
        <v>25</v>
      </c>
      <c r="K21" s="135">
        <f t="shared" ref="K21:K29" si="1">SUM(I5)</f>
        <v>34</v>
      </c>
      <c r="L21" s="183" t="s">
        <v>1</v>
      </c>
      <c r="M21" s="379">
        <v>10358</v>
      </c>
      <c r="N21" s="99">
        <f t="shared" ref="N21:N29" si="2">SUM(H5)</f>
        <v>11706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36093</v>
      </c>
      <c r="D22" s="110">
        <f>SUM(L4)</f>
        <v>35238</v>
      </c>
      <c r="E22" s="62">
        <f t="shared" ref="E22:E31" si="3">SUM(N20/M20*100)</f>
        <v>99.189293173573702</v>
      </c>
      <c r="F22" s="58">
        <f t="shared" ref="F22:F32" si="4">SUM(C22/D22*100)</f>
        <v>102.42635790907543</v>
      </c>
      <c r="G22" s="69"/>
      <c r="H22" s="98">
        <v>420</v>
      </c>
      <c r="I22" s="91">
        <v>18</v>
      </c>
      <c r="J22" s="183" t="s">
        <v>22</v>
      </c>
      <c r="K22" s="135">
        <f t="shared" si="1"/>
        <v>13</v>
      </c>
      <c r="L22" s="183" t="s">
        <v>7</v>
      </c>
      <c r="M22" s="379">
        <v>8079</v>
      </c>
      <c r="N22" s="99">
        <f t="shared" si="2"/>
        <v>11444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1</v>
      </c>
      <c r="C23" s="47">
        <f t="shared" ref="C23:C31" si="5">SUM(H5)</f>
        <v>11706</v>
      </c>
      <c r="D23" s="110">
        <f t="shared" ref="D23:D31" si="6">SUM(L5)</f>
        <v>20027</v>
      </c>
      <c r="E23" s="62">
        <f t="shared" si="3"/>
        <v>113.0140953852095</v>
      </c>
      <c r="F23" s="58">
        <f t="shared" si="4"/>
        <v>58.451091027113399</v>
      </c>
      <c r="G23" s="69"/>
      <c r="H23" s="98">
        <v>234</v>
      </c>
      <c r="I23" s="91">
        <v>14</v>
      </c>
      <c r="J23" s="183" t="s">
        <v>19</v>
      </c>
      <c r="K23" s="135">
        <f t="shared" si="1"/>
        <v>9</v>
      </c>
      <c r="L23" s="408" t="s">
        <v>170</v>
      </c>
      <c r="M23" s="379">
        <v>9443</v>
      </c>
      <c r="N23" s="99">
        <f t="shared" si="2"/>
        <v>9631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11444</v>
      </c>
      <c r="D24" s="110">
        <f t="shared" si="6"/>
        <v>6970</v>
      </c>
      <c r="E24" s="62">
        <f t="shared" si="3"/>
        <v>141.65119445475923</v>
      </c>
      <c r="F24" s="58">
        <f t="shared" si="4"/>
        <v>164.18938307030129</v>
      </c>
      <c r="G24" s="69"/>
      <c r="H24" s="98">
        <v>183</v>
      </c>
      <c r="I24" s="91">
        <v>22</v>
      </c>
      <c r="J24" s="183" t="s">
        <v>26</v>
      </c>
      <c r="K24" s="135">
        <f t="shared" si="1"/>
        <v>24</v>
      </c>
      <c r="L24" s="183" t="s">
        <v>28</v>
      </c>
      <c r="M24" s="379">
        <v>4845</v>
      </c>
      <c r="N24" s="99">
        <f t="shared" si="2"/>
        <v>5822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408" t="s">
        <v>170</v>
      </c>
      <c r="C25" s="47">
        <f t="shared" si="5"/>
        <v>9631</v>
      </c>
      <c r="D25" s="110">
        <f t="shared" si="6"/>
        <v>10891</v>
      </c>
      <c r="E25" s="62">
        <f t="shared" si="3"/>
        <v>101.99089272476967</v>
      </c>
      <c r="F25" s="58">
        <f t="shared" si="4"/>
        <v>88.430814433936277</v>
      </c>
      <c r="G25" s="69"/>
      <c r="H25" s="98">
        <v>144</v>
      </c>
      <c r="I25" s="91">
        <v>5</v>
      </c>
      <c r="J25" s="183" t="s">
        <v>12</v>
      </c>
      <c r="K25" s="135">
        <f t="shared" si="1"/>
        <v>36</v>
      </c>
      <c r="L25" s="183" t="s">
        <v>5</v>
      </c>
      <c r="M25" s="379">
        <v>6100</v>
      </c>
      <c r="N25" s="99">
        <f t="shared" si="2"/>
        <v>3571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5822</v>
      </c>
      <c r="D26" s="110">
        <f t="shared" si="6"/>
        <v>6243</v>
      </c>
      <c r="E26" s="62">
        <f t="shared" si="3"/>
        <v>120.16511867905058</v>
      </c>
      <c r="F26" s="58">
        <f t="shared" si="4"/>
        <v>93.256447220887395</v>
      </c>
      <c r="G26" s="79"/>
      <c r="H26" s="98">
        <v>91</v>
      </c>
      <c r="I26" s="91">
        <v>3</v>
      </c>
      <c r="J26" s="183" t="s">
        <v>10</v>
      </c>
      <c r="K26" s="135">
        <f t="shared" si="1"/>
        <v>25</v>
      </c>
      <c r="L26" s="183" t="s">
        <v>29</v>
      </c>
      <c r="M26" s="379">
        <v>2761</v>
      </c>
      <c r="N26" s="99">
        <f t="shared" si="2"/>
        <v>3171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5</v>
      </c>
      <c r="C27" s="47">
        <f t="shared" si="5"/>
        <v>3571</v>
      </c>
      <c r="D27" s="110">
        <f t="shared" si="6"/>
        <v>1576</v>
      </c>
      <c r="E27" s="62">
        <f t="shared" si="3"/>
        <v>58.540983606557376</v>
      </c>
      <c r="F27" s="58">
        <f t="shared" si="4"/>
        <v>226.58629441624365</v>
      </c>
      <c r="G27" s="83"/>
      <c r="H27" s="98">
        <v>35</v>
      </c>
      <c r="I27" s="91">
        <v>11</v>
      </c>
      <c r="J27" s="183" t="s">
        <v>17</v>
      </c>
      <c r="K27" s="135">
        <f t="shared" si="1"/>
        <v>12</v>
      </c>
      <c r="L27" s="183" t="s">
        <v>18</v>
      </c>
      <c r="M27" s="379">
        <v>1050</v>
      </c>
      <c r="N27" s="99">
        <f t="shared" si="2"/>
        <v>3092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29</v>
      </c>
      <c r="C28" s="47">
        <f t="shared" si="5"/>
        <v>3171</v>
      </c>
      <c r="D28" s="110">
        <f t="shared" si="6"/>
        <v>2779</v>
      </c>
      <c r="E28" s="62">
        <f t="shared" si="3"/>
        <v>114.8496921405288</v>
      </c>
      <c r="F28" s="58">
        <f t="shared" si="4"/>
        <v>114.10579345088161</v>
      </c>
      <c r="G28" s="69"/>
      <c r="H28" s="98">
        <v>28</v>
      </c>
      <c r="I28" s="91">
        <v>2</v>
      </c>
      <c r="J28" s="183" t="s">
        <v>6</v>
      </c>
      <c r="K28" s="135">
        <f t="shared" si="1"/>
        <v>20</v>
      </c>
      <c r="L28" s="183" t="s">
        <v>24</v>
      </c>
      <c r="M28" s="379">
        <v>3001</v>
      </c>
      <c r="N28" s="99">
        <f t="shared" si="2"/>
        <v>2905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18</v>
      </c>
      <c r="C29" s="47">
        <f t="shared" si="5"/>
        <v>3092</v>
      </c>
      <c r="D29" s="110">
        <f t="shared" si="6"/>
        <v>2851</v>
      </c>
      <c r="E29" s="62">
        <f t="shared" si="3"/>
        <v>294.47619047619048</v>
      </c>
      <c r="F29" s="58">
        <f t="shared" si="4"/>
        <v>108.45317432479831</v>
      </c>
      <c r="G29" s="80"/>
      <c r="H29" s="98">
        <v>25</v>
      </c>
      <c r="I29" s="91">
        <v>29</v>
      </c>
      <c r="J29" s="183" t="s">
        <v>96</v>
      </c>
      <c r="K29" s="207">
        <f t="shared" si="1"/>
        <v>17</v>
      </c>
      <c r="L29" s="253" t="s">
        <v>21</v>
      </c>
      <c r="M29" s="380">
        <v>1089</v>
      </c>
      <c r="N29" s="99">
        <f t="shared" si="2"/>
        <v>1089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24</v>
      </c>
      <c r="C30" s="47">
        <f t="shared" si="5"/>
        <v>2905</v>
      </c>
      <c r="D30" s="110">
        <f t="shared" si="6"/>
        <v>1</v>
      </c>
      <c r="E30" s="62">
        <f t="shared" si="3"/>
        <v>96.80106631122959</v>
      </c>
      <c r="F30" s="58">
        <f t="shared" si="4"/>
        <v>290500</v>
      </c>
      <c r="G30" s="79"/>
      <c r="H30" s="345">
        <v>24</v>
      </c>
      <c r="I30" s="91">
        <v>27</v>
      </c>
      <c r="J30" s="183" t="s">
        <v>31</v>
      </c>
      <c r="K30" s="129"/>
      <c r="L30" s="390" t="s">
        <v>109</v>
      </c>
      <c r="M30" s="381">
        <v>89328</v>
      </c>
      <c r="N30" s="99">
        <f>SUM(H44)</f>
        <v>95993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21</v>
      </c>
      <c r="C31" s="47">
        <f t="shared" si="5"/>
        <v>1089</v>
      </c>
      <c r="D31" s="110">
        <f t="shared" si="6"/>
        <v>1022</v>
      </c>
      <c r="E31" s="63">
        <f t="shared" si="3"/>
        <v>100</v>
      </c>
      <c r="F31" s="70">
        <f t="shared" si="4"/>
        <v>106.55577299412914</v>
      </c>
      <c r="G31" s="82"/>
      <c r="H31" s="98">
        <v>24</v>
      </c>
      <c r="I31" s="91">
        <v>39</v>
      </c>
      <c r="J31" s="183" t="s">
        <v>39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95993</v>
      </c>
      <c r="D32" s="74">
        <f>SUM(L14)</f>
        <v>106315</v>
      </c>
      <c r="E32" s="75">
        <f>SUM(N30/M30*100)</f>
        <v>107.46126634425937</v>
      </c>
      <c r="F32" s="70">
        <f t="shared" si="4"/>
        <v>90.291116023138784</v>
      </c>
      <c r="G32" s="78"/>
      <c r="H32" s="99">
        <v>18</v>
      </c>
      <c r="I32" s="91">
        <v>28</v>
      </c>
      <c r="J32" s="183" t="s">
        <v>32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5</v>
      </c>
      <c r="I33" s="91">
        <v>32</v>
      </c>
      <c r="J33" s="183" t="s">
        <v>35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4</v>
      </c>
      <c r="I34" s="91">
        <v>15</v>
      </c>
      <c r="J34" s="183" t="s">
        <v>20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3</v>
      </c>
      <c r="I35" s="91">
        <v>4</v>
      </c>
      <c r="J35" s="183" t="s">
        <v>11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1</v>
      </c>
      <c r="I36" s="91">
        <v>23</v>
      </c>
      <c r="J36" s="183" t="s">
        <v>27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345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95993</v>
      </c>
      <c r="I44" s="4"/>
      <c r="J44" s="182" t="s">
        <v>107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183</v>
      </c>
      <c r="I48" s="4"/>
      <c r="J48" s="204" t="s">
        <v>105</v>
      </c>
      <c r="K48" s="89"/>
      <c r="L48" s="353" t="s">
        <v>181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285714</v>
      </c>
      <c r="I50" s="183">
        <v>17</v>
      </c>
      <c r="J50" s="182" t="s">
        <v>21</v>
      </c>
      <c r="K50" s="138">
        <f>SUM(I50)</f>
        <v>17</v>
      </c>
      <c r="L50" s="354">
        <v>36211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88575</v>
      </c>
      <c r="I51" s="183">
        <v>36</v>
      </c>
      <c r="J51" s="183" t="s">
        <v>5</v>
      </c>
      <c r="K51" s="138">
        <f t="shared" ref="K51:K59" si="7">SUM(I51)</f>
        <v>36</v>
      </c>
      <c r="L51" s="354">
        <v>49853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30974</v>
      </c>
      <c r="I52" s="183">
        <v>16</v>
      </c>
      <c r="J52" s="182" t="s">
        <v>3</v>
      </c>
      <c r="K52" s="138">
        <f t="shared" si="7"/>
        <v>16</v>
      </c>
      <c r="L52" s="354">
        <v>18978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20575</v>
      </c>
      <c r="I53" s="183">
        <v>40</v>
      </c>
      <c r="J53" s="182" t="s">
        <v>2</v>
      </c>
      <c r="K53" s="138">
        <f t="shared" si="7"/>
        <v>40</v>
      </c>
      <c r="L53" s="354">
        <v>15087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193</v>
      </c>
      <c r="D54" s="66" t="s">
        <v>183</v>
      </c>
      <c r="E54" s="66" t="s">
        <v>51</v>
      </c>
      <c r="F54" s="66" t="s">
        <v>50</v>
      </c>
      <c r="G54" s="67" t="s">
        <v>52</v>
      </c>
      <c r="H54" s="98">
        <v>17010</v>
      </c>
      <c r="I54" s="183">
        <v>26</v>
      </c>
      <c r="J54" s="182" t="s">
        <v>30</v>
      </c>
      <c r="K54" s="138">
        <f t="shared" si="7"/>
        <v>26</v>
      </c>
      <c r="L54" s="354">
        <v>20000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285714</v>
      </c>
      <c r="D55" s="6">
        <f t="shared" ref="D55:D64" si="8">SUM(L50)</f>
        <v>36211</v>
      </c>
      <c r="E55" s="58">
        <f>SUM(N66/M66*100)</f>
        <v>90.780669144981402</v>
      </c>
      <c r="F55" s="58">
        <f t="shared" ref="F55:F65" si="9">SUM(C55/D55*100)</f>
        <v>789.02543426030763</v>
      </c>
      <c r="G55" s="69"/>
      <c r="H55" s="98">
        <v>14694</v>
      </c>
      <c r="I55" s="183">
        <v>38</v>
      </c>
      <c r="J55" s="182" t="s">
        <v>38</v>
      </c>
      <c r="K55" s="138">
        <f t="shared" si="7"/>
        <v>38</v>
      </c>
      <c r="L55" s="354">
        <v>10660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88575</v>
      </c>
      <c r="D56" s="6">
        <f t="shared" si="8"/>
        <v>49853</v>
      </c>
      <c r="E56" s="58">
        <f t="shared" ref="E56:E65" si="11">SUM(N67/M67*100)</f>
        <v>101.49768529128661</v>
      </c>
      <c r="F56" s="58">
        <f t="shared" si="9"/>
        <v>177.6723567287826</v>
      </c>
      <c r="G56" s="69"/>
      <c r="H56" s="98">
        <v>14196</v>
      </c>
      <c r="I56" s="183">
        <v>24</v>
      </c>
      <c r="J56" s="182" t="s">
        <v>28</v>
      </c>
      <c r="K56" s="138">
        <f t="shared" si="7"/>
        <v>24</v>
      </c>
      <c r="L56" s="354">
        <v>13208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30974</v>
      </c>
      <c r="D57" s="6">
        <f t="shared" si="8"/>
        <v>18978</v>
      </c>
      <c r="E57" s="58">
        <f t="shared" si="11"/>
        <v>125.66027019351698</v>
      </c>
      <c r="F57" s="58">
        <f t="shared" si="9"/>
        <v>163.21003266940667</v>
      </c>
      <c r="G57" s="69"/>
      <c r="H57" s="98">
        <v>10772</v>
      </c>
      <c r="I57" s="182">
        <v>25</v>
      </c>
      <c r="J57" s="182" t="s">
        <v>29</v>
      </c>
      <c r="K57" s="138">
        <f t="shared" si="7"/>
        <v>25</v>
      </c>
      <c r="L57" s="354">
        <v>8719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2</v>
      </c>
      <c r="C58" s="47">
        <f t="shared" si="10"/>
        <v>20575</v>
      </c>
      <c r="D58" s="6">
        <f t="shared" si="8"/>
        <v>15087</v>
      </c>
      <c r="E58" s="58">
        <f t="shared" si="11"/>
        <v>104.3833392521942</v>
      </c>
      <c r="F58" s="58">
        <f t="shared" si="9"/>
        <v>136.37568767813349</v>
      </c>
      <c r="G58" s="69"/>
      <c r="H58" s="460">
        <v>7281</v>
      </c>
      <c r="I58" s="253">
        <v>37</v>
      </c>
      <c r="J58" s="185" t="s">
        <v>37</v>
      </c>
      <c r="K58" s="138">
        <f t="shared" si="7"/>
        <v>37</v>
      </c>
      <c r="L58" s="352">
        <v>6683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30</v>
      </c>
      <c r="C59" s="47">
        <f t="shared" si="10"/>
        <v>17010</v>
      </c>
      <c r="D59" s="6">
        <f t="shared" si="8"/>
        <v>20000</v>
      </c>
      <c r="E59" s="58">
        <f t="shared" si="11"/>
        <v>105.94830270943632</v>
      </c>
      <c r="F59" s="58">
        <f t="shared" si="9"/>
        <v>85.05</v>
      </c>
      <c r="G59" s="79"/>
      <c r="H59" s="460">
        <v>6003</v>
      </c>
      <c r="I59" s="253">
        <v>33</v>
      </c>
      <c r="J59" s="185" t="s">
        <v>0</v>
      </c>
      <c r="K59" s="138">
        <f t="shared" si="7"/>
        <v>33</v>
      </c>
      <c r="L59" s="352">
        <v>11520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38</v>
      </c>
      <c r="C60" s="47">
        <f t="shared" si="10"/>
        <v>14694</v>
      </c>
      <c r="D60" s="6">
        <f t="shared" si="8"/>
        <v>10660</v>
      </c>
      <c r="E60" s="58">
        <f t="shared" si="11"/>
        <v>171.98033707865167</v>
      </c>
      <c r="F60" s="58">
        <f t="shared" si="9"/>
        <v>137.84240150093808</v>
      </c>
      <c r="G60" s="69"/>
      <c r="H60" s="473">
        <v>2562</v>
      </c>
      <c r="I60" s="475">
        <v>34</v>
      </c>
      <c r="J60" s="255" t="s">
        <v>1</v>
      </c>
      <c r="K60" s="89" t="s">
        <v>8</v>
      </c>
      <c r="L60" s="509">
        <v>208670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28</v>
      </c>
      <c r="C61" s="47">
        <f t="shared" si="10"/>
        <v>14196</v>
      </c>
      <c r="D61" s="6">
        <f t="shared" si="8"/>
        <v>13208</v>
      </c>
      <c r="E61" s="58">
        <f t="shared" si="11"/>
        <v>125.96273291925466</v>
      </c>
      <c r="F61" s="58">
        <f t="shared" si="9"/>
        <v>107.48031496062993</v>
      </c>
      <c r="G61" s="69"/>
      <c r="H61" s="98">
        <v>2394</v>
      </c>
      <c r="I61" s="183">
        <v>30</v>
      </c>
      <c r="J61" s="182" t="s">
        <v>99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29</v>
      </c>
      <c r="C62" s="47">
        <f t="shared" si="10"/>
        <v>10772</v>
      </c>
      <c r="D62" s="6">
        <f t="shared" si="8"/>
        <v>8719</v>
      </c>
      <c r="E62" s="58">
        <f t="shared" si="11"/>
        <v>117.08695652173913</v>
      </c>
      <c r="F62" s="58">
        <f t="shared" si="9"/>
        <v>123.54627824291778</v>
      </c>
      <c r="G62" s="80"/>
      <c r="H62" s="98">
        <v>2262</v>
      </c>
      <c r="I62" s="182">
        <v>15</v>
      </c>
      <c r="J62" s="182" t="s">
        <v>20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37</v>
      </c>
      <c r="C63" s="47">
        <f t="shared" si="10"/>
        <v>7281</v>
      </c>
      <c r="D63" s="6">
        <f t="shared" si="8"/>
        <v>6683</v>
      </c>
      <c r="E63" s="58">
        <f t="shared" si="11"/>
        <v>120.88660136144777</v>
      </c>
      <c r="F63" s="58">
        <f t="shared" si="9"/>
        <v>108.94807721083346</v>
      </c>
      <c r="G63" s="79"/>
      <c r="H63" s="98">
        <v>1625</v>
      </c>
      <c r="I63" s="182">
        <v>39</v>
      </c>
      <c r="J63" s="182" t="s">
        <v>39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6003</v>
      </c>
      <c r="D64" s="6">
        <f t="shared" si="8"/>
        <v>11520</v>
      </c>
      <c r="E64" s="64">
        <f t="shared" si="11"/>
        <v>51.386748844375965</v>
      </c>
      <c r="F64" s="58">
        <f t="shared" si="9"/>
        <v>52.109375</v>
      </c>
      <c r="G64" s="82"/>
      <c r="H64" s="137">
        <v>1181</v>
      </c>
      <c r="I64" s="183">
        <v>14</v>
      </c>
      <c r="J64" s="182" t="s">
        <v>19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510180</v>
      </c>
      <c r="D65" s="74">
        <f>SUM(L60)</f>
        <v>208670</v>
      </c>
      <c r="E65" s="77">
        <f t="shared" si="11"/>
        <v>97.723276367355851</v>
      </c>
      <c r="F65" s="77">
        <f t="shared" si="9"/>
        <v>244.4913020558777</v>
      </c>
      <c r="G65" s="78"/>
      <c r="H65" s="503">
        <v>1031</v>
      </c>
      <c r="I65" s="183">
        <v>29</v>
      </c>
      <c r="J65" s="182" t="s">
        <v>96</v>
      </c>
      <c r="K65" s="1"/>
      <c r="L65" s="218" t="s">
        <v>105</v>
      </c>
      <c r="M65" s="157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853</v>
      </c>
      <c r="I66" s="182">
        <v>21</v>
      </c>
      <c r="J66" s="182" t="s">
        <v>25</v>
      </c>
      <c r="K66" s="131">
        <f>SUM(I50)</f>
        <v>17</v>
      </c>
      <c r="L66" s="182" t="s">
        <v>21</v>
      </c>
      <c r="M66" s="366">
        <v>314730</v>
      </c>
      <c r="N66" s="99">
        <f>SUM(H50)</f>
        <v>285714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801</v>
      </c>
      <c r="I67" s="183">
        <v>35</v>
      </c>
      <c r="J67" s="182" t="s">
        <v>36</v>
      </c>
      <c r="K67" s="131">
        <f t="shared" ref="K67:K75" si="12">SUM(I51)</f>
        <v>36</v>
      </c>
      <c r="L67" s="183" t="s">
        <v>5</v>
      </c>
      <c r="M67" s="364">
        <v>87268</v>
      </c>
      <c r="N67" s="99">
        <f t="shared" ref="N67:N75" si="13">SUM(H51)</f>
        <v>88575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499</v>
      </c>
      <c r="I68" s="182">
        <v>1</v>
      </c>
      <c r="J68" s="182" t="s">
        <v>4</v>
      </c>
      <c r="K68" s="131">
        <f t="shared" si="12"/>
        <v>16</v>
      </c>
      <c r="L68" s="182" t="s">
        <v>3</v>
      </c>
      <c r="M68" s="364">
        <v>24649</v>
      </c>
      <c r="N68" s="99">
        <f t="shared" si="13"/>
        <v>30974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442</v>
      </c>
      <c r="I69" s="182">
        <v>13</v>
      </c>
      <c r="J69" s="182" t="s">
        <v>7</v>
      </c>
      <c r="K69" s="131">
        <f t="shared" si="12"/>
        <v>40</v>
      </c>
      <c r="L69" s="182" t="s">
        <v>2</v>
      </c>
      <c r="M69" s="364">
        <v>19711</v>
      </c>
      <c r="N69" s="99">
        <f t="shared" si="13"/>
        <v>20575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45">
        <v>374</v>
      </c>
      <c r="I70" s="182">
        <v>2</v>
      </c>
      <c r="J70" s="182" t="s">
        <v>6</v>
      </c>
      <c r="K70" s="131">
        <f t="shared" si="12"/>
        <v>26</v>
      </c>
      <c r="L70" s="182" t="s">
        <v>30</v>
      </c>
      <c r="M70" s="364">
        <v>16055</v>
      </c>
      <c r="N70" s="99">
        <f t="shared" si="13"/>
        <v>17010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84</v>
      </c>
      <c r="I71" s="182">
        <v>23</v>
      </c>
      <c r="J71" s="182" t="s">
        <v>27</v>
      </c>
      <c r="K71" s="131">
        <f t="shared" si="12"/>
        <v>38</v>
      </c>
      <c r="L71" s="182" t="s">
        <v>38</v>
      </c>
      <c r="M71" s="364">
        <v>8544</v>
      </c>
      <c r="N71" s="99">
        <f t="shared" si="13"/>
        <v>14694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63</v>
      </c>
      <c r="I72" s="182">
        <v>22</v>
      </c>
      <c r="J72" s="182" t="s">
        <v>26</v>
      </c>
      <c r="K72" s="131">
        <f t="shared" si="12"/>
        <v>24</v>
      </c>
      <c r="L72" s="182" t="s">
        <v>28</v>
      </c>
      <c r="M72" s="364">
        <v>11270</v>
      </c>
      <c r="N72" s="99">
        <f t="shared" si="13"/>
        <v>14196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61</v>
      </c>
      <c r="I73" s="182">
        <v>9</v>
      </c>
      <c r="J73" s="393" t="s">
        <v>171</v>
      </c>
      <c r="K73" s="131">
        <f t="shared" si="12"/>
        <v>25</v>
      </c>
      <c r="L73" s="182" t="s">
        <v>29</v>
      </c>
      <c r="M73" s="364">
        <v>9200</v>
      </c>
      <c r="N73" s="99">
        <f t="shared" si="13"/>
        <v>10772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58</v>
      </c>
      <c r="I74" s="182">
        <v>27</v>
      </c>
      <c r="J74" s="182" t="s">
        <v>31</v>
      </c>
      <c r="K74" s="131">
        <f t="shared" si="12"/>
        <v>37</v>
      </c>
      <c r="L74" s="185" t="s">
        <v>37</v>
      </c>
      <c r="M74" s="365">
        <v>6023</v>
      </c>
      <c r="N74" s="99">
        <f t="shared" si="13"/>
        <v>7281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48</v>
      </c>
      <c r="I75" s="182">
        <v>28</v>
      </c>
      <c r="J75" s="182" t="s">
        <v>32</v>
      </c>
      <c r="K75" s="131">
        <f t="shared" si="12"/>
        <v>33</v>
      </c>
      <c r="L75" s="185" t="s">
        <v>0</v>
      </c>
      <c r="M75" s="365">
        <v>11682</v>
      </c>
      <c r="N75" s="190">
        <f t="shared" si="13"/>
        <v>6003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43</v>
      </c>
      <c r="I76" s="182">
        <v>4</v>
      </c>
      <c r="J76" s="182" t="s">
        <v>11</v>
      </c>
      <c r="K76" s="4"/>
      <c r="L76" s="390" t="s">
        <v>109</v>
      </c>
      <c r="M76" s="397">
        <v>522066</v>
      </c>
      <c r="N76" s="195">
        <f>SUM(H90)</f>
        <v>510180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221">
        <v>3</v>
      </c>
      <c r="I77" s="182">
        <v>11</v>
      </c>
      <c r="J77" s="182" t="s">
        <v>17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2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45">
        <v>0</v>
      </c>
      <c r="I83" s="182">
        <v>8</v>
      </c>
      <c r="J83" s="182" t="s">
        <v>15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45">
        <v>0</v>
      </c>
      <c r="I84" s="182">
        <v>10</v>
      </c>
      <c r="J84" s="182" t="s">
        <v>16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345">
        <v>0</v>
      </c>
      <c r="I86" s="182">
        <v>19</v>
      </c>
      <c r="J86" s="182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510180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M62" sqref="M62"/>
    </sheetView>
  </sheetViews>
  <sheetFormatPr defaultRowHeight="13.5" x14ac:dyDescent="0.15"/>
  <cols>
    <col min="1" max="1" width="6.125" style="467" customWidth="1"/>
    <col min="2" max="2" width="19.375" style="467" customWidth="1"/>
    <col min="3" max="4" width="13.25" style="467" customWidth="1"/>
    <col min="5" max="6" width="11.875" style="467" customWidth="1"/>
    <col min="7" max="7" width="17.875" style="467" customWidth="1"/>
    <col min="8" max="8" width="3.75" style="467" customWidth="1"/>
    <col min="9" max="9" width="18.5" style="31" customWidth="1"/>
    <col min="10" max="10" width="12.875" style="467" customWidth="1"/>
    <col min="11" max="11" width="5.5" style="467" customWidth="1"/>
    <col min="12" max="12" width="4.25" style="467" customWidth="1"/>
    <col min="13" max="13" width="17.25" style="467" customWidth="1"/>
    <col min="14" max="14" width="17.625" style="467" customWidth="1"/>
    <col min="15" max="15" width="3.75" style="27" customWidth="1"/>
    <col min="16" max="16" width="18" style="467" customWidth="1"/>
    <col min="17" max="17" width="13.875" style="467" customWidth="1"/>
    <col min="18" max="18" width="11.5" style="467" customWidth="1"/>
    <col min="19" max="19" width="14" style="467" customWidth="1"/>
    <col min="20" max="16384" width="9" style="467"/>
  </cols>
  <sheetData>
    <row r="1" spans="1:19" ht="22.5" customHeight="1" x14ac:dyDescent="0.15">
      <c r="A1" s="553" t="s">
        <v>206</v>
      </c>
      <c r="B1" s="554"/>
      <c r="C1" s="554"/>
      <c r="D1" s="554"/>
      <c r="E1" s="554"/>
      <c r="F1" s="554"/>
      <c r="G1" s="554"/>
      <c r="I1" s="474"/>
      <c r="J1" s="489"/>
      <c r="M1" s="17"/>
      <c r="N1" s="467" t="s">
        <v>193</v>
      </c>
      <c r="O1" s="497" t="s">
        <v>190</v>
      </c>
      <c r="P1" s="53"/>
      <c r="Q1" s="330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498"/>
      <c r="O2" s="99"/>
      <c r="P2" s="91"/>
      <c r="Q2" s="498"/>
      <c r="R2" s="495"/>
      <c r="S2" s="496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251">
        <v>328036</v>
      </c>
      <c r="K3" s="225">
        <v>1</v>
      </c>
      <c r="L3" s="4">
        <f>SUM(H3)</f>
        <v>17</v>
      </c>
      <c r="M3" s="182" t="s">
        <v>21</v>
      </c>
      <c r="N3" s="14">
        <f>SUM(J3)</f>
        <v>328036</v>
      </c>
      <c r="O3" s="4">
        <f>SUM(H3)</f>
        <v>17</v>
      </c>
      <c r="P3" s="182" t="s">
        <v>21</v>
      </c>
      <c r="Q3" s="226">
        <v>71361</v>
      </c>
      <c r="R3" s="495"/>
      <c r="S3" s="496"/>
    </row>
    <row r="4" spans="1:19" ht="13.5" customHeight="1" x14ac:dyDescent="0.15">
      <c r="H4" s="91">
        <v>36</v>
      </c>
      <c r="I4" s="183" t="s">
        <v>5</v>
      </c>
      <c r="J4" s="14">
        <v>139169</v>
      </c>
      <c r="K4" s="225">
        <v>2</v>
      </c>
      <c r="L4" s="4">
        <f t="shared" ref="L4:L12" si="0">SUM(H4)</f>
        <v>36</v>
      </c>
      <c r="M4" s="183" t="s">
        <v>5</v>
      </c>
      <c r="N4" s="14">
        <f t="shared" ref="N4:N12" si="1">SUM(J4)</f>
        <v>139169</v>
      </c>
      <c r="O4" s="4">
        <f t="shared" ref="O4:O12" si="2">SUM(H4)</f>
        <v>36</v>
      </c>
      <c r="P4" s="183" t="s">
        <v>5</v>
      </c>
      <c r="Q4" s="96">
        <v>72525</v>
      </c>
      <c r="R4" s="495"/>
      <c r="S4" s="496"/>
    </row>
    <row r="5" spans="1:19" ht="13.5" customHeight="1" x14ac:dyDescent="0.15">
      <c r="H5" s="91">
        <v>26</v>
      </c>
      <c r="I5" s="182" t="s">
        <v>30</v>
      </c>
      <c r="J5" s="14">
        <v>134433</v>
      </c>
      <c r="K5" s="225">
        <v>3</v>
      </c>
      <c r="L5" s="4">
        <f t="shared" si="0"/>
        <v>26</v>
      </c>
      <c r="M5" s="182" t="s">
        <v>30</v>
      </c>
      <c r="N5" s="14">
        <f t="shared" si="1"/>
        <v>134433</v>
      </c>
      <c r="O5" s="4">
        <f t="shared" si="2"/>
        <v>26</v>
      </c>
      <c r="P5" s="182" t="s">
        <v>30</v>
      </c>
      <c r="Q5" s="96">
        <v>136884</v>
      </c>
      <c r="S5" s="53"/>
    </row>
    <row r="6" spans="1:19" ht="13.5" customHeight="1" x14ac:dyDescent="0.15">
      <c r="H6" s="91">
        <v>31</v>
      </c>
      <c r="I6" s="182" t="s">
        <v>64</v>
      </c>
      <c r="J6" s="251">
        <v>122873</v>
      </c>
      <c r="K6" s="225">
        <v>4</v>
      </c>
      <c r="L6" s="4">
        <f t="shared" si="0"/>
        <v>31</v>
      </c>
      <c r="M6" s="182" t="s">
        <v>64</v>
      </c>
      <c r="N6" s="14">
        <f t="shared" si="1"/>
        <v>122873</v>
      </c>
      <c r="O6" s="4">
        <f t="shared" si="2"/>
        <v>31</v>
      </c>
      <c r="P6" s="182" t="s">
        <v>64</v>
      </c>
      <c r="Q6" s="96">
        <v>93390</v>
      </c>
    </row>
    <row r="7" spans="1:19" ht="13.5" customHeight="1" x14ac:dyDescent="0.15">
      <c r="H7" s="91">
        <v>33</v>
      </c>
      <c r="I7" s="182" t="s">
        <v>0</v>
      </c>
      <c r="J7" s="251">
        <v>84008</v>
      </c>
      <c r="K7" s="225">
        <v>5</v>
      </c>
      <c r="L7" s="4">
        <f t="shared" si="0"/>
        <v>33</v>
      </c>
      <c r="M7" s="182" t="s">
        <v>0</v>
      </c>
      <c r="N7" s="14">
        <f t="shared" si="1"/>
        <v>84008</v>
      </c>
      <c r="O7" s="4">
        <f t="shared" si="2"/>
        <v>33</v>
      </c>
      <c r="P7" s="182" t="s">
        <v>0</v>
      </c>
      <c r="Q7" s="96">
        <v>98441</v>
      </c>
    </row>
    <row r="8" spans="1:19" ht="13.5" customHeight="1" x14ac:dyDescent="0.15">
      <c r="H8" s="91">
        <v>34</v>
      </c>
      <c r="I8" s="182" t="s">
        <v>1</v>
      </c>
      <c r="J8" s="14">
        <v>75539</v>
      </c>
      <c r="K8" s="225">
        <v>6</v>
      </c>
      <c r="L8" s="4">
        <f t="shared" si="0"/>
        <v>34</v>
      </c>
      <c r="M8" s="182" t="s">
        <v>1</v>
      </c>
      <c r="N8" s="14">
        <f t="shared" si="1"/>
        <v>75539</v>
      </c>
      <c r="O8" s="4">
        <f t="shared" si="2"/>
        <v>34</v>
      </c>
      <c r="P8" s="182" t="s">
        <v>1</v>
      </c>
      <c r="Q8" s="96">
        <v>73896</v>
      </c>
    </row>
    <row r="9" spans="1:19" ht="13.5" customHeight="1" x14ac:dyDescent="0.15">
      <c r="H9" s="152">
        <v>16</v>
      </c>
      <c r="I9" s="185" t="s">
        <v>3</v>
      </c>
      <c r="J9" s="14">
        <v>70437</v>
      </c>
      <c r="K9" s="225">
        <v>7</v>
      </c>
      <c r="L9" s="4">
        <f t="shared" si="0"/>
        <v>16</v>
      </c>
      <c r="M9" s="185" t="s">
        <v>3</v>
      </c>
      <c r="N9" s="14">
        <f t="shared" si="1"/>
        <v>70437</v>
      </c>
      <c r="O9" s="4">
        <f t="shared" si="2"/>
        <v>16</v>
      </c>
      <c r="P9" s="185" t="s">
        <v>3</v>
      </c>
      <c r="Q9" s="96">
        <v>68184</v>
      </c>
    </row>
    <row r="10" spans="1:19" ht="13.5" customHeight="1" x14ac:dyDescent="0.15">
      <c r="H10" s="349">
        <v>40</v>
      </c>
      <c r="I10" s="183" t="s">
        <v>2</v>
      </c>
      <c r="J10" s="14">
        <v>63701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63701</v>
      </c>
      <c r="O10" s="4">
        <f t="shared" si="2"/>
        <v>40</v>
      </c>
      <c r="P10" s="183" t="s">
        <v>2</v>
      </c>
      <c r="Q10" s="96">
        <v>85736</v>
      </c>
    </row>
    <row r="11" spans="1:19" ht="13.5" customHeight="1" x14ac:dyDescent="0.15">
      <c r="H11" s="152">
        <v>13</v>
      </c>
      <c r="I11" s="185" t="s">
        <v>7</v>
      </c>
      <c r="J11" s="14">
        <v>61686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61686</v>
      </c>
      <c r="O11" s="4">
        <f t="shared" si="2"/>
        <v>13</v>
      </c>
      <c r="P11" s="185" t="s">
        <v>7</v>
      </c>
      <c r="Q11" s="96">
        <v>58034</v>
      </c>
    </row>
    <row r="12" spans="1:19" ht="13.5" customHeight="1" thickBot="1" x14ac:dyDescent="0.2">
      <c r="H12" s="321">
        <v>2</v>
      </c>
      <c r="I12" s="462" t="s">
        <v>6</v>
      </c>
      <c r="J12" s="465">
        <v>56449</v>
      </c>
      <c r="K12" s="224">
        <v>10</v>
      </c>
      <c r="L12" s="4">
        <f t="shared" si="0"/>
        <v>2</v>
      </c>
      <c r="M12" s="462" t="s">
        <v>6</v>
      </c>
      <c r="N12" s="128">
        <f t="shared" si="1"/>
        <v>56449</v>
      </c>
      <c r="O12" s="15">
        <f t="shared" si="2"/>
        <v>2</v>
      </c>
      <c r="P12" s="462" t="s">
        <v>6</v>
      </c>
      <c r="Q12" s="227">
        <v>51131</v>
      </c>
    </row>
    <row r="13" spans="1:19" ht="13.5" customHeight="1" thickTop="1" thickBot="1" x14ac:dyDescent="0.2">
      <c r="H13" s="136">
        <v>38</v>
      </c>
      <c r="I13" s="199" t="s">
        <v>38</v>
      </c>
      <c r="J13" s="527">
        <v>51748</v>
      </c>
      <c r="K13" s="116"/>
      <c r="L13" s="85"/>
      <c r="M13" s="186"/>
      <c r="N13" s="396">
        <f>SUM(J43)</f>
        <v>1463008</v>
      </c>
      <c r="O13" s="4"/>
      <c r="P13" s="320" t="s">
        <v>8</v>
      </c>
      <c r="Q13" s="229">
        <v>1129700</v>
      </c>
    </row>
    <row r="14" spans="1:19" ht="13.5" customHeight="1" x14ac:dyDescent="0.15">
      <c r="B14" s="21"/>
      <c r="G14" s="1"/>
      <c r="H14" s="91">
        <v>24</v>
      </c>
      <c r="I14" s="183" t="s">
        <v>28</v>
      </c>
      <c r="J14" s="14">
        <v>43025</v>
      </c>
      <c r="K14" s="116"/>
      <c r="L14" s="28"/>
      <c r="N14" s="467" t="s">
        <v>59</v>
      </c>
      <c r="O14" s="467"/>
    </row>
    <row r="15" spans="1:19" ht="13.5" customHeight="1" x14ac:dyDescent="0.15">
      <c r="H15" s="91">
        <v>25</v>
      </c>
      <c r="I15" s="182" t="s">
        <v>29</v>
      </c>
      <c r="J15" s="14">
        <v>38125</v>
      </c>
      <c r="K15" s="116"/>
      <c r="L15" s="28"/>
      <c r="M15" s="1" t="s">
        <v>194</v>
      </c>
      <c r="N15" s="16"/>
      <c r="O15" s="467"/>
      <c r="P15" s="467" t="s">
        <v>195</v>
      </c>
      <c r="Q15" s="95" t="s">
        <v>191</v>
      </c>
    </row>
    <row r="16" spans="1:19" ht="13.5" customHeight="1" x14ac:dyDescent="0.15">
      <c r="B16" s="1"/>
      <c r="C16" s="16"/>
      <c r="D16" s="1"/>
      <c r="E16" s="19"/>
      <c r="F16" s="1"/>
      <c r="H16" s="91">
        <v>37</v>
      </c>
      <c r="I16" s="182" t="s">
        <v>37</v>
      </c>
      <c r="J16" s="151">
        <v>23277</v>
      </c>
      <c r="K16" s="116"/>
      <c r="L16" s="4">
        <f>SUM(L3)</f>
        <v>17</v>
      </c>
      <c r="M16" s="14">
        <f>SUM(N3)</f>
        <v>328036</v>
      </c>
      <c r="N16" s="182" t="s">
        <v>21</v>
      </c>
      <c r="O16" s="4">
        <f>SUM(O3)</f>
        <v>17</v>
      </c>
      <c r="P16" s="14">
        <f>SUM(M16)</f>
        <v>328036</v>
      </c>
      <c r="Q16" s="325">
        <v>348200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</v>
      </c>
      <c r="I17" s="182" t="s">
        <v>10</v>
      </c>
      <c r="J17" s="14">
        <v>21882</v>
      </c>
      <c r="K17" s="116"/>
      <c r="L17" s="4">
        <f t="shared" ref="L17:L25" si="3">SUM(L4)</f>
        <v>36</v>
      </c>
      <c r="M17" s="14">
        <f t="shared" ref="M17:M25" si="4">SUM(N4)</f>
        <v>139169</v>
      </c>
      <c r="N17" s="183" t="s">
        <v>5</v>
      </c>
      <c r="O17" s="4">
        <f t="shared" ref="O17:O25" si="5">SUM(O4)</f>
        <v>36</v>
      </c>
      <c r="P17" s="14">
        <f t="shared" ref="P17:P25" si="6">SUM(M17)</f>
        <v>139169</v>
      </c>
      <c r="Q17" s="326">
        <v>136136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3" t="s">
        <v>170</v>
      </c>
      <c r="J18" s="151">
        <v>20801</v>
      </c>
      <c r="K18" s="116"/>
      <c r="L18" s="4">
        <f t="shared" si="3"/>
        <v>26</v>
      </c>
      <c r="M18" s="14">
        <f t="shared" si="4"/>
        <v>134433</v>
      </c>
      <c r="N18" s="182" t="s">
        <v>30</v>
      </c>
      <c r="O18" s="4">
        <f t="shared" si="5"/>
        <v>26</v>
      </c>
      <c r="P18" s="14">
        <f t="shared" si="6"/>
        <v>134433</v>
      </c>
      <c r="Q18" s="326">
        <v>137710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14</v>
      </c>
      <c r="I19" s="182" t="s">
        <v>19</v>
      </c>
      <c r="J19" s="14">
        <v>17805</v>
      </c>
      <c r="L19" s="4">
        <f t="shared" si="3"/>
        <v>31</v>
      </c>
      <c r="M19" s="14">
        <f t="shared" si="4"/>
        <v>122873</v>
      </c>
      <c r="N19" s="182" t="s">
        <v>64</v>
      </c>
      <c r="O19" s="4">
        <f t="shared" si="5"/>
        <v>31</v>
      </c>
      <c r="P19" s="14">
        <f t="shared" si="6"/>
        <v>122873</v>
      </c>
      <c r="Q19" s="326">
        <v>80561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1</v>
      </c>
      <c r="I20" s="182" t="s">
        <v>4</v>
      </c>
      <c r="J20" s="14">
        <v>17521</v>
      </c>
      <c r="L20" s="4">
        <f t="shared" si="3"/>
        <v>33</v>
      </c>
      <c r="M20" s="14">
        <f t="shared" si="4"/>
        <v>84008</v>
      </c>
      <c r="N20" s="182" t="s">
        <v>0</v>
      </c>
      <c r="O20" s="4">
        <f t="shared" si="5"/>
        <v>33</v>
      </c>
      <c r="P20" s="14">
        <f t="shared" si="6"/>
        <v>84008</v>
      </c>
      <c r="Q20" s="326">
        <v>91720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21</v>
      </c>
      <c r="I21" s="393" t="s">
        <v>162</v>
      </c>
      <c r="J21" s="251">
        <v>14628</v>
      </c>
      <c r="L21" s="4">
        <f t="shared" si="3"/>
        <v>34</v>
      </c>
      <c r="M21" s="14">
        <f t="shared" si="4"/>
        <v>75539</v>
      </c>
      <c r="N21" s="182" t="s">
        <v>1</v>
      </c>
      <c r="O21" s="4">
        <f t="shared" si="5"/>
        <v>34</v>
      </c>
      <c r="P21" s="14">
        <f t="shared" si="6"/>
        <v>75539</v>
      </c>
      <c r="Q21" s="326">
        <v>68465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22</v>
      </c>
      <c r="I22" s="182" t="s">
        <v>26</v>
      </c>
      <c r="J22" s="14">
        <v>13039</v>
      </c>
      <c r="K22" s="16"/>
      <c r="L22" s="4">
        <f t="shared" si="3"/>
        <v>16</v>
      </c>
      <c r="M22" s="14">
        <f t="shared" si="4"/>
        <v>70437</v>
      </c>
      <c r="N22" s="185" t="s">
        <v>3</v>
      </c>
      <c r="O22" s="4">
        <f t="shared" si="5"/>
        <v>16</v>
      </c>
      <c r="P22" s="14">
        <f t="shared" si="6"/>
        <v>70437</v>
      </c>
      <c r="Q22" s="326">
        <v>72927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11</v>
      </c>
      <c r="I23" s="182" t="s">
        <v>17</v>
      </c>
      <c r="J23" s="516">
        <v>13004</v>
      </c>
      <c r="K23" s="16"/>
      <c r="L23" s="4">
        <f t="shared" si="3"/>
        <v>40</v>
      </c>
      <c r="M23" s="14">
        <f t="shared" si="4"/>
        <v>63701</v>
      </c>
      <c r="N23" s="183" t="s">
        <v>2</v>
      </c>
      <c r="O23" s="4">
        <f t="shared" si="5"/>
        <v>40</v>
      </c>
      <c r="P23" s="14">
        <f t="shared" si="6"/>
        <v>63701</v>
      </c>
      <c r="Q23" s="326">
        <v>62253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8631</v>
      </c>
      <c r="K24" s="16"/>
      <c r="L24" s="4">
        <f t="shared" si="3"/>
        <v>13</v>
      </c>
      <c r="M24" s="14">
        <f t="shared" si="4"/>
        <v>61686</v>
      </c>
      <c r="N24" s="185" t="s">
        <v>7</v>
      </c>
      <c r="O24" s="4">
        <f t="shared" si="5"/>
        <v>13</v>
      </c>
      <c r="P24" s="14">
        <f t="shared" si="6"/>
        <v>61686</v>
      </c>
      <c r="Q24" s="326">
        <v>63555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30</v>
      </c>
      <c r="I25" s="182" t="s">
        <v>33</v>
      </c>
      <c r="J25" s="97">
        <v>7047</v>
      </c>
      <c r="K25" s="16"/>
      <c r="L25" s="15">
        <f t="shared" si="3"/>
        <v>2</v>
      </c>
      <c r="M25" s="128">
        <f t="shared" si="4"/>
        <v>56449</v>
      </c>
      <c r="N25" s="462" t="s">
        <v>6</v>
      </c>
      <c r="O25" s="15">
        <f t="shared" si="5"/>
        <v>2</v>
      </c>
      <c r="P25" s="128">
        <f t="shared" si="6"/>
        <v>56449</v>
      </c>
      <c r="Q25" s="327">
        <v>43356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35</v>
      </c>
      <c r="I26" s="182" t="s">
        <v>36</v>
      </c>
      <c r="J26" s="14">
        <v>6644</v>
      </c>
      <c r="K26" s="16"/>
      <c r="L26" s="129"/>
      <c r="M26" s="184">
        <f>SUM(J43-(M16+M17+M18+M19+M20+M21+M22+M23+M24+M25))</f>
        <v>326677</v>
      </c>
      <c r="N26" s="252" t="s">
        <v>45</v>
      </c>
      <c r="O26" s="130"/>
      <c r="P26" s="184">
        <f>SUM(M26)</f>
        <v>326677</v>
      </c>
      <c r="Q26" s="184"/>
      <c r="R26" s="200">
        <v>1451911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5883</v>
      </c>
      <c r="K27" s="16"/>
      <c r="M27" s="53" t="s">
        <v>184</v>
      </c>
      <c r="N27" s="53"/>
      <c r="O27" s="124"/>
      <c r="P27" s="125" t="s">
        <v>185</v>
      </c>
    </row>
    <row r="28" spans="2:20" ht="13.5" customHeight="1" x14ac:dyDescent="0.15">
      <c r="G28" s="18"/>
      <c r="H28" s="91">
        <v>39</v>
      </c>
      <c r="I28" s="182" t="s">
        <v>39</v>
      </c>
      <c r="J28" s="14">
        <v>4148</v>
      </c>
      <c r="K28" s="16"/>
      <c r="M28" s="96">
        <f t="shared" ref="M28:M37" si="7">SUM(Q3)</f>
        <v>71361</v>
      </c>
      <c r="N28" s="182" t="s">
        <v>21</v>
      </c>
      <c r="O28" s="4">
        <f>SUM(L3)</f>
        <v>17</v>
      </c>
      <c r="P28" s="96">
        <f t="shared" ref="P28:P37" si="8">SUM(Q3)</f>
        <v>71361</v>
      </c>
    </row>
    <row r="29" spans="2:20" ht="13.5" customHeight="1" x14ac:dyDescent="0.15">
      <c r="H29" s="91">
        <v>20</v>
      </c>
      <c r="I29" s="182" t="s">
        <v>24</v>
      </c>
      <c r="J29" s="14">
        <v>3670</v>
      </c>
      <c r="K29" s="16"/>
      <c r="M29" s="96">
        <f t="shared" si="7"/>
        <v>72525</v>
      </c>
      <c r="N29" s="183" t="s">
        <v>5</v>
      </c>
      <c r="O29" s="4">
        <f t="shared" ref="O29:O37" si="9">SUM(L4)</f>
        <v>36</v>
      </c>
      <c r="P29" s="96">
        <f t="shared" si="8"/>
        <v>72525</v>
      </c>
    </row>
    <row r="30" spans="2:20" ht="13.5" customHeight="1" x14ac:dyDescent="0.15">
      <c r="H30" s="91">
        <v>12</v>
      </c>
      <c r="I30" s="182" t="s">
        <v>18</v>
      </c>
      <c r="J30" s="14">
        <v>3173</v>
      </c>
      <c r="K30" s="16"/>
      <c r="M30" s="96">
        <f t="shared" si="7"/>
        <v>136884</v>
      </c>
      <c r="N30" s="182" t="s">
        <v>30</v>
      </c>
      <c r="O30" s="4">
        <f t="shared" si="9"/>
        <v>26</v>
      </c>
      <c r="P30" s="96">
        <f t="shared" si="8"/>
        <v>136884</v>
      </c>
    </row>
    <row r="31" spans="2:20" ht="13.5" customHeight="1" x14ac:dyDescent="0.15">
      <c r="H31" s="91">
        <v>27</v>
      </c>
      <c r="I31" s="182" t="s">
        <v>31</v>
      </c>
      <c r="J31" s="151">
        <v>2870</v>
      </c>
      <c r="K31" s="16"/>
      <c r="M31" s="96">
        <f t="shared" si="7"/>
        <v>93390</v>
      </c>
      <c r="N31" s="182" t="s">
        <v>64</v>
      </c>
      <c r="O31" s="4">
        <f t="shared" si="9"/>
        <v>31</v>
      </c>
      <c r="P31" s="96">
        <f t="shared" si="8"/>
        <v>93390</v>
      </c>
    </row>
    <row r="32" spans="2:20" ht="13.5" customHeight="1" x14ac:dyDescent="0.15">
      <c r="H32" s="91">
        <v>10</v>
      </c>
      <c r="I32" s="182" t="s">
        <v>16</v>
      </c>
      <c r="J32" s="14">
        <v>2769</v>
      </c>
      <c r="K32" s="16"/>
      <c r="M32" s="96">
        <f t="shared" si="7"/>
        <v>98441</v>
      </c>
      <c r="N32" s="182" t="s">
        <v>0</v>
      </c>
      <c r="O32" s="4">
        <f t="shared" si="9"/>
        <v>33</v>
      </c>
      <c r="P32" s="96">
        <f t="shared" si="8"/>
        <v>98441</v>
      </c>
      <c r="S32" s="11"/>
    </row>
    <row r="33" spans="8:21" ht="13.5" customHeight="1" x14ac:dyDescent="0.15">
      <c r="H33" s="91">
        <v>4</v>
      </c>
      <c r="I33" s="182" t="s">
        <v>11</v>
      </c>
      <c r="J33" s="14">
        <v>1966</v>
      </c>
      <c r="K33" s="16"/>
      <c r="M33" s="96">
        <f t="shared" si="7"/>
        <v>73896</v>
      </c>
      <c r="N33" s="182" t="s">
        <v>1</v>
      </c>
      <c r="O33" s="4">
        <f t="shared" si="9"/>
        <v>34</v>
      </c>
      <c r="P33" s="96">
        <f t="shared" si="8"/>
        <v>73896</v>
      </c>
      <c r="S33" s="30"/>
      <c r="T33" s="30"/>
    </row>
    <row r="34" spans="8:21" ht="13.5" customHeight="1" x14ac:dyDescent="0.15">
      <c r="H34" s="91">
        <v>6</v>
      </c>
      <c r="I34" s="182" t="s">
        <v>13</v>
      </c>
      <c r="J34" s="14">
        <v>1187</v>
      </c>
      <c r="K34" s="16"/>
      <c r="M34" s="96">
        <f t="shared" si="7"/>
        <v>68184</v>
      </c>
      <c r="N34" s="185" t="s">
        <v>3</v>
      </c>
      <c r="O34" s="4">
        <f t="shared" si="9"/>
        <v>16</v>
      </c>
      <c r="P34" s="96">
        <f t="shared" si="8"/>
        <v>68184</v>
      </c>
      <c r="S34" s="30"/>
      <c r="T34" s="30"/>
    </row>
    <row r="35" spans="8:21" ht="13.5" customHeight="1" x14ac:dyDescent="0.15">
      <c r="H35" s="91">
        <v>23</v>
      </c>
      <c r="I35" s="182" t="s">
        <v>27</v>
      </c>
      <c r="J35" s="151">
        <v>831</v>
      </c>
      <c r="K35" s="16"/>
      <c r="M35" s="96">
        <f t="shared" si="7"/>
        <v>85736</v>
      </c>
      <c r="N35" s="183" t="s">
        <v>2</v>
      </c>
      <c r="O35" s="4">
        <f t="shared" si="9"/>
        <v>40</v>
      </c>
      <c r="P35" s="96">
        <f t="shared" si="8"/>
        <v>85736</v>
      </c>
      <c r="S35" s="30"/>
    </row>
    <row r="36" spans="8:21" ht="13.5" customHeight="1" x14ac:dyDescent="0.15">
      <c r="H36" s="91">
        <v>18</v>
      </c>
      <c r="I36" s="182" t="s">
        <v>22</v>
      </c>
      <c r="J36" s="251">
        <v>720</v>
      </c>
      <c r="K36" s="16"/>
      <c r="M36" s="96">
        <f t="shared" si="7"/>
        <v>58034</v>
      </c>
      <c r="N36" s="185" t="s">
        <v>7</v>
      </c>
      <c r="O36" s="4">
        <f t="shared" si="9"/>
        <v>13</v>
      </c>
      <c r="P36" s="96">
        <f t="shared" si="8"/>
        <v>58034</v>
      </c>
      <c r="S36" s="30"/>
    </row>
    <row r="37" spans="8:21" ht="13.5" customHeight="1" thickBot="1" x14ac:dyDescent="0.2">
      <c r="H37" s="91">
        <v>19</v>
      </c>
      <c r="I37" s="182" t="s">
        <v>23</v>
      </c>
      <c r="J37" s="14">
        <v>605</v>
      </c>
      <c r="K37" s="16"/>
      <c r="M37" s="127">
        <f t="shared" si="7"/>
        <v>51131</v>
      </c>
      <c r="N37" s="462" t="s">
        <v>6</v>
      </c>
      <c r="O37" s="15">
        <f t="shared" si="9"/>
        <v>2</v>
      </c>
      <c r="P37" s="127">
        <f t="shared" si="8"/>
        <v>51131</v>
      </c>
      <c r="S37" s="30"/>
    </row>
    <row r="38" spans="8:21" ht="13.5" customHeight="1" thickTop="1" x14ac:dyDescent="0.15">
      <c r="H38" s="91">
        <v>32</v>
      </c>
      <c r="I38" s="182" t="s">
        <v>35</v>
      </c>
      <c r="J38" s="14">
        <v>602</v>
      </c>
      <c r="K38" s="16"/>
      <c r="M38" s="402">
        <f>SUM(Q13-(Q3+Q4+Q5+Q6+Q7+Q8+Q9+Q10+Q11+Q12))</f>
        <v>320118</v>
      </c>
      <c r="N38" s="513" t="s">
        <v>198</v>
      </c>
      <c r="O38" s="404"/>
      <c r="P38" s="405">
        <f>SUM(M38)</f>
        <v>320118</v>
      </c>
      <c r="U38" s="30"/>
    </row>
    <row r="39" spans="8:21" ht="13.5" customHeight="1" x14ac:dyDescent="0.15">
      <c r="H39" s="91">
        <v>7</v>
      </c>
      <c r="I39" s="182" t="s">
        <v>14</v>
      </c>
      <c r="J39" s="14">
        <v>416</v>
      </c>
      <c r="K39" s="16"/>
      <c r="P39" s="30"/>
    </row>
    <row r="40" spans="8:21" ht="13.5" customHeight="1" x14ac:dyDescent="0.15">
      <c r="H40" s="91">
        <v>5</v>
      </c>
      <c r="I40" s="182" t="s">
        <v>12</v>
      </c>
      <c r="J40" s="97">
        <v>410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250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521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1463008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/>
      <c r="J50" s="181"/>
    </row>
    <row r="51" spans="1:19" ht="13.5" customHeight="1" x14ac:dyDescent="0.15">
      <c r="I51" s="480"/>
      <c r="J51" s="259"/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193</v>
      </c>
      <c r="D52" s="9" t="s">
        <v>183</v>
      </c>
      <c r="E52" s="26" t="s">
        <v>43</v>
      </c>
      <c r="F52" s="25" t="s">
        <v>42</v>
      </c>
      <c r="G52" s="328" t="s">
        <v>187</v>
      </c>
      <c r="I52" s="456"/>
      <c r="J52" s="181"/>
      <c r="N52" s="478"/>
      <c r="S52" s="479"/>
    </row>
    <row r="53" spans="1:19" ht="13.5" customHeight="1" x14ac:dyDescent="0.15">
      <c r="A53" s="10">
        <v>1</v>
      </c>
      <c r="B53" s="182" t="s">
        <v>21</v>
      </c>
      <c r="C53" s="522">
        <f>SUM(J3)</f>
        <v>328036</v>
      </c>
      <c r="D53" s="97">
        <f t="shared" ref="D53:D63" si="10">SUM(Q3)</f>
        <v>71361</v>
      </c>
      <c r="E53" s="94">
        <f t="shared" ref="E53:E62" si="11">SUM(P16/Q16*100)</f>
        <v>94.209075244112583</v>
      </c>
      <c r="F53" s="22">
        <f t="shared" ref="F53:F63" si="12">SUM(C53/D53*100)</f>
        <v>459.68526225809615</v>
      </c>
      <c r="G53" s="23"/>
      <c r="I53" s="456"/>
      <c r="J53" s="181"/>
    </row>
    <row r="54" spans="1:19" ht="13.5" customHeight="1" x14ac:dyDescent="0.15">
      <c r="A54" s="10">
        <v>2</v>
      </c>
      <c r="B54" s="183" t="s">
        <v>5</v>
      </c>
      <c r="C54" s="522">
        <f t="shared" ref="C54:C62" si="13">SUM(J4)</f>
        <v>139169</v>
      </c>
      <c r="D54" s="97">
        <f t="shared" si="10"/>
        <v>72525</v>
      </c>
      <c r="E54" s="94">
        <f t="shared" si="11"/>
        <v>102.22791913968385</v>
      </c>
      <c r="F54" s="491">
        <f t="shared" si="12"/>
        <v>191.89107204412272</v>
      </c>
      <c r="G54" s="23"/>
      <c r="M54" s="477"/>
      <c r="N54" s="18"/>
    </row>
    <row r="55" spans="1:19" ht="13.5" customHeight="1" x14ac:dyDescent="0.15">
      <c r="A55" s="10">
        <v>3</v>
      </c>
      <c r="B55" s="182" t="s">
        <v>30</v>
      </c>
      <c r="C55" s="522">
        <f t="shared" si="13"/>
        <v>134433</v>
      </c>
      <c r="D55" s="97">
        <f t="shared" si="10"/>
        <v>136884</v>
      </c>
      <c r="E55" s="94">
        <f t="shared" si="11"/>
        <v>97.620361629511294</v>
      </c>
      <c r="F55" s="22">
        <f t="shared" si="12"/>
        <v>98.209432804418341</v>
      </c>
      <c r="G55" s="23"/>
      <c r="I55" s="555"/>
      <c r="J55" s="556"/>
    </row>
    <row r="56" spans="1:19" ht="13.5" customHeight="1" x14ac:dyDescent="0.15">
      <c r="A56" s="10">
        <v>4</v>
      </c>
      <c r="B56" s="182" t="s">
        <v>64</v>
      </c>
      <c r="C56" s="522">
        <f t="shared" si="13"/>
        <v>122873</v>
      </c>
      <c r="D56" s="97">
        <f t="shared" si="10"/>
        <v>93390</v>
      </c>
      <c r="E56" s="94">
        <f t="shared" si="11"/>
        <v>152.52169163739276</v>
      </c>
      <c r="F56" s="22">
        <f t="shared" si="12"/>
        <v>131.56976121640434</v>
      </c>
      <c r="G56" s="23"/>
      <c r="I56" s="555"/>
      <c r="J56" s="556"/>
    </row>
    <row r="57" spans="1:19" ht="13.5" customHeight="1" x14ac:dyDescent="0.15">
      <c r="A57" s="10">
        <v>5</v>
      </c>
      <c r="B57" s="182" t="s">
        <v>0</v>
      </c>
      <c r="C57" s="522">
        <f t="shared" si="13"/>
        <v>84008</v>
      </c>
      <c r="D57" s="97">
        <f t="shared" si="10"/>
        <v>98441</v>
      </c>
      <c r="E57" s="94">
        <f t="shared" si="11"/>
        <v>91.591801133885738</v>
      </c>
      <c r="F57" s="22">
        <f t="shared" si="12"/>
        <v>85.338426062311441</v>
      </c>
      <c r="G57" s="23"/>
      <c r="I57" s="181"/>
      <c r="P57" s="30"/>
    </row>
    <row r="58" spans="1:19" ht="13.5" customHeight="1" x14ac:dyDescent="0.15">
      <c r="A58" s="10">
        <v>6</v>
      </c>
      <c r="B58" s="182" t="s">
        <v>1</v>
      </c>
      <c r="C58" s="522">
        <f t="shared" si="13"/>
        <v>75539</v>
      </c>
      <c r="D58" s="97">
        <f t="shared" si="10"/>
        <v>73896</v>
      </c>
      <c r="E58" s="94">
        <f t="shared" si="11"/>
        <v>110.33228656978018</v>
      </c>
      <c r="F58" s="22">
        <f t="shared" si="12"/>
        <v>102.22339504168021</v>
      </c>
      <c r="G58" s="23"/>
    </row>
    <row r="59" spans="1:19" ht="13.5" customHeight="1" x14ac:dyDescent="0.15">
      <c r="A59" s="10">
        <v>7</v>
      </c>
      <c r="B59" s="185" t="s">
        <v>3</v>
      </c>
      <c r="C59" s="522">
        <f t="shared" si="13"/>
        <v>70437</v>
      </c>
      <c r="D59" s="97">
        <f t="shared" si="10"/>
        <v>68184</v>
      </c>
      <c r="E59" s="94">
        <f t="shared" si="11"/>
        <v>96.585626722613029</v>
      </c>
      <c r="F59" s="22">
        <f t="shared" si="12"/>
        <v>103.30429426258361</v>
      </c>
      <c r="G59" s="23"/>
    </row>
    <row r="60" spans="1:19" ht="13.5" customHeight="1" x14ac:dyDescent="0.15">
      <c r="A60" s="10">
        <v>8</v>
      </c>
      <c r="B60" s="183" t="s">
        <v>2</v>
      </c>
      <c r="C60" s="522">
        <f t="shared" si="13"/>
        <v>63701</v>
      </c>
      <c r="D60" s="97">
        <f t="shared" si="10"/>
        <v>85736</v>
      </c>
      <c r="E60" s="94">
        <f t="shared" si="11"/>
        <v>102.32599232165518</v>
      </c>
      <c r="F60" s="22">
        <f t="shared" si="12"/>
        <v>74.299010917234298</v>
      </c>
      <c r="G60" s="23"/>
    </row>
    <row r="61" spans="1:19" ht="13.5" customHeight="1" x14ac:dyDescent="0.15">
      <c r="A61" s="10">
        <v>9</v>
      </c>
      <c r="B61" s="185" t="s">
        <v>7</v>
      </c>
      <c r="C61" s="522">
        <f t="shared" si="13"/>
        <v>61686</v>
      </c>
      <c r="D61" s="97">
        <f t="shared" si="10"/>
        <v>58034</v>
      </c>
      <c r="E61" s="94">
        <f t="shared" si="11"/>
        <v>97.059240028321923</v>
      </c>
      <c r="F61" s="22">
        <f t="shared" si="12"/>
        <v>106.29286280456284</v>
      </c>
      <c r="G61" s="23"/>
    </row>
    <row r="62" spans="1:19" ht="13.5" customHeight="1" thickBot="1" x14ac:dyDescent="0.2">
      <c r="A62" s="142">
        <v>10</v>
      </c>
      <c r="B62" s="462" t="s">
        <v>6</v>
      </c>
      <c r="C62" s="522">
        <f t="shared" si="13"/>
        <v>56449</v>
      </c>
      <c r="D62" s="143">
        <f t="shared" si="10"/>
        <v>51131</v>
      </c>
      <c r="E62" s="144">
        <f t="shared" si="11"/>
        <v>130.19881907925085</v>
      </c>
      <c r="F62" s="145">
        <f t="shared" si="12"/>
        <v>110.40073536602063</v>
      </c>
      <c r="G62" s="146"/>
    </row>
    <row r="63" spans="1:19" ht="13.5" customHeight="1" thickTop="1" x14ac:dyDescent="0.15">
      <c r="A63" s="129"/>
      <c r="B63" s="147" t="s">
        <v>74</v>
      </c>
      <c r="C63" s="148">
        <f>SUM(J43)</f>
        <v>1463008</v>
      </c>
      <c r="D63" s="148">
        <f t="shared" si="10"/>
        <v>1129700</v>
      </c>
      <c r="E63" s="149">
        <f>SUM(C63/R26*100)</f>
        <v>100.76430304612336</v>
      </c>
      <c r="F63" s="150">
        <f t="shared" si="12"/>
        <v>129.50411613702752</v>
      </c>
      <c r="G63" s="156">
        <v>77.2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2022-07-29T07:36:59Z</cp:lastPrinted>
  <dcterms:created xsi:type="dcterms:W3CDTF">2004-08-12T01:21:30Z</dcterms:created>
  <dcterms:modified xsi:type="dcterms:W3CDTF">2022-08-02T07:40:14Z</dcterms:modified>
</cp:coreProperties>
</file>