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7702D480-C7FD-4E1D-87E7-029FBA68321A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57" l="1"/>
  <c r="G63" i="57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M86" i="60"/>
  <c r="G65" i="60" s="1"/>
  <c r="M40" i="60"/>
  <c r="G32" i="60" s="1"/>
  <c r="M87" i="59"/>
  <c r="G64" i="59" s="1"/>
  <c r="M37" i="59"/>
  <c r="G31" i="59" s="1"/>
  <c r="M82" i="58"/>
  <c r="G64" i="58" s="1"/>
  <c r="M35" i="58"/>
  <c r="G32" i="58" s="1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<sst xmlns="http://schemas.openxmlformats.org/spreadsheetml/2006/main" count="1714" uniqueCount="217">
  <si>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</si>
  <si>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</si>
  <si>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</si>
  <si>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</si>
  <si>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</si>
  <si>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</si>
  <si>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</si>
  <si>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</si>
  <si>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</si>
  <si>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</si>
  <si>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</si>
  <si>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</si>
  <si>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</si>
  <si>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</si>
  <si>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</si>
  <si>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</si>
  <si>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</si>
  <si>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</si>
  <si>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</si>
  <si>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</si>
  <si>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</si>
  <si>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</si>
  <si>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</si>
  <si>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</si>
  <si>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</si>
  <si>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</si>
  <si>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</si>
  <si>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</si>
  <si>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</si>
  <si>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</si>
  <si>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</si>
  <si>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</si>
  <si>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</si>
  <si>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</si>
  <si>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</si>
  <si>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</si>
  <si>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</si>
  <si>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</si>
  <si>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</si>
  <si>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</si>
  <si>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</si>
  <si>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</si>
  <si>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</si>
  <si>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</si>
  <si>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</si>
  <si>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</si>
  <si>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</si>
  <si>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</si>
  <si>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</si>
  <si>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</si>
  <si>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</si>
  <si>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</si>
  <si>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</si>
  <si>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</si>
  <si>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</si>
  <si>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</si>
  <si>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</si>
  <si>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</si>
  <si>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</si>
  <si>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</si>
  <si>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</si>
  <si>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</si>
  <si>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</si>
  <si>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</si>
  <si>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</si>
  <si>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</si>
  <si>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</si>
  <si>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</si>
  <si>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</si>
  <si>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</si>
  <si>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</si>
  <si>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</si>
  <si>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</si>
  <si>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</si>
  <si>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</si>
  <si>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</si>
  <si>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</si>
  <si>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</si>
  <si>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</si>
  <si>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</si>
  <si>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</si>
  <si>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</si>
  <si>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</si>
  <si>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</si>
  <si>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</si>
  <si>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</si>
  <si>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</si>
  <si>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</si>
  <si>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</si>
  <si>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</si>
  <si>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</si>
  <si>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</si>
  <si>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</si>
  <si>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</si>
  <si>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</si>
  <si>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</si>
  <si>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</si>
  <si>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</si>
  <si>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</si>
  <si>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</si>
  <si>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</si>
  <si>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</si>
  <si>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</si>
  <si>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</si>
  <si>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</si>
  <si>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</si>
  <si>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</si>
  <si>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</si>
  <si>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</si>
  <si>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</si>
  <si>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</si>
  <si>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</si>
  <si>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</si>
  <si>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</si>
  <si>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</si>
  <si>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</si>
  <si>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</si>
  <si>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</si>
  <si>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</si>
  <si>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</si>
  <si>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</si>
  <si>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</si>
  <si>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</si>
  <si>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</si>
  <si>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</si>
  <si>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</si>
  <si>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</si>
  <si>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</si>
  <si>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</si>
  <si>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</si>
  <si>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</si>
  <si>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</si>
  <si>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</si>
  <si>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</si>
  <si>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</si>
  <si>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</si>
  <si>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</si>
  <si>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</si>
  <si>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</si>
  <si>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</si>
  <si>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</si>
  <si>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</si>
  <si>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</si>
  <si>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</si>
  <si>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</si>
  <si>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</si>
  <si>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</si>
  <si>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</si>
  <si>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</si>
  <si>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</si>
  <si>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</si>
  <si>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</si>
  <si>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</si>
  <si>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</si>
  <si>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</si>
  <si>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</si>
  <si>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</si>
  <si>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</si>
  <si>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</si>
  <si>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</si>
  <si>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</si>
  <si>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</si>
  <si>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</si>
  <si>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</si>
  <si>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</si>
  <si>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</si>
  <si>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</si>
  <si>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</si>
  <si>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</si>
  <si>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</si>
  <si>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</si>
  <si>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</si>
  <si>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</si>
  <si>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</si>
  <si>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</si>
  <si>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</si>
  <si>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</si>
  <si>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</si>
  <si>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</si>
  <si>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</si>
  <si>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</si>
  <si>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</si>
  <si>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</si>
  <si>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</si>
  <si>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</si>
  <si>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</si>
  <si>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</si>
  <si>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</si>
  <si>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</si>
  <si>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</si>
  <si>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</si>
  <si>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</si>
  <si>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前残</t>
    <rPh sb="0" eb="2">
      <t>ゼンザン</t>
    </rPh>
    <phoneticPr fontId="2"/>
  </si>
  <si>
    <t>入庫</t>
    <rPh sb="0" eb="2">
      <t>ニュウコ</t>
    </rPh>
    <phoneticPr fontId="2"/>
  </si>
  <si>
    <t>出庫</t>
    <rPh sb="0" eb="2">
      <t>シュッコ</t>
    </rPh>
    <phoneticPr fontId="2"/>
  </si>
  <si>
    <t>今月残</t>
    <rPh sb="0" eb="2">
      <t>コンゲツ</t>
    </rPh>
    <rPh sb="2" eb="3">
      <t>ザン</t>
    </rPh>
    <phoneticPr fontId="2"/>
  </si>
  <si>
    <t>回転率</t>
    <rPh sb="0" eb="3">
      <t>カイテンリツ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</si>
  <si>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</si>
  <si>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</si>
  <si>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16，963 ㎡</t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</si>
  <si>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</si>
  <si>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</si>
  <si>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</si>
  <si>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令和3年12月</t>
    <rPh sb="6" eb="7">
      <t>ガツ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</si>
  <si>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</si>
  <si>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</si>
  <si>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</si>
  <si>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</si>
  <si>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</si>
  <si>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令和4年2月</t>
    <rPh sb="5" eb="6">
      <t>ガツ</t>
    </rPh>
    <phoneticPr fontId="2"/>
  </si>
  <si>
    <t xml:space="preserve">                       令和4年2月所管面（1～3類）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</si>
  <si>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3，017　㎡</t>
    <phoneticPr fontId="2"/>
  </si>
  <si>
    <r>
      <t>82，379  m</t>
    </r>
    <r>
      <rPr>
        <sz val="8"/>
        <rFont val="ＭＳ Ｐゴシック"/>
        <family val="3"/>
        <charset val="128"/>
      </rPr>
      <t>3</t>
    </r>
    <phoneticPr fontId="2"/>
  </si>
  <si>
    <t>12，469  ㎡</t>
    <phoneticPr fontId="2"/>
  </si>
  <si>
    <t>　　　　　　　　　　　　　　　　令和4年2月末上位10品目入庫高(県合計）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</si>
  <si>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令和4年2月末上位10品目保管残高(県合計）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</si>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</sst>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3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0" fontId="5" fillId="0" borderId="4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37" xfId="1" applyNumberFormat="1" applyBorder="1"/>
    <xf numFmtId="179" fontId="1" fillId="0" borderId="10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38" fontId="1" fillId="0" borderId="9" xfId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38" fontId="0" fillId="0" borderId="1" xfId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38" fontId="0" fillId="0" borderId="20" xfId="1" applyFont="1" applyFill="1" applyBorder="1"/>
    <xf numFmtId="0" fontId="1" fillId="0" borderId="2" xfId="0" applyFont="1" applyFill="1" applyBorder="1"/>
    <xf numFmtId="0" fontId="10" fillId="0" borderId="10" xfId="0" applyFont="1" applyFill="1" applyBorder="1"/>
    <xf numFmtId="38" fontId="1" fillId="0" borderId="20" xfId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179" fontId="0" fillId="0" borderId="10" xfId="1" applyNumberFormat="1" applyFont="1" applyFill="1" applyBorder="1"/>
    <xf numFmtId="38" fontId="1" fillId="0" borderId="35" xfId="1" applyBorder="1"/>
    <xf numFmtId="38" fontId="0" fillId="0" borderId="38" xfId="1" applyFont="1" applyFill="1" applyBorder="1"/>
    <xf numFmtId="38" fontId="0" fillId="0" borderId="11" xfId="1" applyFont="1" applyFill="1" applyBorder="1"/>
    <xf numFmtId="0" fontId="0" fillId="0" borderId="0" xfId="0"/>
    <xf numFmtId="38" fontId="1" fillId="0" borderId="9" xfId="1" applyFont="1" applyBorder="1"/>
    <xf numFmtId="38" fontId="1" fillId="0" borderId="33" xfId="1" applyBorder="1"/>
    <xf numFmtId="0" fontId="0" fillId="0" borderId="34" xfId="0" applyFont="1" applyBorder="1"/>
    <xf numFmtId="38" fontId="1" fillId="0" borderId="8" xfId="1" applyFont="1" applyBorder="1"/>
    <xf numFmtId="38" fontId="0" fillId="0" borderId="8" xfId="1" applyFont="1" applyFill="1" applyBorder="1"/>
    <xf numFmtId="38" fontId="0" fillId="0" borderId="34" xfId="1" applyFont="1" applyBorder="1"/>
    <xf numFmtId="38" fontId="1" fillId="0" borderId="38" xfId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0.16748232735182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265514544529563"/>
                  <c:y val="0.13376835236541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486338797814208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3297974927676"/>
                  <c:y val="0.1305055383574605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972356155576992"/>
                  <c:y val="0.141381185426862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3.8573818581259791E-3"/>
                  <c:y val="9.35290918977704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令和2年12月</c:v>
                </c:pt>
                <c:pt idx="9">
                  <c:v>令和3年12月</c:v>
                </c:pt>
                <c:pt idx="10">
                  <c:v>令和4年2月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21261</c:v>
                </c:pt>
                <c:pt idx="1">
                  <c:v>19082</c:v>
                </c:pt>
                <c:pt idx="2">
                  <c:v>6561</c:v>
                </c:pt>
                <c:pt idx="3">
                  <c:v>5531</c:v>
                </c:pt>
                <c:pt idx="4">
                  <c:v>4730</c:v>
                </c:pt>
                <c:pt idx="5">
                  <c:v>4555</c:v>
                </c:pt>
                <c:pt idx="6">
                  <c:v>4316</c:v>
                </c:pt>
                <c:pt idx="7">
                  <c:v>2356</c:v>
                </c:pt>
                <c:pt idx="8">
                  <c:v>2144</c:v>
                </c:pt>
                <c:pt idx="9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20910</c:v>
                </c:pt>
                <c:pt idx="1">
                  <c:v>16486</c:v>
                </c:pt>
                <c:pt idx="2">
                  <c:v>9243</c:v>
                </c:pt>
                <c:pt idx="3">
                  <c:v>5124</c:v>
                </c:pt>
                <c:pt idx="4">
                  <c:v>4217</c:v>
                </c:pt>
                <c:pt idx="5">
                  <c:v>4038</c:v>
                </c:pt>
                <c:pt idx="6">
                  <c:v>4711</c:v>
                </c:pt>
                <c:pt idx="7">
                  <c:v>2245</c:v>
                </c:pt>
                <c:pt idx="8">
                  <c:v>2333</c:v>
                </c:pt>
                <c:pt idx="9">
                  <c:v>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1.136363636363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45218</c:v>
                </c:pt>
                <c:pt idx="1">
                  <c:v>17761</c:v>
                </c:pt>
                <c:pt idx="2">
                  <c:v>15610</c:v>
                </c:pt>
                <c:pt idx="3">
                  <c:v>8578</c:v>
                </c:pt>
                <c:pt idx="4">
                  <c:v>7847</c:v>
                </c:pt>
                <c:pt idx="5">
                  <c:v>3863</c:v>
                </c:pt>
                <c:pt idx="6">
                  <c:v>3731</c:v>
                </c:pt>
                <c:pt idx="7">
                  <c:v>3010</c:v>
                </c:pt>
                <c:pt idx="8">
                  <c:v>3010</c:v>
                </c:pt>
                <c:pt idx="9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2200435729847494E-2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42889</c:v>
                </c:pt>
                <c:pt idx="1">
                  <c:v>16721</c:v>
                </c:pt>
                <c:pt idx="2">
                  <c:v>10582</c:v>
                </c:pt>
                <c:pt idx="3">
                  <c:v>5884</c:v>
                </c:pt>
                <c:pt idx="4">
                  <c:v>4408</c:v>
                </c:pt>
                <c:pt idx="5">
                  <c:v>4057</c:v>
                </c:pt>
                <c:pt idx="6">
                  <c:v>4095</c:v>
                </c:pt>
                <c:pt idx="7">
                  <c:v>253</c:v>
                </c:pt>
                <c:pt idx="8">
                  <c:v>3425</c:v>
                </c:pt>
                <c:pt idx="9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5.3191489361702126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木材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31665</c:v>
                </c:pt>
                <c:pt idx="1">
                  <c:v>27859</c:v>
                </c:pt>
                <c:pt idx="2">
                  <c:v>14913</c:v>
                </c:pt>
                <c:pt idx="3">
                  <c:v>13842</c:v>
                </c:pt>
                <c:pt idx="4">
                  <c:v>13446</c:v>
                </c:pt>
                <c:pt idx="5">
                  <c:v>12936</c:v>
                </c:pt>
                <c:pt idx="6">
                  <c:v>10996</c:v>
                </c:pt>
                <c:pt idx="7">
                  <c:v>8936</c:v>
                </c:pt>
                <c:pt idx="8">
                  <c:v>6542</c:v>
                </c:pt>
                <c:pt idx="9">
                  <c:v>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2.32558139534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3.876274186656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木材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25417</c:v>
                </c:pt>
                <c:pt idx="1">
                  <c:v>21135</c:v>
                </c:pt>
                <c:pt idx="2">
                  <c:v>14972</c:v>
                </c:pt>
                <c:pt idx="3">
                  <c:v>13223</c:v>
                </c:pt>
                <c:pt idx="4">
                  <c:v>12480</c:v>
                </c:pt>
                <c:pt idx="5">
                  <c:v>13740</c:v>
                </c:pt>
                <c:pt idx="6">
                  <c:v>11141</c:v>
                </c:pt>
                <c:pt idx="7">
                  <c:v>13386</c:v>
                </c:pt>
                <c:pt idx="8">
                  <c:v>5642</c:v>
                </c:pt>
                <c:pt idx="9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20941</c:v>
                </c:pt>
                <c:pt idx="1">
                  <c:v>6127</c:v>
                </c:pt>
                <c:pt idx="2">
                  <c:v>4347</c:v>
                </c:pt>
                <c:pt idx="3">
                  <c:v>3836</c:v>
                </c:pt>
                <c:pt idx="4">
                  <c:v>3233</c:v>
                </c:pt>
                <c:pt idx="5">
                  <c:v>1880</c:v>
                </c:pt>
                <c:pt idx="6">
                  <c:v>1801</c:v>
                </c:pt>
                <c:pt idx="7">
                  <c:v>805</c:v>
                </c:pt>
                <c:pt idx="8">
                  <c:v>737</c:v>
                </c:pt>
                <c:pt idx="9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77917760279965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23909</c:v>
                </c:pt>
                <c:pt idx="1">
                  <c:v>1820</c:v>
                </c:pt>
                <c:pt idx="2">
                  <c:v>3218</c:v>
                </c:pt>
                <c:pt idx="3">
                  <c:v>7176</c:v>
                </c:pt>
                <c:pt idx="4">
                  <c:v>2991</c:v>
                </c:pt>
                <c:pt idx="5">
                  <c:v>945</c:v>
                </c:pt>
                <c:pt idx="6">
                  <c:v>280</c:v>
                </c:pt>
                <c:pt idx="7">
                  <c:v>783</c:v>
                </c:pt>
                <c:pt idx="8">
                  <c:v>822</c:v>
                </c:pt>
                <c:pt idx="9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1.7496434992869665E-3"/>
                  <c:y val="9.241217729140480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28371</c:v>
                </c:pt>
                <c:pt idx="1">
                  <c:v>9567</c:v>
                </c:pt>
                <c:pt idx="2">
                  <c:v>9324</c:v>
                </c:pt>
                <c:pt idx="3">
                  <c:v>7484</c:v>
                </c:pt>
                <c:pt idx="4">
                  <c:v>4285</c:v>
                </c:pt>
                <c:pt idx="5">
                  <c:v>3028</c:v>
                </c:pt>
                <c:pt idx="6">
                  <c:v>2828</c:v>
                </c:pt>
                <c:pt idx="7">
                  <c:v>1705</c:v>
                </c:pt>
                <c:pt idx="8">
                  <c:v>1278</c:v>
                </c:pt>
                <c:pt idx="9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3.7033082729065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24743</c:v>
                </c:pt>
                <c:pt idx="1">
                  <c:v>8997</c:v>
                </c:pt>
                <c:pt idx="2">
                  <c:v>9243</c:v>
                </c:pt>
                <c:pt idx="3">
                  <c:v>10876</c:v>
                </c:pt>
                <c:pt idx="4">
                  <c:v>5415</c:v>
                </c:pt>
                <c:pt idx="5">
                  <c:v>9849</c:v>
                </c:pt>
                <c:pt idx="6">
                  <c:v>2720</c:v>
                </c:pt>
                <c:pt idx="7">
                  <c:v>2</c:v>
                </c:pt>
                <c:pt idx="8">
                  <c:v>2317</c:v>
                </c:pt>
                <c:pt idx="9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-1.792114695340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237291</c:v>
                </c:pt>
                <c:pt idx="1">
                  <c:v>67438</c:v>
                </c:pt>
                <c:pt idx="2">
                  <c:v>24397</c:v>
                </c:pt>
                <c:pt idx="3">
                  <c:v>15782</c:v>
                </c:pt>
                <c:pt idx="4">
                  <c:v>14113</c:v>
                </c:pt>
                <c:pt idx="5">
                  <c:v>13763</c:v>
                </c:pt>
                <c:pt idx="6">
                  <c:v>12639</c:v>
                </c:pt>
                <c:pt idx="7">
                  <c:v>9204</c:v>
                </c:pt>
                <c:pt idx="8">
                  <c:v>6929</c:v>
                </c:pt>
                <c:pt idx="9">
                  <c:v>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飲料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37024</c:v>
                </c:pt>
                <c:pt idx="1">
                  <c:v>61757</c:v>
                </c:pt>
                <c:pt idx="2">
                  <c:v>18773</c:v>
                </c:pt>
                <c:pt idx="3">
                  <c:v>15807</c:v>
                </c:pt>
                <c:pt idx="4">
                  <c:v>7375</c:v>
                </c:pt>
                <c:pt idx="5">
                  <c:v>11729</c:v>
                </c:pt>
                <c:pt idx="6">
                  <c:v>13137</c:v>
                </c:pt>
                <c:pt idx="7">
                  <c:v>9962</c:v>
                </c:pt>
                <c:pt idx="8">
                  <c:v>7233</c:v>
                </c:pt>
                <c:pt idx="9">
                  <c:v>7320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8.658235902330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3.569835396857509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330811</c:v>
                </c:pt>
                <c:pt idx="1">
                  <c:v>143851</c:v>
                </c:pt>
                <c:pt idx="2">
                  <c:v>125295</c:v>
                </c:pt>
                <c:pt idx="3">
                  <c:v>91483</c:v>
                </c:pt>
                <c:pt idx="4">
                  <c:v>77156</c:v>
                </c:pt>
                <c:pt idx="5">
                  <c:v>73676</c:v>
                </c:pt>
                <c:pt idx="6">
                  <c:v>69706</c:v>
                </c:pt>
                <c:pt idx="7">
                  <c:v>67100</c:v>
                </c:pt>
                <c:pt idx="8">
                  <c:v>60058</c:v>
                </c:pt>
                <c:pt idx="9">
                  <c:v>49257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07095061905723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83578</c:v>
                </c:pt>
                <c:pt idx="1">
                  <c:v>127266</c:v>
                </c:pt>
                <c:pt idx="2">
                  <c:v>102132</c:v>
                </c:pt>
                <c:pt idx="3">
                  <c:v>89343</c:v>
                </c:pt>
                <c:pt idx="4">
                  <c:v>75832</c:v>
                </c:pt>
                <c:pt idx="5">
                  <c:v>75904</c:v>
                </c:pt>
                <c:pt idx="6">
                  <c:v>64356</c:v>
                </c:pt>
                <c:pt idx="7">
                  <c:v>63193</c:v>
                </c:pt>
                <c:pt idx="8">
                  <c:v>41052</c:v>
                </c:pt>
                <c:pt idx="9">
                  <c:v>48348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8781793301478342"/>
                  <c:y val="-0.1437920489296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6.1594095609843635E-2"/>
                  <c:y val="-7.7584338654915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330811</c:v>
                </c:pt>
                <c:pt idx="1">
                  <c:v>143851</c:v>
                </c:pt>
                <c:pt idx="2">
                  <c:v>125295</c:v>
                </c:pt>
                <c:pt idx="3">
                  <c:v>91483</c:v>
                </c:pt>
                <c:pt idx="4">
                  <c:v>77156</c:v>
                </c:pt>
                <c:pt idx="5">
                  <c:v>73676</c:v>
                </c:pt>
                <c:pt idx="6">
                  <c:v>69706</c:v>
                </c:pt>
                <c:pt idx="7">
                  <c:v>67100</c:v>
                </c:pt>
                <c:pt idx="8">
                  <c:v>60058</c:v>
                </c:pt>
                <c:pt idx="9">
                  <c:v>49257</c:v>
                </c:pt>
                <c:pt idx="10">
                  <c:v>334214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330811</c:v>
                </c:pt>
                <c:pt idx="1">
                  <c:v>143851</c:v>
                </c:pt>
                <c:pt idx="2">
                  <c:v>125295</c:v>
                </c:pt>
                <c:pt idx="3">
                  <c:v>91483</c:v>
                </c:pt>
                <c:pt idx="4">
                  <c:v>77156</c:v>
                </c:pt>
                <c:pt idx="5">
                  <c:v>73676</c:v>
                </c:pt>
                <c:pt idx="6">
                  <c:v>69706</c:v>
                </c:pt>
                <c:pt idx="7">
                  <c:v>67100</c:v>
                </c:pt>
                <c:pt idx="8">
                  <c:v>60058</c:v>
                </c:pt>
                <c:pt idx="9">
                  <c:v>49257</c:v>
                </c:pt>
                <c:pt idx="10">
                  <c:v>334214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9.3077261893987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6826818403424766E-2"/>
                  <c:y val="-0.18057815186894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5634028570856121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7.5151102295419173E-2"/>
                  <c:y val="-0.1005761004012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7.6039581259239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83578</c:v>
                </c:pt>
                <c:pt idx="1">
                  <c:v>127266</c:v>
                </c:pt>
                <c:pt idx="2">
                  <c:v>102132</c:v>
                </c:pt>
                <c:pt idx="3">
                  <c:v>89343</c:v>
                </c:pt>
                <c:pt idx="4">
                  <c:v>75832</c:v>
                </c:pt>
                <c:pt idx="5">
                  <c:v>75904</c:v>
                </c:pt>
                <c:pt idx="6">
                  <c:v>64356</c:v>
                </c:pt>
                <c:pt idx="7">
                  <c:v>63193</c:v>
                </c:pt>
                <c:pt idx="8">
                  <c:v>41052</c:v>
                </c:pt>
                <c:pt idx="9">
                  <c:v>48348</c:v>
                </c:pt>
                <c:pt idx="10" formatCode="#,##0_);[Red]\(#,##0\)">
                  <c:v>345661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21213</c:v>
                </c:pt>
                <c:pt idx="1">
                  <c:v>17736</c:v>
                </c:pt>
                <c:pt idx="2">
                  <c:v>11166</c:v>
                </c:pt>
                <c:pt idx="3">
                  <c:v>10398</c:v>
                </c:pt>
                <c:pt idx="4">
                  <c:v>7114</c:v>
                </c:pt>
                <c:pt idx="5">
                  <c:v>6786</c:v>
                </c:pt>
                <c:pt idx="6">
                  <c:v>4738</c:v>
                </c:pt>
                <c:pt idx="7">
                  <c:v>4587</c:v>
                </c:pt>
                <c:pt idx="8">
                  <c:v>3242</c:v>
                </c:pt>
                <c:pt idx="9">
                  <c:v>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15555</c:v>
                </c:pt>
                <c:pt idx="1">
                  <c:v>19131</c:v>
                </c:pt>
                <c:pt idx="2">
                  <c:v>9863</c:v>
                </c:pt>
                <c:pt idx="3">
                  <c:v>11599</c:v>
                </c:pt>
                <c:pt idx="4">
                  <c:v>7012</c:v>
                </c:pt>
                <c:pt idx="5">
                  <c:v>6765</c:v>
                </c:pt>
                <c:pt idx="6">
                  <c:v>3611</c:v>
                </c:pt>
                <c:pt idx="7">
                  <c:v>5736</c:v>
                </c:pt>
                <c:pt idx="8">
                  <c:v>2620</c:v>
                </c:pt>
                <c:pt idx="9">
                  <c:v>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2,402,019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2,402,019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254102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73609105563908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89465</c:v>
                </c:pt>
                <c:pt idx="1">
                  <c:v>24456</c:v>
                </c:pt>
                <c:pt idx="2">
                  <c:v>14984</c:v>
                </c:pt>
                <c:pt idx="3">
                  <c:v>12861</c:v>
                </c:pt>
                <c:pt idx="4">
                  <c:v>11393</c:v>
                </c:pt>
                <c:pt idx="5">
                  <c:v>11066</c:v>
                </c:pt>
                <c:pt idx="6">
                  <c:v>10400</c:v>
                </c:pt>
                <c:pt idx="7">
                  <c:v>7392</c:v>
                </c:pt>
                <c:pt idx="8">
                  <c:v>5499</c:v>
                </c:pt>
                <c:pt idx="9">
                  <c:v>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5.2287581699346402E-3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-1.893939393939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化学肥料</c:v>
                </c:pt>
                <c:pt idx="3">
                  <c:v>その他の化学工業品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83515</c:v>
                </c:pt>
                <c:pt idx="1">
                  <c:v>13275</c:v>
                </c:pt>
                <c:pt idx="2">
                  <c:v>12025</c:v>
                </c:pt>
                <c:pt idx="3">
                  <c:v>12923</c:v>
                </c:pt>
                <c:pt idx="4">
                  <c:v>12107</c:v>
                </c:pt>
                <c:pt idx="5">
                  <c:v>9218</c:v>
                </c:pt>
                <c:pt idx="6">
                  <c:v>10493</c:v>
                </c:pt>
                <c:pt idx="7">
                  <c:v>10356</c:v>
                </c:pt>
                <c:pt idx="8">
                  <c:v>4936</c:v>
                </c:pt>
                <c:pt idx="9">
                  <c:v>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77646526623534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3.5460992907801418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その他の機械</c:v>
                </c:pt>
                <c:pt idx="5">
                  <c:v>雑穀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88900</c:v>
                </c:pt>
                <c:pt idx="1">
                  <c:v>45785</c:v>
                </c:pt>
                <c:pt idx="2">
                  <c:v>32155</c:v>
                </c:pt>
                <c:pt idx="3">
                  <c:v>25772</c:v>
                </c:pt>
                <c:pt idx="4">
                  <c:v>19165</c:v>
                </c:pt>
                <c:pt idx="5">
                  <c:v>17910</c:v>
                </c:pt>
                <c:pt idx="6">
                  <c:v>17646</c:v>
                </c:pt>
                <c:pt idx="7">
                  <c:v>15535</c:v>
                </c:pt>
                <c:pt idx="8">
                  <c:v>14158</c:v>
                </c:pt>
                <c:pt idx="9">
                  <c:v>14157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3.100836232680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雑品</c:v>
                </c:pt>
                <c:pt idx="4">
                  <c:v>その他の機械</c:v>
                </c:pt>
                <c:pt idx="5">
                  <c:v>雑穀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86060</c:v>
                </c:pt>
                <c:pt idx="1">
                  <c:v>46485</c:v>
                </c:pt>
                <c:pt idx="2">
                  <c:v>26652</c:v>
                </c:pt>
                <c:pt idx="3">
                  <c:v>26096</c:v>
                </c:pt>
                <c:pt idx="4">
                  <c:v>21851</c:v>
                </c:pt>
                <c:pt idx="5">
                  <c:v>39331</c:v>
                </c:pt>
                <c:pt idx="6">
                  <c:v>14837</c:v>
                </c:pt>
                <c:pt idx="7">
                  <c:v>21276</c:v>
                </c:pt>
                <c:pt idx="8">
                  <c:v>14373</c:v>
                </c:pt>
                <c:pt idx="9">
                  <c:v>15053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16460</c:v>
                </c:pt>
                <c:pt idx="1">
                  <c:v>6280</c:v>
                </c:pt>
                <c:pt idx="2">
                  <c:v>4448</c:v>
                </c:pt>
                <c:pt idx="3">
                  <c:v>3396</c:v>
                </c:pt>
                <c:pt idx="4">
                  <c:v>1676</c:v>
                </c:pt>
                <c:pt idx="5">
                  <c:v>1383</c:v>
                </c:pt>
                <c:pt idx="6">
                  <c:v>1371</c:v>
                </c:pt>
                <c:pt idx="7">
                  <c:v>1273</c:v>
                </c:pt>
                <c:pt idx="8">
                  <c:v>1107</c:v>
                </c:pt>
                <c:pt idx="9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10958</c:v>
                </c:pt>
                <c:pt idx="1">
                  <c:v>1977</c:v>
                </c:pt>
                <c:pt idx="2">
                  <c:v>3937</c:v>
                </c:pt>
                <c:pt idx="3">
                  <c:v>1916</c:v>
                </c:pt>
                <c:pt idx="4">
                  <c:v>2069</c:v>
                </c:pt>
                <c:pt idx="5">
                  <c:v>2288</c:v>
                </c:pt>
                <c:pt idx="6">
                  <c:v>1371</c:v>
                </c:pt>
                <c:pt idx="7">
                  <c:v>857</c:v>
                </c:pt>
                <c:pt idx="8">
                  <c:v>1660</c:v>
                </c:pt>
                <c:pt idx="9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24663</c:v>
                </c:pt>
                <c:pt idx="1">
                  <c:v>17193</c:v>
                </c:pt>
                <c:pt idx="2">
                  <c:v>16892</c:v>
                </c:pt>
                <c:pt idx="3">
                  <c:v>7836</c:v>
                </c:pt>
                <c:pt idx="4">
                  <c:v>6682</c:v>
                </c:pt>
                <c:pt idx="5">
                  <c:v>4769</c:v>
                </c:pt>
                <c:pt idx="6">
                  <c:v>4522</c:v>
                </c:pt>
                <c:pt idx="7">
                  <c:v>3114</c:v>
                </c:pt>
                <c:pt idx="8">
                  <c:v>2993</c:v>
                </c:pt>
                <c:pt idx="9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24073</c:v>
                </c:pt>
                <c:pt idx="1">
                  <c:v>14786</c:v>
                </c:pt>
                <c:pt idx="2">
                  <c:v>12107</c:v>
                </c:pt>
                <c:pt idx="3">
                  <c:v>6542</c:v>
                </c:pt>
                <c:pt idx="4">
                  <c:v>6955</c:v>
                </c:pt>
                <c:pt idx="5">
                  <c:v>9884</c:v>
                </c:pt>
                <c:pt idx="6">
                  <c:v>5373</c:v>
                </c:pt>
                <c:pt idx="7">
                  <c:v>3175</c:v>
                </c:pt>
                <c:pt idx="8">
                  <c:v>1360</c:v>
                </c:pt>
                <c:pt idx="9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302297</c:v>
                </c:pt>
                <c:pt idx="1">
                  <c:v>103635</c:v>
                </c:pt>
                <c:pt idx="2">
                  <c:v>30722</c:v>
                </c:pt>
                <c:pt idx="3">
                  <c:v>22575</c:v>
                </c:pt>
                <c:pt idx="4">
                  <c:v>20618</c:v>
                </c:pt>
                <c:pt idx="5">
                  <c:v>19733</c:v>
                </c:pt>
                <c:pt idx="6">
                  <c:v>15131</c:v>
                </c:pt>
                <c:pt idx="7">
                  <c:v>14563</c:v>
                </c:pt>
                <c:pt idx="8">
                  <c:v>13372</c:v>
                </c:pt>
                <c:pt idx="9">
                  <c:v>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55586</c:v>
                </c:pt>
                <c:pt idx="1">
                  <c:v>75405</c:v>
                </c:pt>
                <c:pt idx="2">
                  <c:v>26900</c:v>
                </c:pt>
                <c:pt idx="3">
                  <c:v>19651</c:v>
                </c:pt>
                <c:pt idx="4">
                  <c:v>16503</c:v>
                </c:pt>
                <c:pt idx="5">
                  <c:v>18601</c:v>
                </c:pt>
                <c:pt idx="6">
                  <c:v>13557</c:v>
                </c:pt>
                <c:pt idx="7">
                  <c:v>14695</c:v>
                </c:pt>
                <c:pt idx="8">
                  <c:v>16988</c:v>
                </c:pt>
                <c:pt idx="9">
                  <c:v>11298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153673</c:v>
                </c:pt>
                <c:pt idx="1">
                  <c:v>247407</c:v>
                </c:pt>
                <c:pt idx="2">
                  <c:v>335669</c:v>
                </c:pt>
                <c:pt idx="3">
                  <c:v>129106</c:v>
                </c:pt>
                <c:pt idx="4">
                  <c:v>151754</c:v>
                </c:pt>
                <c:pt idx="5">
                  <c:v>618891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69101</c:v>
                </c:pt>
                <c:pt idx="1">
                  <c:v>141246</c:v>
                </c:pt>
                <c:pt idx="2">
                  <c:v>180881</c:v>
                </c:pt>
                <c:pt idx="3">
                  <c:v>26129</c:v>
                </c:pt>
                <c:pt idx="4">
                  <c:v>102348</c:v>
                </c:pt>
                <c:pt idx="5">
                  <c:v>245814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0.68981568764757106</c:v>
                </c:pt>
                <c:pt idx="1">
                  <c:v>0.63657555711650238</c:v>
                </c:pt>
                <c:pt idx="2">
                  <c:v>0.64982867099022357</c:v>
                </c:pt>
                <c:pt idx="3">
                  <c:v>0.83168099977453536</c:v>
                </c:pt>
                <c:pt idx="4">
                  <c:v>0.59721686566811749</c:v>
                </c:pt>
                <c:pt idx="5">
                  <c:v>0.71572501604593475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7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070950619057243E-2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5.3548936399868789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273600</c:v>
                </c:pt>
                <c:pt idx="1">
                  <c:v>93363</c:v>
                </c:pt>
                <c:pt idx="2">
                  <c:v>89762</c:v>
                </c:pt>
                <c:pt idx="3">
                  <c:v>76195</c:v>
                </c:pt>
                <c:pt idx="4">
                  <c:v>59531</c:v>
                </c:pt>
                <c:pt idx="5">
                  <c:v>38299</c:v>
                </c:pt>
                <c:pt idx="6">
                  <c:v>37976</c:v>
                </c:pt>
                <c:pt idx="7">
                  <c:v>35765</c:v>
                </c:pt>
                <c:pt idx="8">
                  <c:v>32454</c:v>
                </c:pt>
                <c:pt idx="9">
                  <c:v>29096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11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-3.569835396857476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64833</c:v>
                </c:pt>
                <c:pt idx="1">
                  <c:v>75704</c:v>
                </c:pt>
                <c:pt idx="2">
                  <c:v>83493</c:v>
                </c:pt>
                <c:pt idx="3">
                  <c:v>69983</c:v>
                </c:pt>
                <c:pt idx="4">
                  <c:v>58077</c:v>
                </c:pt>
                <c:pt idx="5">
                  <c:v>42035</c:v>
                </c:pt>
                <c:pt idx="6">
                  <c:v>36574</c:v>
                </c:pt>
                <c:pt idx="7">
                  <c:v>37823</c:v>
                </c:pt>
                <c:pt idx="8">
                  <c:v>35170</c:v>
                </c:pt>
                <c:pt idx="9">
                  <c:v>22530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7961848785995768"/>
                  <c:y val="-8.944893929543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19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4264486169997981"/>
                  <c:y val="-0.11918635170603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2.6637952307243647E-2"/>
                  <c:y val="-5.816513761467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399413748495107E-2"/>
                  <c:y val="-3.78289869729587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1.4810373473957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-1.5194681861348522E-2"/>
                  <c:y val="3.449541284403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273600</c:v>
                </c:pt>
                <c:pt idx="1">
                  <c:v>93363</c:v>
                </c:pt>
                <c:pt idx="2">
                  <c:v>89762</c:v>
                </c:pt>
                <c:pt idx="3">
                  <c:v>76195</c:v>
                </c:pt>
                <c:pt idx="4">
                  <c:v>59531</c:v>
                </c:pt>
                <c:pt idx="5">
                  <c:v>38299</c:v>
                </c:pt>
                <c:pt idx="6">
                  <c:v>37976</c:v>
                </c:pt>
                <c:pt idx="7">
                  <c:v>35765</c:v>
                </c:pt>
                <c:pt idx="8">
                  <c:v>32454</c:v>
                </c:pt>
                <c:pt idx="9">
                  <c:v>29096</c:v>
                </c:pt>
                <c:pt idx="10">
                  <c:v>147194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273600</c:v>
                </c:pt>
                <c:pt idx="1">
                  <c:v>93363</c:v>
                </c:pt>
                <c:pt idx="2">
                  <c:v>89762</c:v>
                </c:pt>
                <c:pt idx="3">
                  <c:v>76195</c:v>
                </c:pt>
                <c:pt idx="4">
                  <c:v>59531</c:v>
                </c:pt>
                <c:pt idx="5">
                  <c:v>38299</c:v>
                </c:pt>
                <c:pt idx="6">
                  <c:v>37976</c:v>
                </c:pt>
                <c:pt idx="7">
                  <c:v>35765</c:v>
                </c:pt>
                <c:pt idx="8">
                  <c:v>32454</c:v>
                </c:pt>
                <c:pt idx="9">
                  <c:v>29096</c:v>
                </c:pt>
                <c:pt idx="10">
                  <c:v>147194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9.8292560758149447E-2"/>
                  <c:y val="-4.1432648505143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038878537129423"/>
                  <c:y val="-0.12985887108938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5128822637628311"/>
                  <c:y val="-8.5558994780824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9.5271583418484906E-2"/>
                  <c:y val="-8.5164750957854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1.4082400005342844E-2"/>
                  <c:y val="-4.84688207077563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2943439321993153E-2"/>
                  <c:y val="-3.3127703864603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64833</c:v>
                </c:pt>
                <c:pt idx="1">
                  <c:v>75704</c:v>
                </c:pt>
                <c:pt idx="2">
                  <c:v>83493</c:v>
                </c:pt>
                <c:pt idx="3">
                  <c:v>69983</c:v>
                </c:pt>
                <c:pt idx="4">
                  <c:v>58077</c:v>
                </c:pt>
                <c:pt idx="5">
                  <c:v>42035</c:v>
                </c:pt>
                <c:pt idx="6">
                  <c:v>36574</c:v>
                </c:pt>
                <c:pt idx="7">
                  <c:v>37823</c:v>
                </c:pt>
                <c:pt idx="8">
                  <c:v>35170</c:v>
                </c:pt>
                <c:pt idx="9">
                  <c:v>22530</c:v>
                </c:pt>
                <c:pt idx="10" formatCode="#,##0_);[Red]\(#,##0\)">
                  <c:v>192471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195BDBC-7BE8-4EB5-A4E6-1F298C01A613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27" t="s">
        <v>134</v>
      </c>
      <c r="B2" s="528"/>
      <c r="C2" s="528"/>
      <c r="D2" s="528"/>
      <c r="E2" s="528"/>
      <c r="F2" s="528"/>
      <c r="G2" s="528"/>
      <c r="H2" s="529"/>
    </row>
    <row r="3" spans="1:8" ht="30" customHeight="1" x14ac:dyDescent="0.2">
      <c r="A3" s="530"/>
      <c r="B3" s="528"/>
      <c r="C3" s="528"/>
      <c r="D3" s="528"/>
      <c r="E3" s="528"/>
      <c r="F3" s="528"/>
      <c r="G3" s="528"/>
      <c r="H3" s="529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135</v>
      </c>
      <c r="C6" s="274"/>
      <c r="D6" s="275" t="s">
        <v>136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137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138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139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140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141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142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143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144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145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146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147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148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149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150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151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92</v>
      </c>
      <c r="E35" s="304" t="s">
        <v>152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153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154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1" t="s">
        <v>155</v>
      </c>
      <c r="B42" s="532"/>
      <c r="C42" s="532"/>
      <c r="D42" s="532"/>
      <c r="E42" s="532"/>
      <c r="F42" s="532"/>
      <c r="G42" s="532"/>
      <c r="H42" s="533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O57" sqref="O57"/>
    </sheetView>
  </sheetViews>
  <sheetFormatPr defaultRowHeight="13.5" x14ac:dyDescent="0.15"/>
  <cols>
    <col min="1" max="1" width="6.125" style="470" customWidth="1"/>
    <col min="2" max="2" width="19.125" style="470" customWidth="1"/>
    <col min="3" max="4" width="13.25" style="470" customWidth="1"/>
    <col min="5" max="6" width="11.875" style="470" customWidth="1"/>
    <col min="7" max="7" width="20.5" style="470" customWidth="1"/>
    <col min="8" max="8" width="14.375" style="470" customWidth="1"/>
    <col min="9" max="9" width="4.875" style="53" customWidth="1"/>
    <col min="10" max="10" width="18.375" style="470" customWidth="1"/>
    <col min="11" max="11" width="5.125" style="470" customWidth="1"/>
    <col min="12" max="12" width="18.375" style="470" customWidth="1"/>
    <col min="13" max="13" width="15" style="470" customWidth="1"/>
    <col min="14" max="14" width="13.125" style="470" customWidth="1"/>
    <col min="15" max="15" width="10.125" style="470" customWidth="1"/>
    <col min="16" max="16" width="11.5" style="470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70"/>
  </cols>
  <sheetData>
    <row r="1" spans="8:30" ht="12.75" customHeight="1" x14ac:dyDescent="0.15">
      <c r="H1" s="115" t="s">
        <v>189</v>
      </c>
      <c r="R1" s="117"/>
    </row>
    <row r="2" spans="8:30" x14ac:dyDescent="0.15">
      <c r="H2" s="209" t="s">
        <v>205</v>
      </c>
      <c r="I2" s="91"/>
      <c r="J2" s="211" t="s">
        <v>103</v>
      </c>
      <c r="K2" s="4"/>
      <c r="L2" s="350" t="s">
        <v>184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47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110">
        <v>21213</v>
      </c>
      <c r="I4" s="91">
        <v>26</v>
      </c>
      <c r="J4" s="182" t="s">
        <v>30</v>
      </c>
      <c r="K4" s="131">
        <f>SUM(I4)</f>
        <v>26</v>
      </c>
      <c r="L4" s="367">
        <v>15555</v>
      </c>
      <c r="M4" s="491"/>
      <c r="N4" s="101"/>
      <c r="O4" s="101"/>
      <c r="S4" s="28"/>
      <c r="T4" s="28"/>
      <c r="U4" s="28"/>
    </row>
    <row r="5" spans="8:30" x14ac:dyDescent="0.15">
      <c r="H5" s="221">
        <v>17736</v>
      </c>
      <c r="I5" s="91">
        <v>33</v>
      </c>
      <c r="J5" s="182" t="s">
        <v>0</v>
      </c>
      <c r="K5" s="131">
        <f t="shared" ref="K5:K13" si="0">SUM(I5)</f>
        <v>33</v>
      </c>
      <c r="L5" s="368">
        <v>19131</v>
      </c>
      <c r="M5" s="49"/>
      <c r="N5" s="101"/>
      <c r="O5" s="101"/>
      <c r="S5" s="28"/>
      <c r="T5" s="28"/>
      <c r="U5" s="28"/>
    </row>
    <row r="6" spans="8:30" x14ac:dyDescent="0.15">
      <c r="H6" s="48">
        <v>11166</v>
      </c>
      <c r="I6" s="91">
        <v>37</v>
      </c>
      <c r="J6" s="182" t="s">
        <v>37</v>
      </c>
      <c r="K6" s="131">
        <f t="shared" si="0"/>
        <v>37</v>
      </c>
      <c r="L6" s="368">
        <v>9863</v>
      </c>
      <c r="M6" s="49"/>
      <c r="N6" s="210"/>
      <c r="O6" s="101"/>
      <c r="S6" s="28"/>
      <c r="T6" s="28"/>
      <c r="U6" s="28"/>
    </row>
    <row r="7" spans="8:30" x14ac:dyDescent="0.15">
      <c r="H7" s="221">
        <v>10398</v>
      </c>
      <c r="I7" s="91">
        <v>34</v>
      </c>
      <c r="J7" s="182" t="s">
        <v>1</v>
      </c>
      <c r="K7" s="131">
        <f t="shared" si="0"/>
        <v>34</v>
      </c>
      <c r="L7" s="368">
        <v>11599</v>
      </c>
      <c r="M7" s="49"/>
      <c r="N7" s="101"/>
      <c r="O7" s="101"/>
      <c r="S7" s="28"/>
      <c r="T7" s="28"/>
      <c r="U7" s="28"/>
    </row>
    <row r="8" spans="8:30" x14ac:dyDescent="0.15">
      <c r="H8" s="98">
        <v>7114</v>
      </c>
      <c r="I8" s="91">
        <v>14</v>
      </c>
      <c r="J8" s="182" t="s">
        <v>19</v>
      </c>
      <c r="K8" s="131">
        <f t="shared" si="0"/>
        <v>14</v>
      </c>
      <c r="L8" s="368">
        <v>7012</v>
      </c>
      <c r="M8" s="49"/>
      <c r="N8" s="101"/>
      <c r="O8" s="101"/>
      <c r="S8" s="28"/>
      <c r="T8" s="28"/>
      <c r="U8" s="28"/>
    </row>
    <row r="9" spans="8:30" x14ac:dyDescent="0.15">
      <c r="H9" s="48">
        <v>6786</v>
      </c>
      <c r="I9" s="349">
        <v>40</v>
      </c>
      <c r="J9" s="183" t="s">
        <v>2</v>
      </c>
      <c r="K9" s="131">
        <f t="shared" si="0"/>
        <v>40</v>
      </c>
      <c r="L9" s="368">
        <v>6765</v>
      </c>
      <c r="M9" s="49"/>
      <c r="N9" s="101"/>
      <c r="O9" s="101"/>
      <c r="S9" s="28"/>
      <c r="T9" s="28"/>
      <c r="U9" s="28"/>
    </row>
    <row r="10" spans="8:30" x14ac:dyDescent="0.15">
      <c r="H10" s="98">
        <v>4738</v>
      </c>
      <c r="I10" s="152">
        <v>36</v>
      </c>
      <c r="J10" s="185" t="s">
        <v>5</v>
      </c>
      <c r="K10" s="131">
        <f t="shared" si="0"/>
        <v>36</v>
      </c>
      <c r="L10" s="368">
        <v>3611</v>
      </c>
      <c r="S10" s="28"/>
      <c r="T10" s="28"/>
      <c r="U10" s="28"/>
    </row>
    <row r="11" spans="8:30" x14ac:dyDescent="0.15">
      <c r="H11" s="47">
        <v>4587</v>
      </c>
      <c r="I11" s="91">
        <v>25</v>
      </c>
      <c r="J11" s="182" t="s">
        <v>29</v>
      </c>
      <c r="K11" s="131">
        <f t="shared" si="0"/>
        <v>25</v>
      </c>
      <c r="L11" s="368">
        <v>5736</v>
      </c>
      <c r="M11" s="49"/>
      <c r="N11" s="101"/>
      <c r="O11" s="101"/>
      <c r="S11" s="28"/>
      <c r="T11" s="28"/>
      <c r="U11" s="28"/>
    </row>
    <row r="12" spans="8:30" x14ac:dyDescent="0.15">
      <c r="H12" s="153">
        <v>3242</v>
      </c>
      <c r="I12" s="152">
        <v>24</v>
      </c>
      <c r="J12" s="185" t="s">
        <v>28</v>
      </c>
      <c r="K12" s="131">
        <f t="shared" si="0"/>
        <v>24</v>
      </c>
      <c r="L12" s="368">
        <v>2620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9">
        <v>3214</v>
      </c>
      <c r="I13" s="472">
        <v>38</v>
      </c>
      <c r="J13" s="473" t="s">
        <v>38</v>
      </c>
      <c r="K13" s="131">
        <f t="shared" si="0"/>
        <v>38</v>
      </c>
      <c r="L13" s="368">
        <v>2466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197">
        <v>2906</v>
      </c>
      <c r="I14" s="136">
        <v>16</v>
      </c>
      <c r="J14" s="199" t="s">
        <v>3</v>
      </c>
      <c r="K14" s="120" t="s">
        <v>8</v>
      </c>
      <c r="L14" s="369">
        <v>97801</v>
      </c>
      <c r="S14" s="28"/>
      <c r="T14" s="28"/>
      <c r="U14" s="28"/>
    </row>
    <row r="15" spans="8:30" x14ac:dyDescent="0.15">
      <c r="H15" s="98">
        <v>2324</v>
      </c>
      <c r="I15" s="91">
        <v>15</v>
      </c>
      <c r="J15" s="182" t="s">
        <v>20</v>
      </c>
      <c r="K15" s="55"/>
      <c r="L15" s="1" t="s">
        <v>60</v>
      </c>
      <c r="M15" s="456" t="s">
        <v>216</v>
      </c>
      <c r="N15" s="46" t="s">
        <v>75</v>
      </c>
      <c r="S15" s="28"/>
      <c r="T15" s="28"/>
      <c r="U15" s="28"/>
    </row>
    <row r="16" spans="8:30" x14ac:dyDescent="0.15">
      <c r="H16" s="98">
        <v>2202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20839</v>
      </c>
      <c r="N16" s="99">
        <f>SUM(H4)</f>
        <v>21213</v>
      </c>
      <c r="O16" s="49"/>
      <c r="P16" s="18"/>
      <c r="S16" s="28"/>
      <c r="T16" s="28"/>
      <c r="U16" s="28"/>
    </row>
    <row r="17" spans="1:21" x14ac:dyDescent="0.15">
      <c r="H17" s="98">
        <v>1740</v>
      </c>
      <c r="I17" s="91">
        <v>27</v>
      </c>
      <c r="J17" s="182" t="s">
        <v>31</v>
      </c>
      <c r="K17" s="131">
        <f t="shared" ref="K17:K25" si="1">SUM(I5)</f>
        <v>33</v>
      </c>
      <c r="L17" s="182" t="s">
        <v>0</v>
      </c>
      <c r="M17" s="371">
        <v>17489</v>
      </c>
      <c r="N17" s="99">
        <f t="shared" ref="N17:N25" si="2">SUM(H5)</f>
        <v>17736</v>
      </c>
      <c r="O17" s="49"/>
      <c r="P17" s="18"/>
      <c r="S17" s="28"/>
      <c r="T17" s="28"/>
      <c r="U17" s="28"/>
    </row>
    <row r="18" spans="1:21" x14ac:dyDescent="0.15">
      <c r="H18" s="137">
        <v>1696</v>
      </c>
      <c r="I18" s="91">
        <v>1</v>
      </c>
      <c r="J18" s="182" t="s">
        <v>4</v>
      </c>
      <c r="K18" s="131">
        <f t="shared" si="1"/>
        <v>37</v>
      </c>
      <c r="L18" s="182" t="s">
        <v>37</v>
      </c>
      <c r="M18" s="371">
        <v>11485</v>
      </c>
      <c r="N18" s="99">
        <f t="shared" si="2"/>
        <v>11166</v>
      </c>
      <c r="O18" s="49"/>
      <c r="P18" s="18"/>
      <c r="S18" s="28"/>
      <c r="T18" s="28"/>
      <c r="U18" s="28"/>
    </row>
    <row r="19" spans="1:21" x14ac:dyDescent="0.15">
      <c r="H19" s="110">
        <v>606</v>
      </c>
      <c r="I19" s="91">
        <v>2</v>
      </c>
      <c r="J19" s="182" t="s">
        <v>6</v>
      </c>
      <c r="K19" s="131">
        <f t="shared" si="1"/>
        <v>34</v>
      </c>
      <c r="L19" s="182" t="s">
        <v>1</v>
      </c>
      <c r="M19" s="371">
        <v>10403</v>
      </c>
      <c r="N19" s="99">
        <f t="shared" si="2"/>
        <v>10398</v>
      </c>
      <c r="O19" s="49"/>
      <c r="P19" s="18"/>
      <c r="S19" s="28"/>
      <c r="T19" s="28"/>
      <c r="U19" s="28"/>
    </row>
    <row r="20" spans="1:21" ht="14.25" thickBot="1" x14ac:dyDescent="0.2">
      <c r="H20" s="98">
        <v>570</v>
      </c>
      <c r="I20" s="91">
        <v>19</v>
      </c>
      <c r="J20" s="182" t="s">
        <v>23</v>
      </c>
      <c r="K20" s="131">
        <f t="shared" si="1"/>
        <v>14</v>
      </c>
      <c r="L20" s="182" t="s">
        <v>19</v>
      </c>
      <c r="M20" s="371">
        <v>8682</v>
      </c>
      <c r="N20" s="99">
        <f t="shared" si="2"/>
        <v>7114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205</v>
      </c>
      <c r="D21" s="66" t="s">
        <v>184</v>
      </c>
      <c r="E21" s="66" t="s">
        <v>41</v>
      </c>
      <c r="F21" s="66" t="s">
        <v>50</v>
      </c>
      <c r="G21" s="328" t="s">
        <v>188</v>
      </c>
      <c r="H21" s="391">
        <v>438</v>
      </c>
      <c r="I21" s="91">
        <v>12</v>
      </c>
      <c r="J21" s="182" t="s">
        <v>18</v>
      </c>
      <c r="K21" s="131">
        <f t="shared" si="1"/>
        <v>40</v>
      </c>
      <c r="L21" s="183" t="s">
        <v>2</v>
      </c>
      <c r="M21" s="371">
        <v>6641</v>
      </c>
      <c r="N21" s="99">
        <f t="shared" si="2"/>
        <v>6786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21213</v>
      </c>
      <c r="D22" s="99">
        <f>SUM(L4)</f>
        <v>15555</v>
      </c>
      <c r="E22" s="58">
        <f t="shared" ref="E22:E32" si="4">SUM(N16/M16*100)</f>
        <v>101.79471183837995</v>
      </c>
      <c r="F22" s="62">
        <f>SUM(C22/D22*100)</f>
        <v>136.374156219865</v>
      </c>
      <c r="G22" s="4"/>
      <c r="H22" s="102">
        <v>391</v>
      </c>
      <c r="I22" s="91">
        <v>22</v>
      </c>
      <c r="J22" s="182" t="s">
        <v>26</v>
      </c>
      <c r="K22" s="131">
        <f t="shared" si="1"/>
        <v>36</v>
      </c>
      <c r="L22" s="185" t="s">
        <v>5</v>
      </c>
      <c r="M22" s="371">
        <v>5655</v>
      </c>
      <c r="N22" s="99">
        <f t="shared" si="2"/>
        <v>4738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17736</v>
      </c>
      <c r="D23" s="99">
        <f>SUM(L5)</f>
        <v>19131</v>
      </c>
      <c r="E23" s="58">
        <f t="shared" si="4"/>
        <v>101.41231631311109</v>
      </c>
      <c r="F23" s="62">
        <f t="shared" ref="F23:F32" si="5">SUM(C23/D23*100)</f>
        <v>92.708169985886784</v>
      </c>
      <c r="G23" s="4"/>
      <c r="H23" s="455">
        <v>320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4616</v>
      </c>
      <c r="N23" s="99">
        <f t="shared" si="2"/>
        <v>4587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37</v>
      </c>
      <c r="C24" s="47">
        <f t="shared" si="3"/>
        <v>11166</v>
      </c>
      <c r="D24" s="99">
        <f t="shared" ref="D24:D31" si="6">SUM(L6)</f>
        <v>9863</v>
      </c>
      <c r="E24" s="58">
        <f t="shared" si="4"/>
        <v>97.222464083587283</v>
      </c>
      <c r="F24" s="62">
        <f t="shared" si="5"/>
        <v>113.21099057082024</v>
      </c>
      <c r="G24" s="4"/>
      <c r="H24" s="455">
        <v>143</v>
      </c>
      <c r="I24" s="91">
        <v>31</v>
      </c>
      <c r="J24" s="182" t="s">
        <v>64</v>
      </c>
      <c r="K24" s="131">
        <f t="shared" si="1"/>
        <v>24</v>
      </c>
      <c r="L24" s="185" t="s">
        <v>28</v>
      </c>
      <c r="M24" s="371">
        <v>3211</v>
      </c>
      <c r="N24" s="99">
        <f t="shared" si="2"/>
        <v>3242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10398</v>
      </c>
      <c r="D25" s="99">
        <f t="shared" si="6"/>
        <v>11599</v>
      </c>
      <c r="E25" s="58">
        <f t="shared" si="4"/>
        <v>99.951936941266936</v>
      </c>
      <c r="F25" s="62">
        <f t="shared" si="5"/>
        <v>89.645659108543839</v>
      </c>
      <c r="G25" s="4"/>
      <c r="H25" s="102">
        <v>141</v>
      </c>
      <c r="I25" s="91">
        <v>21</v>
      </c>
      <c r="J25" s="182" t="s">
        <v>25</v>
      </c>
      <c r="K25" s="206">
        <f t="shared" si="1"/>
        <v>38</v>
      </c>
      <c r="L25" s="473" t="s">
        <v>38</v>
      </c>
      <c r="M25" s="372">
        <v>3298</v>
      </c>
      <c r="N25" s="190">
        <f t="shared" si="2"/>
        <v>3214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19</v>
      </c>
      <c r="C26" s="99">
        <f t="shared" si="3"/>
        <v>7114</v>
      </c>
      <c r="D26" s="99">
        <f t="shared" si="6"/>
        <v>7012</v>
      </c>
      <c r="E26" s="459">
        <f t="shared" si="4"/>
        <v>81.939645243031549</v>
      </c>
      <c r="F26" s="461">
        <f t="shared" si="5"/>
        <v>101.45464917284654</v>
      </c>
      <c r="G26" s="13"/>
      <c r="H26" s="521">
        <v>72</v>
      </c>
      <c r="I26" s="91">
        <v>9</v>
      </c>
      <c r="J26" s="393" t="s">
        <v>170</v>
      </c>
      <c r="K26" s="4"/>
      <c r="L26" s="438" t="s">
        <v>8</v>
      </c>
      <c r="M26" s="373">
        <v>105848</v>
      </c>
      <c r="N26" s="219">
        <f>SUM(H44)</f>
        <v>103919</v>
      </c>
      <c r="S26" s="28"/>
      <c r="T26" s="28"/>
      <c r="U26" s="28"/>
    </row>
    <row r="27" spans="1:21" x14ac:dyDescent="0.15">
      <c r="A27" s="68">
        <v>6</v>
      </c>
      <c r="B27" s="183" t="s">
        <v>2</v>
      </c>
      <c r="C27" s="47">
        <f t="shared" si="3"/>
        <v>6786</v>
      </c>
      <c r="D27" s="99">
        <f t="shared" si="6"/>
        <v>6765</v>
      </c>
      <c r="E27" s="58">
        <f t="shared" si="4"/>
        <v>102.18340611353712</v>
      </c>
      <c r="F27" s="62">
        <f t="shared" si="5"/>
        <v>100.31042128603104</v>
      </c>
      <c r="G27" s="4"/>
      <c r="H27" s="455">
        <v>69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5</v>
      </c>
      <c r="C28" s="47">
        <f t="shared" si="3"/>
        <v>4738</v>
      </c>
      <c r="D28" s="99">
        <f t="shared" si="6"/>
        <v>3611</v>
      </c>
      <c r="E28" s="58">
        <f t="shared" si="4"/>
        <v>83.784261715296196</v>
      </c>
      <c r="F28" s="62">
        <f t="shared" si="5"/>
        <v>131.21019108280254</v>
      </c>
      <c r="G28" s="4"/>
      <c r="H28" s="140">
        <v>49</v>
      </c>
      <c r="I28" s="91">
        <v>32</v>
      </c>
      <c r="J28" s="182" t="s">
        <v>35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4587</v>
      </c>
      <c r="D29" s="99">
        <f t="shared" si="6"/>
        <v>5736</v>
      </c>
      <c r="E29" s="58">
        <f t="shared" si="4"/>
        <v>99.371750433275565</v>
      </c>
      <c r="F29" s="62">
        <f t="shared" si="5"/>
        <v>79.968619246861934</v>
      </c>
      <c r="G29" s="12"/>
      <c r="H29" s="455">
        <v>48</v>
      </c>
      <c r="I29" s="91">
        <v>6</v>
      </c>
      <c r="J29" s="182" t="s">
        <v>13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3242</v>
      </c>
      <c r="D30" s="99">
        <f t="shared" si="6"/>
        <v>2620</v>
      </c>
      <c r="E30" s="58">
        <f t="shared" si="4"/>
        <v>100.96543132980381</v>
      </c>
      <c r="F30" s="62">
        <f t="shared" si="5"/>
        <v>123.74045801526718</v>
      </c>
      <c r="G30" s="13"/>
      <c r="H30" s="102">
        <v>10</v>
      </c>
      <c r="I30" s="91">
        <v>39</v>
      </c>
      <c r="J30" s="182" t="s">
        <v>39</v>
      </c>
      <c r="L30" s="412" t="s">
        <v>193</v>
      </c>
      <c r="M30" s="28">
        <v>75880</v>
      </c>
      <c r="S30" s="28"/>
      <c r="T30" s="28"/>
      <c r="U30" s="28"/>
    </row>
    <row r="31" spans="1:21" ht="14.25" thickBot="1" x14ac:dyDescent="0.2">
      <c r="A31" s="71">
        <v>10</v>
      </c>
      <c r="B31" s="473" t="s">
        <v>38</v>
      </c>
      <c r="C31" s="47">
        <f t="shared" si="3"/>
        <v>3214</v>
      </c>
      <c r="D31" s="99">
        <f t="shared" si="6"/>
        <v>2466</v>
      </c>
      <c r="E31" s="58">
        <f t="shared" si="4"/>
        <v>97.45300181928441</v>
      </c>
      <c r="F31" s="62">
        <f t="shared" si="5"/>
        <v>130.33252230332522</v>
      </c>
      <c r="G31" s="103"/>
      <c r="H31" s="102">
        <v>0</v>
      </c>
      <c r="I31" s="91">
        <v>3</v>
      </c>
      <c r="J31" s="182" t="s">
        <v>10</v>
      </c>
      <c r="L31" s="412" t="s">
        <v>194</v>
      </c>
      <c r="M31" s="28">
        <v>77809</v>
      </c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103919</v>
      </c>
      <c r="D32" s="74">
        <f>SUM(L14)</f>
        <v>97801</v>
      </c>
      <c r="E32" s="77">
        <f t="shared" si="4"/>
        <v>98.177575391126908</v>
      </c>
      <c r="F32" s="75">
        <f t="shared" si="5"/>
        <v>106.25555975910265</v>
      </c>
      <c r="G32" s="485">
        <f>SUM(M35)</f>
        <v>73.266529053664314</v>
      </c>
      <c r="H32" s="474">
        <v>0</v>
      </c>
      <c r="I32" s="91">
        <v>5</v>
      </c>
      <c r="J32" s="182" t="s">
        <v>12</v>
      </c>
      <c r="L32" s="412" t="s">
        <v>192</v>
      </c>
      <c r="M32" s="28">
        <v>105848</v>
      </c>
      <c r="S32" s="28"/>
      <c r="T32" s="28"/>
      <c r="U32" s="28"/>
    </row>
    <row r="33" spans="1:30" x14ac:dyDescent="0.15">
      <c r="H33" s="99">
        <v>0</v>
      </c>
      <c r="I33" s="91">
        <v>7</v>
      </c>
      <c r="J33" s="182" t="s">
        <v>14</v>
      </c>
      <c r="L33" s="483" t="s">
        <v>195</v>
      </c>
      <c r="M33" s="28">
        <v>103919</v>
      </c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8</v>
      </c>
      <c r="J34" s="182" t="s">
        <v>15</v>
      </c>
      <c r="S34" s="28"/>
      <c r="T34" s="28"/>
      <c r="U34" s="28"/>
    </row>
    <row r="35" spans="1:30" x14ac:dyDescent="0.15">
      <c r="H35" s="137">
        <v>0</v>
      </c>
      <c r="I35" s="91">
        <v>10</v>
      </c>
      <c r="J35" s="182" t="s">
        <v>16</v>
      </c>
      <c r="L35" s="51" t="s">
        <v>196</v>
      </c>
      <c r="M35" s="484">
        <f>SUM(M30+M31)/(M32+M33)*100</f>
        <v>73.266529053664314</v>
      </c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11</v>
      </c>
      <c r="J36" s="182" t="s">
        <v>17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48">
        <v>0</v>
      </c>
      <c r="I37" s="91">
        <v>13</v>
      </c>
      <c r="J37" s="182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18</v>
      </c>
      <c r="J38" s="182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20</v>
      </c>
      <c r="J39" s="182" t="s">
        <v>24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8">
        <v>0</v>
      </c>
      <c r="I40" s="91">
        <v>28</v>
      </c>
      <c r="J40" s="182" t="s">
        <v>32</v>
      </c>
      <c r="L40" s="52"/>
      <c r="M40" s="28"/>
      <c r="S40" s="28"/>
      <c r="T40" s="28"/>
      <c r="U40" s="28"/>
    </row>
    <row r="41" spans="1:30" x14ac:dyDescent="0.15">
      <c r="H41" s="98">
        <v>0</v>
      </c>
      <c r="I41" s="91">
        <v>29</v>
      </c>
      <c r="J41" s="182" t="s">
        <v>54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30</v>
      </c>
      <c r="J42" s="182" t="s">
        <v>33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35</v>
      </c>
      <c r="J43" s="182" t="s">
        <v>36</v>
      </c>
      <c r="L43" s="52"/>
      <c r="M43" s="28"/>
      <c r="S43" s="33"/>
      <c r="T43" s="33"/>
      <c r="U43" s="33"/>
    </row>
    <row r="44" spans="1:30" x14ac:dyDescent="0.15">
      <c r="H44" s="132">
        <f>SUM(H4:H43)</f>
        <v>103919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H46" s="487" t="s">
        <v>197</v>
      </c>
      <c r="L46" s="503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205</v>
      </c>
      <c r="I47" s="91"/>
      <c r="J47" s="204" t="s">
        <v>71</v>
      </c>
      <c r="K47" s="4"/>
      <c r="L47" s="355" t="s">
        <v>184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47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89465</v>
      </c>
      <c r="I49" s="91">
        <v>26</v>
      </c>
      <c r="J49" s="182" t="s">
        <v>30</v>
      </c>
      <c r="K49" s="4">
        <f>SUM(I49)</f>
        <v>26</v>
      </c>
      <c r="L49" s="361">
        <v>83515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24456</v>
      </c>
      <c r="I50" s="91">
        <v>13</v>
      </c>
      <c r="J50" s="182" t="s">
        <v>7</v>
      </c>
      <c r="K50" s="4">
        <f t="shared" ref="K50:K58" si="7">SUM(I50)</f>
        <v>13</v>
      </c>
      <c r="L50" s="361">
        <v>13275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14984</v>
      </c>
      <c r="I51" s="91">
        <v>22</v>
      </c>
      <c r="J51" s="182" t="s">
        <v>26</v>
      </c>
      <c r="K51" s="4">
        <f t="shared" si="7"/>
        <v>22</v>
      </c>
      <c r="L51" s="361">
        <v>12025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391">
        <v>12861</v>
      </c>
      <c r="I52" s="91">
        <v>25</v>
      </c>
      <c r="J52" s="182" t="s">
        <v>29</v>
      </c>
      <c r="K52" s="4">
        <f t="shared" si="7"/>
        <v>25</v>
      </c>
      <c r="L52" s="361">
        <v>12923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205</v>
      </c>
      <c r="D53" s="66" t="s">
        <v>184</v>
      </c>
      <c r="E53" s="66" t="s">
        <v>41</v>
      </c>
      <c r="F53" s="66" t="s">
        <v>50</v>
      </c>
      <c r="G53" s="328" t="s">
        <v>188</v>
      </c>
      <c r="H53" s="98">
        <v>11393</v>
      </c>
      <c r="I53" s="91">
        <v>33</v>
      </c>
      <c r="J53" s="182" t="s">
        <v>0</v>
      </c>
      <c r="K53" s="4">
        <f t="shared" si="7"/>
        <v>33</v>
      </c>
      <c r="L53" s="361">
        <v>12107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89465</v>
      </c>
      <c r="D54" s="110">
        <f>SUM(L49)</f>
        <v>83515</v>
      </c>
      <c r="E54" s="58">
        <f t="shared" ref="E54:E64" si="9">SUM(N63/M63*100)</f>
        <v>100.08838073076321</v>
      </c>
      <c r="F54" s="58">
        <f>SUM(C54/D54*100)</f>
        <v>107.12446865832486</v>
      </c>
      <c r="G54" s="4"/>
      <c r="H54" s="48">
        <v>11066</v>
      </c>
      <c r="I54" s="91">
        <v>16</v>
      </c>
      <c r="J54" s="182" t="s">
        <v>3</v>
      </c>
      <c r="K54" s="4">
        <f t="shared" si="7"/>
        <v>16</v>
      </c>
      <c r="L54" s="361">
        <v>9218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24456</v>
      </c>
      <c r="D55" s="110">
        <f t="shared" ref="D55:D64" si="10">SUM(L50)</f>
        <v>13275</v>
      </c>
      <c r="E55" s="58">
        <f t="shared" si="9"/>
        <v>101.36361752393583</v>
      </c>
      <c r="F55" s="58">
        <f t="shared" ref="F55:F64" si="11">SUM(C55/D55*100)</f>
        <v>184.22598870056498</v>
      </c>
      <c r="G55" s="4"/>
      <c r="H55" s="98">
        <v>10400</v>
      </c>
      <c r="I55" s="91">
        <v>34</v>
      </c>
      <c r="J55" s="182" t="s">
        <v>1</v>
      </c>
      <c r="K55" s="4">
        <f t="shared" si="7"/>
        <v>34</v>
      </c>
      <c r="L55" s="361">
        <v>10493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26</v>
      </c>
      <c r="C56" s="47">
        <f t="shared" si="8"/>
        <v>14984</v>
      </c>
      <c r="D56" s="110">
        <f t="shared" si="10"/>
        <v>12025</v>
      </c>
      <c r="E56" s="58">
        <f t="shared" si="9"/>
        <v>101.44201475864871</v>
      </c>
      <c r="F56" s="58">
        <f t="shared" si="11"/>
        <v>124.60706860706861</v>
      </c>
      <c r="G56" s="4"/>
      <c r="H56" s="98">
        <v>7392</v>
      </c>
      <c r="I56" s="91">
        <v>36</v>
      </c>
      <c r="J56" s="182" t="s">
        <v>5</v>
      </c>
      <c r="K56" s="4">
        <f t="shared" si="7"/>
        <v>36</v>
      </c>
      <c r="L56" s="361">
        <v>10356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29</v>
      </c>
      <c r="C57" s="47">
        <f t="shared" si="8"/>
        <v>12861</v>
      </c>
      <c r="D57" s="110">
        <f t="shared" si="10"/>
        <v>12923</v>
      </c>
      <c r="E57" s="58">
        <f t="shared" si="9"/>
        <v>105.56513174095051</v>
      </c>
      <c r="F57" s="58">
        <f t="shared" si="11"/>
        <v>99.520235239495463</v>
      </c>
      <c r="G57" s="4"/>
      <c r="H57" s="522">
        <v>5499</v>
      </c>
      <c r="I57" s="91">
        <v>24</v>
      </c>
      <c r="J57" s="182" t="s">
        <v>28</v>
      </c>
      <c r="K57" s="4">
        <f t="shared" si="7"/>
        <v>24</v>
      </c>
      <c r="L57" s="361">
        <v>4936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0</v>
      </c>
      <c r="C58" s="47">
        <f t="shared" si="8"/>
        <v>11393</v>
      </c>
      <c r="D58" s="110">
        <f t="shared" si="10"/>
        <v>12107</v>
      </c>
      <c r="E58" s="58">
        <f t="shared" si="9"/>
        <v>99.921066479564985</v>
      </c>
      <c r="F58" s="58">
        <f t="shared" si="11"/>
        <v>94.102585281242256</v>
      </c>
      <c r="G58" s="13"/>
      <c r="H58" s="388">
        <v>5374</v>
      </c>
      <c r="I58" s="152">
        <v>40</v>
      </c>
      <c r="J58" s="185" t="s">
        <v>2</v>
      </c>
      <c r="K58" s="15">
        <f t="shared" si="7"/>
        <v>40</v>
      </c>
      <c r="L58" s="362">
        <v>3108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3</v>
      </c>
      <c r="C59" s="47">
        <f t="shared" si="8"/>
        <v>11066</v>
      </c>
      <c r="D59" s="110">
        <f t="shared" si="10"/>
        <v>9218</v>
      </c>
      <c r="E59" s="58">
        <f t="shared" si="9"/>
        <v>97.078691113255545</v>
      </c>
      <c r="F59" s="58">
        <f t="shared" si="11"/>
        <v>120.04773269689737</v>
      </c>
      <c r="G59" s="4"/>
      <c r="H59" s="523">
        <v>4028</v>
      </c>
      <c r="I59" s="395">
        <v>17</v>
      </c>
      <c r="J59" s="255" t="s">
        <v>21</v>
      </c>
      <c r="K59" s="9" t="s">
        <v>67</v>
      </c>
      <c r="L59" s="363">
        <v>180803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10400</v>
      </c>
      <c r="D60" s="110">
        <f t="shared" si="10"/>
        <v>10493</v>
      </c>
      <c r="E60" s="58">
        <f t="shared" si="9"/>
        <v>99.578705476828802</v>
      </c>
      <c r="F60" s="58">
        <f t="shared" si="11"/>
        <v>99.113694844181836</v>
      </c>
      <c r="G60" s="4"/>
      <c r="H60" s="140">
        <v>2640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7392</v>
      </c>
      <c r="D61" s="110">
        <f t="shared" si="10"/>
        <v>10356</v>
      </c>
      <c r="E61" s="58">
        <f t="shared" si="9"/>
        <v>97.224779692226747</v>
      </c>
      <c r="F61" s="58">
        <f t="shared" si="11"/>
        <v>71.378910776361522</v>
      </c>
      <c r="G61" s="12"/>
      <c r="H61" s="102">
        <v>1089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28</v>
      </c>
      <c r="C62" s="47">
        <f t="shared" si="8"/>
        <v>5499</v>
      </c>
      <c r="D62" s="110">
        <f t="shared" si="10"/>
        <v>4936</v>
      </c>
      <c r="E62" s="58">
        <f t="shared" si="9"/>
        <v>100.03638348189922</v>
      </c>
      <c r="F62" s="58">
        <f t="shared" si="11"/>
        <v>111.40599675850891</v>
      </c>
      <c r="G62" s="13"/>
      <c r="H62" s="102">
        <v>651</v>
      </c>
      <c r="I62" s="198">
        <v>23</v>
      </c>
      <c r="J62" s="182" t="s">
        <v>27</v>
      </c>
      <c r="K62" s="55"/>
      <c r="L62" s="1" t="s">
        <v>61</v>
      </c>
      <c r="M62" s="456" t="s">
        <v>216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</v>
      </c>
      <c r="C63" s="388">
        <f t="shared" si="8"/>
        <v>5374</v>
      </c>
      <c r="D63" s="153">
        <f t="shared" si="10"/>
        <v>3108</v>
      </c>
      <c r="E63" s="64">
        <f t="shared" si="9"/>
        <v>138.04264063704085</v>
      </c>
      <c r="F63" s="64">
        <f t="shared" si="11"/>
        <v>172.9086229086229</v>
      </c>
      <c r="G63" s="103"/>
      <c r="H63" s="102">
        <v>532</v>
      </c>
      <c r="I63" s="91">
        <v>1</v>
      </c>
      <c r="J63" s="182" t="s">
        <v>4</v>
      </c>
      <c r="K63" s="4">
        <f>SUM(K49)</f>
        <v>26</v>
      </c>
      <c r="L63" s="182" t="s">
        <v>30</v>
      </c>
      <c r="M63" s="193">
        <v>89386</v>
      </c>
      <c r="N63" s="99">
        <f>SUM(H49)</f>
        <v>89465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202808</v>
      </c>
      <c r="D64" s="154">
        <f t="shared" si="10"/>
        <v>180803</v>
      </c>
      <c r="E64" s="77">
        <f t="shared" si="9"/>
        <v>102.47020245656051</v>
      </c>
      <c r="F64" s="77">
        <f t="shared" si="11"/>
        <v>112.17070513210513</v>
      </c>
      <c r="G64" s="485">
        <f>SUM(M82)</f>
        <v>56.229053694909503</v>
      </c>
      <c r="H64" s="102">
        <v>478</v>
      </c>
      <c r="I64" s="91">
        <v>9</v>
      </c>
      <c r="J64" s="393" t="s">
        <v>170</v>
      </c>
      <c r="K64" s="4">
        <f t="shared" ref="K64:K72" si="12">SUM(K50)</f>
        <v>13</v>
      </c>
      <c r="L64" s="182" t="s">
        <v>7</v>
      </c>
      <c r="M64" s="193">
        <v>24127</v>
      </c>
      <c r="N64" s="99">
        <f t="shared" ref="N64:N72" si="13">SUM(H50)</f>
        <v>24456</v>
      </c>
      <c r="O64" s="49"/>
      <c r="S64" s="28"/>
      <c r="T64" s="28"/>
      <c r="U64" s="28"/>
      <c r="V64" s="28"/>
    </row>
    <row r="65" spans="2:22" x14ac:dyDescent="0.15">
      <c r="H65" s="47">
        <v>146</v>
      </c>
      <c r="I65" s="91">
        <v>4</v>
      </c>
      <c r="J65" s="182" t="s">
        <v>11</v>
      </c>
      <c r="K65" s="4">
        <f t="shared" si="12"/>
        <v>22</v>
      </c>
      <c r="L65" s="182" t="s">
        <v>26</v>
      </c>
      <c r="M65" s="193">
        <v>14771</v>
      </c>
      <c r="N65" s="99">
        <f t="shared" si="13"/>
        <v>14984</v>
      </c>
      <c r="O65" s="49"/>
      <c r="S65" s="28"/>
      <c r="T65" s="28"/>
      <c r="U65" s="28"/>
      <c r="V65" s="28"/>
    </row>
    <row r="66" spans="2:22" x14ac:dyDescent="0.15">
      <c r="H66" s="99">
        <v>118</v>
      </c>
      <c r="I66" s="91">
        <v>15</v>
      </c>
      <c r="J66" s="182" t="s">
        <v>20</v>
      </c>
      <c r="K66" s="4">
        <f t="shared" si="12"/>
        <v>25</v>
      </c>
      <c r="L66" s="182" t="s">
        <v>29</v>
      </c>
      <c r="M66" s="193">
        <v>12183</v>
      </c>
      <c r="N66" s="99">
        <f t="shared" si="13"/>
        <v>12861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109</v>
      </c>
      <c r="I67" s="91">
        <v>12</v>
      </c>
      <c r="J67" s="182" t="s">
        <v>18</v>
      </c>
      <c r="K67" s="4">
        <f t="shared" si="12"/>
        <v>33</v>
      </c>
      <c r="L67" s="182" t="s">
        <v>0</v>
      </c>
      <c r="M67" s="193">
        <v>11402</v>
      </c>
      <c r="N67" s="99">
        <f t="shared" si="13"/>
        <v>11393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76</v>
      </c>
      <c r="I68" s="91">
        <v>35</v>
      </c>
      <c r="J68" s="182" t="s">
        <v>36</v>
      </c>
      <c r="K68" s="4">
        <f t="shared" si="12"/>
        <v>16</v>
      </c>
      <c r="L68" s="182" t="s">
        <v>3</v>
      </c>
      <c r="M68" s="193">
        <v>11399</v>
      </c>
      <c r="N68" s="99">
        <f t="shared" si="13"/>
        <v>11066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28</v>
      </c>
      <c r="I69" s="91">
        <v>27</v>
      </c>
      <c r="J69" s="182" t="s">
        <v>31</v>
      </c>
      <c r="K69" s="4">
        <f t="shared" si="12"/>
        <v>34</v>
      </c>
      <c r="L69" s="182" t="s">
        <v>1</v>
      </c>
      <c r="M69" s="193">
        <v>10444</v>
      </c>
      <c r="N69" s="99">
        <f t="shared" si="13"/>
        <v>10400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20</v>
      </c>
      <c r="I70" s="91">
        <v>29</v>
      </c>
      <c r="J70" s="182" t="s">
        <v>54</v>
      </c>
      <c r="K70" s="4">
        <f t="shared" si="12"/>
        <v>36</v>
      </c>
      <c r="L70" s="182" t="s">
        <v>5</v>
      </c>
      <c r="M70" s="193">
        <v>7603</v>
      </c>
      <c r="N70" s="99">
        <f t="shared" si="13"/>
        <v>7392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3</v>
      </c>
      <c r="I71" s="91">
        <v>30</v>
      </c>
      <c r="J71" s="182" t="s">
        <v>33</v>
      </c>
      <c r="K71" s="4">
        <f t="shared" si="12"/>
        <v>24</v>
      </c>
      <c r="L71" s="182" t="s">
        <v>28</v>
      </c>
      <c r="M71" s="193">
        <v>5497</v>
      </c>
      <c r="N71" s="99">
        <f t="shared" si="13"/>
        <v>5499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2</v>
      </c>
      <c r="J72" s="182" t="s">
        <v>6</v>
      </c>
      <c r="K72" s="4">
        <f t="shared" si="12"/>
        <v>40</v>
      </c>
      <c r="L72" s="185" t="s">
        <v>2</v>
      </c>
      <c r="M72" s="194">
        <v>3893</v>
      </c>
      <c r="N72" s="99">
        <f t="shared" si="13"/>
        <v>5374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3</v>
      </c>
      <c r="J73" s="182" t="s">
        <v>10</v>
      </c>
      <c r="K73" s="47"/>
      <c r="L73" s="331" t="s">
        <v>93</v>
      </c>
      <c r="M73" s="192">
        <v>197919</v>
      </c>
      <c r="N73" s="191">
        <f>SUM(H89)</f>
        <v>202808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5</v>
      </c>
      <c r="J74" s="182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6</v>
      </c>
      <c r="J75" s="182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345">
        <v>0</v>
      </c>
      <c r="I76" s="91">
        <v>7</v>
      </c>
      <c r="J76" s="182" t="s">
        <v>14</v>
      </c>
      <c r="L76" s="412" t="s">
        <v>193</v>
      </c>
      <c r="M76" s="28">
        <v>115107</v>
      </c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8</v>
      </c>
      <c r="J77" s="182" t="s">
        <v>15</v>
      </c>
      <c r="L77" s="412" t="s">
        <v>194</v>
      </c>
      <c r="M77" s="28">
        <v>110218</v>
      </c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10</v>
      </c>
      <c r="J78" s="182" t="s">
        <v>16</v>
      </c>
      <c r="L78" s="412" t="s">
        <v>192</v>
      </c>
      <c r="M78" s="28">
        <v>197919</v>
      </c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11</v>
      </c>
      <c r="J79" s="182" t="s">
        <v>17</v>
      </c>
      <c r="L79" s="483" t="s">
        <v>195</v>
      </c>
      <c r="M79" s="28">
        <v>202808</v>
      </c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 t="s">
        <v>196</v>
      </c>
      <c r="M82" s="484">
        <f>SUM(M76+M77)/(M78+M79)*100</f>
        <v>56.229053694909503</v>
      </c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391">
        <v>0</v>
      </c>
      <c r="I85" s="91">
        <v>31</v>
      </c>
      <c r="J85" s="182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391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202808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O16" sqref="O16"/>
    </sheetView>
  </sheetViews>
  <sheetFormatPr defaultRowHeight="13.5" x14ac:dyDescent="0.15"/>
  <cols>
    <col min="1" max="1" width="6.125" style="470" customWidth="1"/>
    <col min="2" max="2" width="19.375" style="470" customWidth="1"/>
    <col min="3" max="4" width="13.25" style="470" customWidth="1"/>
    <col min="5" max="6" width="11.875" style="470" customWidth="1"/>
    <col min="7" max="7" width="18.625" style="470" customWidth="1"/>
    <col min="8" max="8" width="15.25" style="470" customWidth="1"/>
    <col min="9" max="9" width="4.75" style="53" customWidth="1"/>
    <col min="10" max="10" width="18.75" style="470" customWidth="1"/>
    <col min="11" max="11" width="5" style="470" customWidth="1"/>
    <col min="12" max="12" width="18.125" style="470" customWidth="1"/>
    <col min="13" max="13" width="15.875" style="470" customWidth="1"/>
    <col min="14" max="14" width="14.5" style="470" customWidth="1"/>
    <col min="15" max="15" width="11" style="470" customWidth="1"/>
    <col min="16" max="16" width="9" style="470"/>
    <col min="17" max="17" width="6.25" style="470" customWidth="1"/>
    <col min="18" max="18" width="14.25" style="60" customWidth="1"/>
    <col min="19" max="30" width="7.625" style="470" customWidth="1"/>
    <col min="31" max="16384" width="9" style="470"/>
  </cols>
  <sheetData>
    <row r="1" spans="5:31" ht="13.5" customHeight="1" x14ac:dyDescent="0.15">
      <c r="H1" s="475" t="s">
        <v>190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205</v>
      </c>
      <c r="I2" s="91"/>
      <c r="J2" s="213" t="s">
        <v>104</v>
      </c>
      <c r="K2" s="4"/>
      <c r="L2" s="205" t="s">
        <v>184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88900</v>
      </c>
      <c r="I4" s="91">
        <v>31</v>
      </c>
      <c r="J4" s="36" t="s">
        <v>64</v>
      </c>
      <c r="K4" s="231">
        <f>SUM(I4)</f>
        <v>31</v>
      </c>
      <c r="L4" s="322">
        <v>86060</v>
      </c>
      <c r="M4" s="491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45785</v>
      </c>
      <c r="I5" s="91">
        <v>2</v>
      </c>
      <c r="J5" s="36" t="s">
        <v>6</v>
      </c>
      <c r="K5" s="231">
        <f t="shared" ref="K5:K13" si="0">SUM(I5)</f>
        <v>2</v>
      </c>
      <c r="L5" s="322">
        <v>46485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32155</v>
      </c>
      <c r="I6" s="91">
        <v>34</v>
      </c>
      <c r="J6" s="36" t="s">
        <v>1</v>
      </c>
      <c r="K6" s="231">
        <f t="shared" si="0"/>
        <v>34</v>
      </c>
      <c r="L6" s="322">
        <v>26652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25772</v>
      </c>
      <c r="I7" s="91">
        <v>40</v>
      </c>
      <c r="J7" s="349" t="s">
        <v>2</v>
      </c>
      <c r="K7" s="231">
        <f t="shared" si="0"/>
        <v>40</v>
      </c>
      <c r="L7" s="322">
        <v>26096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19165</v>
      </c>
      <c r="I8" s="91">
        <v>17</v>
      </c>
      <c r="J8" s="36" t="s">
        <v>21</v>
      </c>
      <c r="K8" s="231">
        <f t="shared" si="0"/>
        <v>17</v>
      </c>
      <c r="L8" s="322">
        <v>21851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17910</v>
      </c>
      <c r="I9" s="91">
        <v>3</v>
      </c>
      <c r="J9" s="36" t="s">
        <v>10</v>
      </c>
      <c r="K9" s="231">
        <f t="shared" si="0"/>
        <v>3</v>
      </c>
      <c r="L9" s="322">
        <v>39331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17646</v>
      </c>
      <c r="I10" s="91">
        <v>13</v>
      </c>
      <c r="J10" s="36" t="s">
        <v>7</v>
      </c>
      <c r="K10" s="231">
        <f t="shared" si="0"/>
        <v>13</v>
      </c>
      <c r="L10" s="322">
        <v>14837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48">
        <v>15535</v>
      </c>
      <c r="I11" s="91">
        <v>16</v>
      </c>
      <c r="J11" s="36" t="s">
        <v>3</v>
      </c>
      <c r="K11" s="231">
        <f t="shared" si="0"/>
        <v>16</v>
      </c>
      <c r="L11" s="322">
        <v>21276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24">
        <v>14158</v>
      </c>
      <c r="I12" s="91">
        <v>38</v>
      </c>
      <c r="J12" s="36" t="s">
        <v>38</v>
      </c>
      <c r="K12" s="231">
        <f t="shared" si="0"/>
        <v>38</v>
      </c>
      <c r="L12" s="323">
        <v>14373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14157</v>
      </c>
      <c r="I13" s="152">
        <v>1</v>
      </c>
      <c r="J13" s="84" t="s">
        <v>4</v>
      </c>
      <c r="K13" s="231">
        <f t="shared" si="0"/>
        <v>1</v>
      </c>
      <c r="L13" s="323">
        <v>15053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23">
        <v>12040</v>
      </c>
      <c r="I14" s="254">
        <v>26</v>
      </c>
      <c r="J14" s="468" t="s">
        <v>30</v>
      </c>
      <c r="K14" s="120" t="s">
        <v>8</v>
      </c>
      <c r="L14" s="324">
        <v>382136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11593</v>
      </c>
      <c r="I15" s="91">
        <v>11</v>
      </c>
      <c r="J15" s="36" t="s">
        <v>17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8398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8326</v>
      </c>
      <c r="I17" s="91">
        <v>21</v>
      </c>
      <c r="J17" s="393" t="s">
        <v>162</v>
      </c>
      <c r="L17" s="57"/>
      <c r="M17" s="497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516">
        <v>7608</v>
      </c>
      <c r="I18" s="91">
        <v>36</v>
      </c>
      <c r="J18" s="36" t="s">
        <v>5</v>
      </c>
      <c r="K18" s="1"/>
      <c r="L18" s="214" t="s">
        <v>104</v>
      </c>
      <c r="M18" s="4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5668</v>
      </c>
      <c r="I19" s="91">
        <v>24</v>
      </c>
      <c r="J19" s="349" t="s">
        <v>28</v>
      </c>
      <c r="K19" s="131">
        <f>SUM(I4)</f>
        <v>31</v>
      </c>
      <c r="L19" s="36" t="s">
        <v>64</v>
      </c>
      <c r="M19" s="448">
        <v>95230</v>
      </c>
      <c r="N19" s="99">
        <f>SUM(H4)</f>
        <v>88900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205</v>
      </c>
      <c r="D20" s="66" t="s">
        <v>184</v>
      </c>
      <c r="E20" s="66" t="s">
        <v>41</v>
      </c>
      <c r="F20" s="66" t="s">
        <v>50</v>
      </c>
      <c r="G20" s="328" t="s">
        <v>188</v>
      </c>
      <c r="H20" s="98">
        <v>5382</v>
      </c>
      <c r="I20" s="91">
        <v>25</v>
      </c>
      <c r="J20" s="36" t="s">
        <v>29</v>
      </c>
      <c r="K20" s="131">
        <f t="shared" ref="K20:K28" si="1">SUM(I5)</f>
        <v>2</v>
      </c>
      <c r="L20" s="36" t="s">
        <v>6</v>
      </c>
      <c r="M20" s="449">
        <v>47695</v>
      </c>
      <c r="N20" s="99">
        <f t="shared" ref="N20:N28" si="2">SUM(H5)</f>
        <v>45785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88900</v>
      </c>
      <c r="D21" s="6">
        <f>SUM(L4)</f>
        <v>86060</v>
      </c>
      <c r="E21" s="58">
        <f t="shared" ref="E21:E30" si="3">SUM(N19/M19*100)</f>
        <v>93.352934999474954</v>
      </c>
      <c r="F21" s="58">
        <f t="shared" ref="F21:F31" si="4">SUM(C21/D21*100)</f>
        <v>103.30002323960028</v>
      </c>
      <c r="G21" s="69"/>
      <c r="H21" s="345">
        <v>3975</v>
      </c>
      <c r="I21" s="91">
        <v>9</v>
      </c>
      <c r="J21" s="393" t="s">
        <v>170</v>
      </c>
      <c r="K21" s="131">
        <f t="shared" si="1"/>
        <v>34</v>
      </c>
      <c r="L21" s="36" t="s">
        <v>1</v>
      </c>
      <c r="M21" s="449">
        <v>32040</v>
      </c>
      <c r="N21" s="99">
        <f t="shared" si="2"/>
        <v>32155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45785</v>
      </c>
      <c r="D22" s="6">
        <f t="shared" ref="D22:D30" si="6">SUM(L5)</f>
        <v>46485</v>
      </c>
      <c r="E22" s="58">
        <f t="shared" si="3"/>
        <v>95.995387357165313</v>
      </c>
      <c r="F22" s="58">
        <f t="shared" si="4"/>
        <v>98.494137893944284</v>
      </c>
      <c r="G22" s="69"/>
      <c r="H22" s="48">
        <v>2698</v>
      </c>
      <c r="I22" s="91">
        <v>10</v>
      </c>
      <c r="J22" s="36" t="s">
        <v>16</v>
      </c>
      <c r="K22" s="131">
        <f t="shared" si="1"/>
        <v>40</v>
      </c>
      <c r="L22" s="349" t="s">
        <v>2</v>
      </c>
      <c r="M22" s="449">
        <v>21286</v>
      </c>
      <c r="N22" s="99">
        <f t="shared" si="2"/>
        <v>25772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32155</v>
      </c>
      <c r="D23" s="110">
        <f t="shared" si="6"/>
        <v>26652</v>
      </c>
      <c r="E23" s="459">
        <f t="shared" si="3"/>
        <v>100.35892634207242</v>
      </c>
      <c r="F23" s="459">
        <f t="shared" si="4"/>
        <v>120.64760618340087</v>
      </c>
      <c r="G23" s="69"/>
      <c r="H23" s="98">
        <v>2660</v>
      </c>
      <c r="I23" s="91">
        <v>14</v>
      </c>
      <c r="J23" s="36" t="s">
        <v>19</v>
      </c>
      <c r="K23" s="131">
        <f t="shared" si="1"/>
        <v>17</v>
      </c>
      <c r="L23" s="36" t="s">
        <v>21</v>
      </c>
      <c r="M23" s="449">
        <v>18337</v>
      </c>
      <c r="N23" s="99">
        <f t="shared" si="2"/>
        <v>19165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49" t="s">
        <v>2</v>
      </c>
      <c r="C24" s="230">
        <f t="shared" si="5"/>
        <v>25772</v>
      </c>
      <c r="D24" s="6">
        <f t="shared" si="6"/>
        <v>26096</v>
      </c>
      <c r="E24" s="58">
        <f t="shared" si="3"/>
        <v>121.07488490087381</v>
      </c>
      <c r="F24" s="58">
        <f t="shared" si="4"/>
        <v>98.758430410790922</v>
      </c>
      <c r="G24" s="69"/>
      <c r="H24" s="98">
        <v>2358</v>
      </c>
      <c r="I24" s="91">
        <v>39</v>
      </c>
      <c r="J24" s="36" t="s">
        <v>39</v>
      </c>
      <c r="K24" s="131">
        <f t="shared" si="1"/>
        <v>3</v>
      </c>
      <c r="L24" s="36" t="s">
        <v>10</v>
      </c>
      <c r="M24" s="449">
        <v>28020</v>
      </c>
      <c r="N24" s="99">
        <f t="shared" si="2"/>
        <v>17910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21</v>
      </c>
      <c r="C25" s="230">
        <f t="shared" si="5"/>
        <v>19165</v>
      </c>
      <c r="D25" s="6">
        <f t="shared" si="6"/>
        <v>21851</v>
      </c>
      <c r="E25" s="58">
        <f t="shared" si="3"/>
        <v>104.51546054425478</v>
      </c>
      <c r="F25" s="58">
        <f t="shared" si="4"/>
        <v>87.707656400164751</v>
      </c>
      <c r="G25" s="79"/>
      <c r="H25" s="98">
        <v>1030</v>
      </c>
      <c r="I25" s="91">
        <v>4</v>
      </c>
      <c r="J25" s="36" t="s">
        <v>11</v>
      </c>
      <c r="K25" s="131">
        <f t="shared" si="1"/>
        <v>13</v>
      </c>
      <c r="L25" s="36" t="s">
        <v>7</v>
      </c>
      <c r="M25" s="449">
        <v>19205</v>
      </c>
      <c r="N25" s="99">
        <f t="shared" si="2"/>
        <v>17646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10</v>
      </c>
      <c r="C26" s="230">
        <f t="shared" si="5"/>
        <v>17910</v>
      </c>
      <c r="D26" s="6">
        <f t="shared" si="6"/>
        <v>39331</v>
      </c>
      <c r="E26" s="58">
        <f t="shared" si="3"/>
        <v>63.918629550321207</v>
      </c>
      <c r="F26" s="58">
        <f t="shared" si="4"/>
        <v>45.536599628791542</v>
      </c>
      <c r="G26" s="69"/>
      <c r="H26" s="98">
        <v>877</v>
      </c>
      <c r="I26" s="91">
        <v>5</v>
      </c>
      <c r="J26" s="36" t="s">
        <v>12</v>
      </c>
      <c r="K26" s="131">
        <f t="shared" si="1"/>
        <v>16</v>
      </c>
      <c r="L26" s="36" t="s">
        <v>3</v>
      </c>
      <c r="M26" s="449">
        <v>21018</v>
      </c>
      <c r="N26" s="99">
        <f t="shared" si="2"/>
        <v>15535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7</v>
      </c>
      <c r="C27" s="230">
        <f t="shared" si="5"/>
        <v>17646</v>
      </c>
      <c r="D27" s="6">
        <f t="shared" si="6"/>
        <v>14837</v>
      </c>
      <c r="E27" s="58">
        <f t="shared" si="3"/>
        <v>91.882322311897951</v>
      </c>
      <c r="F27" s="58">
        <f t="shared" si="4"/>
        <v>118.9323987328975</v>
      </c>
      <c r="G27" s="69"/>
      <c r="H27" s="48">
        <v>526</v>
      </c>
      <c r="I27" s="91">
        <v>27</v>
      </c>
      <c r="J27" s="36" t="s">
        <v>31</v>
      </c>
      <c r="K27" s="131">
        <f t="shared" si="1"/>
        <v>38</v>
      </c>
      <c r="L27" s="36" t="s">
        <v>38</v>
      </c>
      <c r="M27" s="450">
        <v>14515</v>
      </c>
      <c r="N27" s="99">
        <f t="shared" si="2"/>
        <v>14158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3</v>
      </c>
      <c r="C28" s="230">
        <f t="shared" si="5"/>
        <v>15535</v>
      </c>
      <c r="D28" s="6">
        <f t="shared" si="6"/>
        <v>21276</v>
      </c>
      <c r="E28" s="58">
        <f t="shared" si="3"/>
        <v>73.912836616233704</v>
      </c>
      <c r="F28" s="58">
        <f t="shared" si="4"/>
        <v>73.016544463244969</v>
      </c>
      <c r="G28" s="80"/>
      <c r="H28" s="98">
        <v>509</v>
      </c>
      <c r="I28" s="91">
        <v>32</v>
      </c>
      <c r="J28" s="36" t="s">
        <v>35</v>
      </c>
      <c r="K28" s="206">
        <f t="shared" si="1"/>
        <v>1</v>
      </c>
      <c r="L28" s="84" t="s">
        <v>4</v>
      </c>
      <c r="M28" s="451">
        <v>14335</v>
      </c>
      <c r="N28" s="190">
        <f t="shared" si="2"/>
        <v>14157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38</v>
      </c>
      <c r="C29" s="230">
        <f t="shared" si="5"/>
        <v>14158</v>
      </c>
      <c r="D29" s="6">
        <f t="shared" si="6"/>
        <v>14373</v>
      </c>
      <c r="E29" s="58">
        <f t="shared" si="3"/>
        <v>97.540475370306581</v>
      </c>
      <c r="F29" s="58">
        <f t="shared" si="4"/>
        <v>98.504139706393929</v>
      </c>
      <c r="G29" s="79"/>
      <c r="H29" s="98">
        <v>470</v>
      </c>
      <c r="I29" s="91">
        <v>12</v>
      </c>
      <c r="J29" s="36" t="s">
        <v>18</v>
      </c>
      <c r="K29" s="129"/>
      <c r="L29" s="129" t="s">
        <v>55</v>
      </c>
      <c r="M29" s="452">
        <v>286265</v>
      </c>
      <c r="N29" s="195">
        <f>SUM(H44)</f>
        <v>366713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4</v>
      </c>
      <c r="C30" s="230">
        <f t="shared" si="5"/>
        <v>14157</v>
      </c>
      <c r="D30" s="6">
        <f t="shared" si="6"/>
        <v>15053</v>
      </c>
      <c r="E30" s="64">
        <f t="shared" si="3"/>
        <v>98.758283920474369</v>
      </c>
      <c r="F30" s="70">
        <f t="shared" si="4"/>
        <v>94.047698133262472</v>
      </c>
      <c r="G30" s="82"/>
      <c r="H30" s="98">
        <v>427</v>
      </c>
      <c r="I30" s="91">
        <v>15</v>
      </c>
      <c r="J30" s="36" t="s">
        <v>20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366713</v>
      </c>
      <c r="D31" s="74">
        <f>SUM(L14)</f>
        <v>382136</v>
      </c>
      <c r="E31" s="77">
        <f>SUM(N29/M29*100)</f>
        <v>128.10263217647983</v>
      </c>
      <c r="F31" s="70">
        <f t="shared" si="4"/>
        <v>95.96400234471497</v>
      </c>
      <c r="G31" s="92">
        <f>SUM(M37)</f>
        <v>49.661743105376253</v>
      </c>
      <c r="H31" s="98">
        <v>398</v>
      </c>
      <c r="I31" s="91">
        <v>7</v>
      </c>
      <c r="J31" s="36" t="s">
        <v>14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285</v>
      </c>
      <c r="I32" s="91">
        <v>20</v>
      </c>
      <c r="J32" s="36" t="s">
        <v>24</v>
      </c>
      <c r="K32" s="1"/>
      <c r="L32" s="412" t="s">
        <v>193</v>
      </c>
      <c r="M32" s="28">
        <v>177195</v>
      </c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 t="s">
        <v>194</v>
      </c>
      <c r="M33" s="28">
        <v>196747</v>
      </c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54</v>
      </c>
      <c r="I34" s="91">
        <v>23</v>
      </c>
      <c r="J34" s="36" t="s">
        <v>27</v>
      </c>
      <c r="K34" s="1"/>
      <c r="L34" s="412" t="s">
        <v>192</v>
      </c>
      <c r="M34" s="28">
        <v>386265</v>
      </c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52</v>
      </c>
      <c r="I35" s="91">
        <v>18</v>
      </c>
      <c r="J35" s="36" t="s">
        <v>22</v>
      </c>
      <c r="K35" s="1"/>
      <c r="L35" s="483" t="s">
        <v>195</v>
      </c>
      <c r="M35" s="28">
        <v>366713</v>
      </c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52</v>
      </c>
      <c r="I36" s="91">
        <v>29</v>
      </c>
      <c r="J36" s="36" t="s">
        <v>54</v>
      </c>
      <c r="K36" s="1"/>
      <c r="L36" s="479"/>
      <c r="M36" s="479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38</v>
      </c>
      <c r="I37" s="91">
        <v>19</v>
      </c>
      <c r="J37" s="36" t="s">
        <v>23</v>
      </c>
      <c r="K37" s="1"/>
      <c r="L37" s="51" t="s">
        <v>196</v>
      </c>
      <c r="M37" s="484">
        <f>SUM(M32+M33)/(M34+M35)*100</f>
        <v>49.661743105376253</v>
      </c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6</v>
      </c>
      <c r="I38" s="91">
        <v>6</v>
      </c>
      <c r="J38" s="36" t="s">
        <v>13</v>
      </c>
      <c r="K38" s="1"/>
      <c r="L38" s="479"/>
      <c r="M38" s="479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30</v>
      </c>
      <c r="J39" s="36" t="s">
        <v>33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345">
        <v>1</v>
      </c>
      <c r="I40" s="91">
        <v>35</v>
      </c>
      <c r="J40" s="36" t="s">
        <v>36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366713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7" t="s">
        <v>198</v>
      </c>
      <c r="L47" s="497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205</v>
      </c>
      <c r="I48" s="91"/>
      <c r="J48" s="216" t="s">
        <v>92</v>
      </c>
      <c r="K48" s="4"/>
      <c r="L48" s="384" t="s">
        <v>184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100</v>
      </c>
      <c r="M49" s="498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16460</v>
      </c>
      <c r="I50" s="91">
        <v>16</v>
      </c>
      <c r="J50" s="36" t="s">
        <v>3</v>
      </c>
      <c r="K50" s="382">
        <f>SUM(I50)</f>
        <v>16</v>
      </c>
      <c r="L50" s="385">
        <v>10958</v>
      </c>
      <c r="M50" s="49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6280</v>
      </c>
      <c r="I51" s="91">
        <v>33</v>
      </c>
      <c r="J51" s="36" t="s">
        <v>0</v>
      </c>
      <c r="K51" s="382">
        <f t="shared" ref="K51:K59" si="7">SUM(I51)</f>
        <v>33</v>
      </c>
      <c r="L51" s="386">
        <v>1977</v>
      </c>
      <c r="M51" s="49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8">
        <v>4448</v>
      </c>
      <c r="I52" s="91">
        <v>26</v>
      </c>
      <c r="J52" s="36" t="s">
        <v>30</v>
      </c>
      <c r="K52" s="382">
        <f t="shared" si="7"/>
        <v>26</v>
      </c>
      <c r="L52" s="386">
        <v>3937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205</v>
      </c>
      <c r="D53" s="66" t="s">
        <v>184</v>
      </c>
      <c r="E53" s="66" t="s">
        <v>41</v>
      </c>
      <c r="F53" s="66" t="s">
        <v>50</v>
      </c>
      <c r="G53" s="328" t="s">
        <v>188</v>
      </c>
      <c r="H53" s="48">
        <v>3396</v>
      </c>
      <c r="I53" s="91">
        <v>40</v>
      </c>
      <c r="J53" s="36" t="s">
        <v>2</v>
      </c>
      <c r="K53" s="382">
        <f t="shared" si="7"/>
        <v>40</v>
      </c>
      <c r="L53" s="386">
        <v>1916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16460</v>
      </c>
      <c r="D54" s="110">
        <f>SUM(L50)</f>
        <v>10958</v>
      </c>
      <c r="E54" s="58">
        <f t="shared" ref="E54:E63" si="8">SUM(N67/M67*100)</f>
        <v>103.35949764521193</v>
      </c>
      <c r="F54" s="58">
        <f t="shared" ref="F54:F61" si="9">SUM(C54/D54*100)</f>
        <v>150.20989231611608</v>
      </c>
      <c r="G54" s="69"/>
      <c r="H54" s="48">
        <v>1676</v>
      </c>
      <c r="I54" s="91">
        <v>31</v>
      </c>
      <c r="J54" s="36" t="s">
        <v>64</v>
      </c>
      <c r="K54" s="382">
        <f t="shared" si="7"/>
        <v>31</v>
      </c>
      <c r="L54" s="386">
        <v>2069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6280</v>
      </c>
      <c r="D55" s="110">
        <f t="shared" ref="D55:D63" si="11">SUM(L51)</f>
        <v>1977</v>
      </c>
      <c r="E55" s="58">
        <f t="shared" si="8"/>
        <v>100.47999999999999</v>
      </c>
      <c r="F55" s="58">
        <f t="shared" si="9"/>
        <v>317.653009610521</v>
      </c>
      <c r="G55" s="69"/>
      <c r="H55" s="48">
        <v>1383</v>
      </c>
      <c r="I55" s="91">
        <v>34</v>
      </c>
      <c r="J55" s="36" t="s">
        <v>1</v>
      </c>
      <c r="K55" s="382">
        <f t="shared" si="7"/>
        <v>34</v>
      </c>
      <c r="L55" s="386">
        <v>2288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4448</v>
      </c>
      <c r="D56" s="110">
        <f t="shared" si="11"/>
        <v>3937</v>
      </c>
      <c r="E56" s="58">
        <f t="shared" si="8"/>
        <v>118.17215727948991</v>
      </c>
      <c r="F56" s="58">
        <f t="shared" si="9"/>
        <v>112.97942595885191</v>
      </c>
      <c r="G56" s="69"/>
      <c r="H56" s="48">
        <v>1371</v>
      </c>
      <c r="I56" s="91">
        <v>22</v>
      </c>
      <c r="J56" s="36" t="s">
        <v>26</v>
      </c>
      <c r="K56" s="382">
        <f t="shared" si="7"/>
        <v>22</v>
      </c>
      <c r="L56" s="386">
        <v>1371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3396</v>
      </c>
      <c r="D57" s="110">
        <f t="shared" si="11"/>
        <v>1916</v>
      </c>
      <c r="E57" s="58">
        <f t="shared" si="8"/>
        <v>102.62919310970082</v>
      </c>
      <c r="F57" s="58">
        <f t="shared" si="9"/>
        <v>177.24425887265136</v>
      </c>
      <c r="G57" s="69"/>
      <c r="H57" s="48">
        <v>1273</v>
      </c>
      <c r="I57" s="91">
        <v>25</v>
      </c>
      <c r="J57" s="36" t="s">
        <v>29</v>
      </c>
      <c r="K57" s="382">
        <f t="shared" si="7"/>
        <v>25</v>
      </c>
      <c r="L57" s="386">
        <v>857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64</v>
      </c>
      <c r="C58" s="47">
        <f t="shared" si="10"/>
        <v>1676</v>
      </c>
      <c r="D58" s="110">
        <f t="shared" si="11"/>
        <v>2069</v>
      </c>
      <c r="E58" s="58">
        <f t="shared" si="8"/>
        <v>88.959660297239921</v>
      </c>
      <c r="F58" s="58">
        <f t="shared" si="9"/>
        <v>81.005316578057034</v>
      </c>
      <c r="G58" s="79"/>
      <c r="H58" s="48">
        <v>1107</v>
      </c>
      <c r="I58" s="91">
        <v>38</v>
      </c>
      <c r="J58" s="36" t="s">
        <v>38</v>
      </c>
      <c r="K58" s="382">
        <f t="shared" si="7"/>
        <v>38</v>
      </c>
      <c r="L58" s="386">
        <v>1660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1</v>
      </c>
      <c r="C59" s="47">
        <f t="shared" si="10"/>
        <v>1383</v>
      </c>
      <c r="D59" s="110">
        <f t="shared" si="11"/>
        <v>2288</v>
      </c>
      <c r="E59" s="58">
        <f t="shared" si="8"/>
        <v>116.70886075949367</v>
      </c>
      <c r="F59" s="58">
        <f t="shared" si="9"/>
        <v>60.4458041958042</v>
      </c>
      <c r="G59" s="69"/>
      <c r="H59" s="510">
        <v>1075</v>
      </c>
      <c r="I59" s="152">
        <v>14</v>
      </c>
      <c r="J59" s="84" t="s">
        <v>19</v>
      </c>
      <c r="K59" s="383">
        <f t="shared" si="7"/>
        <v>14</v>
      </c>
      <c r="L59" s="387">
        <v>806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26</v>
      </c>
      <c r="C60" s="99">
        <f t="shared" si="10"/>
        <v>1371</v>
      </c>
      <c r="D60" s="110">
        <f t="shared" si="11"/>
        <v>1371</v>
      </c>
      <c r="E60" s="58">
        <f t="shared" si="8"/>
        <v>100</v>
      </c>
      <c r="F60" s="58">
        <f t="shared" si="9"/>
        <v>100</v>
      </c>
      <c r="G60" s="440"/>
      <c r="H60" s="514">
        <v>902</v>
      </c>
      <c r="I60" s="254">
        <v>24</v>
      </c>
      <c r="J60" s="496" t="s">
        <v>28</v>
      </c>
      <c r="K60" s="441" t="s">
        <v>8</v>
      </c>
      <c r="L60" s="454">
        <v>30056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1273</v>
      </c>
      <c r="D61" s="110">
        <f t="shared" si="11"/>
        <v>857</v>
      </c>
      <c r="E61" s="58">
        <f t="shared" si="8"/>
        <v>52.821576763485481</v>
      </c>
      <c r="F61" s="58">
        <f t="shared" si="9"/>
        <v>148.5414235705951</v>
      </c>
      <c r="G61" s="80"/>
      <c r="H61" s="48">
        <v>711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38</v>
      </c>
      <c r="C62" s="47">
        <f t="shared" si="10"/>
        <v>1107</v>
      </c>
      <c r="D62" s="110">
        <f t="shared" si="11"/>
        <v>1660</v>
      </c>
      <c r="E62" s="58">
        <f t="shared" si="8"/>
        <v>101.65289256198346</v>
      </c>
      <c r="F62" s="58">
        <f>SUM(C62/D62*100)</f>
        <v>66.686746987951807</v>
      </c>
      <c r="G62" s="79"/>
      <c r="H62" s="98">
        <v>336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1075</v>
      </c>
      <c r="D63" s="110">
        <f t="shared" si="11"/>
        <v>806</v>
      </c>
      <c r="E63" s="64">
        <f t="shared" si="8"/>
        <v>106.7527308838133</v>
      </c>
      <c r="F63" s="58">
        <f>SUM(C63/D63*100)</f>
        <v>133.37468982630273</v>
      </c>
      <c r="G63" s="82"/>
      <c r="H63" s="98">
        <v>228</v>
      </c>
      <c r="I63" s="91">
        <v>37</v>
      </c>
      <c r="J63" s="36" t="s">
        <v>37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41049</v>
      </c>
      <c r="D64" s="74">
        <f>SUM(L60)</f>
        <v>30056</v>
      </c>
      <c r="E64" s="77">
        <f>SUM(N77/M77*100)</f>
        <v>100.4379740641057</v>
      </c>
      <c r="F64" s="77">
        <f>SUM(C64/D64*100)</f>
        <v>136.57505988820867</v>
      </c>
      <c r="G64" s="486">
        <f>SUM(M87)</f>
        <v>110.4664363578657</v>
      </c>
      <c r="H64" s="407">
        <v>218</v>
      </c>
      <c r="I64" s="91">
        <v>36</v>
      </c>
      <c r="J64" s="36" t="s">
        <v>5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141</v>
      </c>
      <c r="I65" s="91">
        <v>13</v>
      </c>
      <c r="J65" s="36" t="s">
        <v>7</v>
      </c>
      <c r="L65" s="1"/>
      <c r="M65" s="497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98">
        <v>19</v>
      </c>
      <c r="I66" s="91">
        <v>19</v>
      </c>
      <c r="J66" s="36" t="s">
        <v>23</v>
      </c>
      <c r="K66" s="1"/>
      <c r="L66" s="217" t="s">
        <v>92</v>
      </c>
      <c r="M66" s="400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17</v>
      </c>
      <c r="I67" s="91">
        <v>9</v>
      </c>
      <c r="J67" s="393" t="s">
        <v>170</v>
      </c>
      <c r="K67" s="4">
        <f>SUM(I50)</f>
        <v>16</v>
      </c>
      <c r="L67" s="36" t="s">
        <v>3</v>
      </c>
      <c r="M67" s="488">
        <v>15925</v>
      </c>
      <c r="N67" s="99">
        <f>SUM(H50)</f>
        <v>16460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5</v>
      </c>
      <c r="I68" s="91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89">
        <v>6250</v>
      </c>
      <c r="N68" s="99">
        <f t="shared" ref="N68:N76" si="13">SUM(H51)</f>
        <v>6280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3</v>
      </c>
      <c r="I69" s="91">
        <v>23</v>
      </c>
      <c r="J69" s="36" t="s">
        <v>27</v>
      </c>
      <c r="K69" s="4">
        <f t="shared" si="12"/>
        <v>26</v>
      </c>
      <c r="L69" s="36" t="s">
        <v>30</v>
      </c>
      <c r="M69" s="489">
        <v>3764</v>
      </c>
      <c r="N69" s="99">
        <f t="shared" si="13"/>
        <v>4448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1">
        <v>2</v>
      </c>
      <c r="J70" s="36" t="s">
        <v>6</v>
      </c>
      <c r="K70" s="4">
        <f t="shared" si="12"/>
        <v>40</v>
      </c>
      <c r="L70" s="36" t="s">
        <v>2</v>
      </c>
      <c r="M70" s="489">
        <v>3309</v>
      </c>
      <c r="N70" s="99">
        <f t="shared" si="13"/>
        <v>3396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3</v>
      </c>
      <c r="J71" s="36" t="s">
        <v>10</v>
      </c>
      <c r="K71" s="4">
        <f t="shared" si="12"/>
        <v>31</v>
      </c>
      <c r="L71" s="36" t="s">
        <v>64</v>
      </c>
      <c r="M71" s="489">
        <v>1884</v>
      </c>
      <c r="N71" s="99">
        <f t="shared" si="13"/>
        <v>1676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8">
        <v>0</v>
      </c>
      <c r="I72" s="91">
        <v>4</v>
      </c>
      <c r="J72" s="36" t="s">
        <v>11</v>
      </c>
      <c r="K72" s="4">
        <f t="shared" si="12"/>
        <v>34</v>
      </c>
      <c r="L72" s="36" t="s">
        <v>1</v>
      </c>
      <c r="M72" s="489">
        <v>1185</v>
      </c>
      <c r="N72" s="99">
        <f t="shared" si="13"/>
        <v>1383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345">
        <v>0</v>
      </c>
      <c r="I73" s="91">
        <v>5</v>
      </c>
      <c r="J73" s="36" t="s">
        <v>12</v>
      </c>
      <c r="K73" s="4">
        <f t="shared" si="12"/>
        <v>22</v>
      </c>
      <c r="L73" s="36" t="s">
        <v>26</v>
      </c>
      <c r="M73" s="489">
        <v>1371</v>
      </c>
      <c r="N73" s="99">
        <f t="shared" si="13"/>
        <v>1371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6</v>
      </c>
      <c r="J74" s="36" t="s">
        <v>13</v>
      </c>
      <c r="K74" s="4">
        <f t="shared" si="12"/>
        <v>25</v>
      </c>
      <c r="L74" s="36" t="s">
        <v>29</v>
      </c>
      <c r="M74" s="489">
        <v>2410</v>
      </c>
      <c r="N74" s="99">
        <f t="shared" si="13"/>
        <v>1273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98">
        <v>0</v>
      </c>
      <c r="I75" s="91">
        <v>7</v>
      </c>
      <c r="J75" s="36" t="s">
        <v>14</v>
      </c>
      <c r="K75" s="4">
        <f t="shared" si="12"/>
        <v>38</v>
      </c>
      <c r="L75" s="36" t="s">
        <v>38</v>
      </c>
      <c r="M75" s="489">
        <v>1089</v>
      </c>
      <c r="N75" s="99">
        <f t="shared" si="13"/>
        <v>1107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98">
        <v>0</v>
      </c>
      <c r="I76" s="91">
        <v>8</v>
      </c>
      <c r="J76" s="36" t="s">
        <v>15</v>
      </c>
      <c r="K76" s="15">
        <f t="shared" si="12"/>
        <v>14</v>
      </c>
      <c r="L76" s="84" t="s">
        <v>19</v>
      </c>
      <c r="M76" s="490">
        <v>1007</v>
      </c>
      <c r="N76" s="190">
        <f t="shared" si="13"/>
        <v>1075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9" t="s">
        <v>56</v>
      </c>
      <c r="M77" s="351">
        <v>40870</v>
      </c>
      <c r="N77" s="195">
        <f>SUM(H90)</f>
        <v>41049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1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2" t="s">
        <v>193</v>
      </c>
      <c r="M82" s="28">
        <v>45336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2" t="s">
        <v>194</v>
      </c>
      <c r="M83" s="28">
        <v>45157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 t="s">
        <v>192</v>
      </c>
      <c r="M84" s="28">
        <v>40870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345">
        <v>0</v>
      </c>
      <c r="I85" s="91">
        <v>29</v>
      </c>
      <c r="J85" s="36" t="s">
        <v>54</v>
      </c>
      <c r="L85" s="483" t="s">
        <v>195</v>
      </c>
      <c r="M85" s="28">
        <v>41049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9"/>
      <c r="M86" s="479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98">
        <v>0</v>
      </c>
      <c r="I87" s="91">
        <v>32</v>
      </c>
      <c r="J87" s="36" t="s">
        <v>35</v>
      </c>
      <c r="L87" s="51" t="s">
        <v>196</v>
      </c>
      <c r="M87" s="484">
        <f>SUM(M82+M83)/(M84+M85)*100</f>
        <v>110.4664363578657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8">
        <v>0</v>
      </c>
      <c r="I88" s="91">
        <v>35</v>
      </c>
      <c r="J88" s="36" t="s">
        <v>36</v>
      </c>
      <c r="L88" s="479"/>
      <c r="M88" s="479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41049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N65" sqref="N65"/>
    </sheetView>
  </sheetViews>
  <sheetFormatPr defaultRowHeight="13.5" customHeight="1" x14ac:dyDescent="0.15"/>
  <cols>
    <col min="1" max="1" width="6.125" style="471" customWidth="1"/>
    <col min="2" max="2" width="19.25" style="471" customWidth="1"/>
    <col min="3" max="4" width="13.25" style="471" customWidth="1"/>
    <col min="5" max="6" width="11.875" style="471" customWidth="1"/>
    <col min="7" max="7" width="19.875" style="471" customWidth="1"/>
    <col min="8" max="8" width="14.5" style="471" customWidth="1"/>
    <col min="9" max="9" width="5.125" style="471" customWidth="1"/>
    <col min="10" max="10" width="17.625" style="471" customWidth="1"/>
    <col min="11" max="11" width="5" style="471" customWidth="1"/>
    <col min="12" max="12" width="17.875" style="471" customWidth="1"/>
    <col min="13" max="13" width="15.375" style="1" customWidth="1"/>
    <col min="14" max="14" width="14.25" style="1" customWidth="1"/>
    <col min="15" max="15" width="10.5" style="471" customWidth="1"/>
    <col min="16" max="16" width="9" style="471"/>
    <col min="17" max="17" width="7.75" style="471" customWidth="1"/>
    <col min="18" max="18" width="14" style="471" customWidth="1"/>
    <col min="19" max="30" width="7.625" style="471" customWidth="1"/>
    <col min="31" max="16384" width="9" style="471"/>
  </cols>
  <sheetData>
    <row r="1" spans="8:30" ht="13.5" customHeight="1" x14ac:dyDescent="0.2">
      <c r="H1" s="183" t="s">
        <v>70</v>
      </c>
      <c r="I1" s="477"/>
      <c r="J1" s="50"/>
      <c r="K1" s="1"/>
      <c r="L1" s="51"/>
      <c r="M1" s="493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208</v>
      </c>
      <c r="I2" s="4"/>
      <c r="J2" s="208" t="s">
        <v>70</v>
      </c>
      <c r="K2" s="89"/>
      <c r="L2" s="374" t="s">
        <v>187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M3" s="499"/>
      <c r="N3" s="500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24663</v>
      </c>
      <c r="I4" s="91">
        <v>33</v>
      </c>
      <c r="J4" s="183" t="s">
        <v>0</v>
      </c>
      <c r="K4" s="135">
        <f>SUM(I4)</f>
        <v>33</v>
      </c>
      <c r="L4" s="367">
        <v>24073</v>
      </c>
      <c r="M4" s="504"/>
      <c r="N4" s="500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17193</v>
      </c>
      <c r="I5" s="91">
        <v>9</v>
      </c>
      <c r="J5" s="408" t="s">
        <v>170</v>
      </c>
      <c r="K5" s="135">
        <f t="shared" ref="K5:K13" si="0">SUM(I5)</f>
        <v>9</v>
      </c>
      <c r="L5" s="368">
        <v>14786</v>
      </c>
      <c r="M5" s="499"/>
      <c r="N5" s="500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16892</v>
      </c>
      <c r="I6" s="91">
        <v>13</v>
      </c>
      <c r="J6" s="183" t="s">
        <v>7</v>
      </c>
      <c r="K6" s="135">
        <f t="shared" si="0"/>
        <v>13</v>
      </c>
      <c r="L6" s="368">
        <v>12107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7836</v>
      </c>
      <c r="I7" s="91">
        <v>34</v>
      </c>
      <c r="J7" s="183" t="s">
        <v>1</v>
      </c>
      <c r="K7" s="135">
        <f t="shared" si="0"/>
        <v>34</v>
      </c>
      <c r="L7" s="368">
        <v>6542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6682</v>
      </c>
      <c r="I8" s="91">
        <v>24</v>
      </c>
      <c r="J8" s="183" t="s">
        <v>28</v>
      </c>
      <c r="K8" s="135">
        <f t="shared" si="0"/>
        <v>24</v>
      </c>
      <c r="L8" s="368">
        <v>6955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4769</v>
      </c>
      <c r="I9" s="91">
        <v>25</v>
      </c>
      <c r="J9" s="183" t="s">
        <v>29</v>
      </c>
      <c r="K9" s="135">
        <f t="shared" si="0"/>
        <v>25</v>
      </c>
      <c r="L9" s="368">
        <v>9884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4522</v>
      </c>
      <c r="I10" s="91">
        <v>22</v>
      </c>
      <c r="J10" s="183" t="s">
        <v>26</v>
      </c>
      <c r="K10" s="135">
        <f t="shared" si="0"/>
        <v>22</v>
      </c>
      <c r="L10" s="368">
        <v>5373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3114</v>
      </c>
      <c r="I11" s="91">
        <v>17</v>
      </c>
      <c r="J11" s="183" t="s">
        <v>21</v>
      </c>
      <c r="K11" s="135">
        <f t="shared" si="0"/>
        <v>17</v>
      </c>
      <c r="L11" s="368">
        <v>3175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2993</v>
      </c>
      <c r="I12" s="91">
        <v>38</v>
      </c>
      <c r="J12" s="183" t="s">
        <v>38</v>
      </c>
      <c r="K12" s="135">
        <f t="shared" si="0"/>
        <v>38</v>
      </c>
      <c r="L12" s="368">
        <v>1360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2577</v>
      </c>
      <c r="I13" s="152">
        <v>1</v>
      </c>
      <c r="J13" s="253" t="s">
        <v>4</v>
      </c>
      <c r="K13" s="207">
        <f t="shared" si="0"/>
        <v>1</v>
      </c>
      <c r="L13" s="376">
        <v>1790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2239</v>
      </c>
      <c r="I14" s="254">
        <v>2</v>
      </c>
      <c r="J14" s="478" t="s">
        <v>6</v>
      </c>
      <c r="K14" s="89" t="s">
        <v>8</v>
      </c>
      <c r="L14" s="377">
        <v>109507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1933</v>
      </c>
      <c r="I15" s="91">
        <v>12</v>
      </c>
      <c r="J15" s="183" t="s">
        <v>18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1704</v>
      </c>
      <c r="I16" s="91">
        <v>36</v>
      </c>
      <c r="J16" s="183" t="s">
        <v>5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1626</v>
      </c>
      <c r="I17" s="91">
        <v>20</v>
      </c>
      <c r="J17" s="183" t="s">
        <v>24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1626</v>
      </c>
      <c r="I18" s="91">
        <v>40</v>
      </c>
      <c r="J18" s="183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1554</v>
      </c>
      <c r="I19" s="91">
        <v>26</v>
      </c>
      <c r="J19" s="183" t="s">
        <v>30</v>
      </c>
      <c r="K19" s="1"/>
      <c r="L19" s="57" t="s">
        <v>70</v>
      </c>
      <c r="M19" s="525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1233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16359</v>
      </c>
      <c r="N20" s="99">
        <f>SUM(H4)</f>
        <v>24663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205</v>
      </c>
      <c r="D21" s="66" t="s">
        <v>184</v>
      </c>
      <c r="E21" s="66" t="s">
        <v>41</v>
      </c>
      <c r="F21" s="66" t="s">
        <v>50</v>
      </c>
      <c r="G21" s="328" t="s">
        <v>188</v>
      </c>
      <c r="H21" s="98">
        <v>1210</v>
      </c>
      <c r="I21" s="91">
        <v>6</v>
      </c>
      <c r="J21" s="183" t="s">
        <v>13</v>
      </c>
      <c r="K21" s="135">
        <f t="shared" ref="K21:K29" si="1">SUM(I5)</f>
        <v>9</v>
      </c>
      <c r="L21" s="408" t="s">
        <v>170</v>
      </c>
      <c r="M21" s="379">
        <v>17520</v>
      </c>
      <c r="N21" s="99">
        <f t="shared" ref="N21:N29" si="2">SUM(H5)</f>
        <v>17193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24663</v>
      </c>
      <c r="D22" s="110">
        <f>SUM(L4)</f>
        <v>24073</v>
      </c>
      <c r="E22" s="62">
        <f t="shared" ref="E22:E31" si="3">SUM(N20/M20*100)</f>
        <v>150.76104896387309</v>
      </c>
      <c r="F22" s="58">
        <f t="shared" ref="F22:F32" si="4">SUM(C22/D22*100)</f>
        <v>102.45087857765962</v>
      </c>
      <c r="G22" s="69"/>
      <c r="H22" s="98">
        <v>1164</v>
      </c>
      <c r="I22" s="91">
        <v>16</v>
      </c>
      <c r="J22" s="183" t="s">
        <v>3</v>
      </c>
      <c r="K22" s="135">
        <f t="shared" si="1"/>
        <v>13</v>
      </c>
      <c r="L22" s="183" t="s">
        <v>7</v>
      </c>
      <c r="M22" s="379">
        <v>18231</v>
      </c>
      <c r="N22" s="99">
        <f t="shared" si="2"/>
        <v>16892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170</v>
      </c>
      <c r="C23" s="47">
        <f t="shared" ref="C23:C31" si="5">SUM(H5)</f>
        <v>17193</v>
      </c>
      <c r="D23" s="110">
        <f t="shared" ref="D23:D31" si="6">SUM(L5)</f>
        <v>14786</v>
      </c>
      <c r="E23" s="62">
        <f t="shared" si="3"/>
        <v>98.13356164383562</v>
      </c>
      <c r="F23" s="58">
        <f t="shared" si="4"/>
        <v>116.27891248478291</v>
      </c>
      <c r="G23" s="69"/>
      <c r="H23" s="98">
        <v>924</v>
      </c>
      <c r="I23" s="91">
        <v>15</v>
      </c>
      <c r="J23" s="183" t="s">
        <v>20</v>
      </c>
      <c r="K23" s="135">
        <f t="shared" si="1"/>
        <v>34</v>
      </c>
      <c r="L23" s="183" t="s">
        <v>1</v>
      </c>
      <c r="M23" s="379">
        <v>8907</v>
      </c>
      <c r="N23" s="99">
        <f t="shared" si="2"/>
        <v>7836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16892</v>
      </c>
      <c r="D24" s="110">
        <f t="shared" si="6"/>
        <v>12107</v>
      </c>
      <c r="E24" s="62">
        <f t="shared" si="3"/>
        <v>92.655367231638422</v>
      </c>
      <c r="F24" s="58">
        <f t="shared" si="4"/>
        <v>139.52259023705292</v>
      </c>
      <c r="G24" s="69"/>
      <c r="H24" s="98">
        <v>770</v>
      </c>
      <c r="I24" s="91">
        <v>14</v>
      </c>
      <c r="J24" s="183" t="s">
        <v>19</v>
      </c>
      <c r="K24" s="135">
        <f t="shared" si="1"/>
        <v>24</v>
      </c>
      <c r="L24" s="183" t="s">
        <v>28</v>
      </c>
      <c r="M24" s="379">
        <v>7438</v>
      </c>
      <c r="N24" s="99">
        <f t="shared" si="2"/>
        <v>6682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1</v>
      </c>
      <c r="C25" s="47">
        <f t="shared" si="5"/>
        <v>7836</v>
      </c>
      <c r="D25" s="110">
        <f t="shared" si="6"/>
        <v>6542</v>
      </c>
      <c r="E25" s="62">
        <f t="shared" si="3"/>
        <v>87.975749410575958</v>
      </c>
      <c r="F25" s="58">
        <f t="shared" si="4"/>
        <v>119.77988382757567</v>
      </c>
      <c r="G25" s="69"/>
      <c r="H25" s="345">
        <v>764</v>
      </c>
      <c r="I25" s="91">
        <v>31</v>
      </c>
      <c r="J25" s="91" t="s">
        <v>64</v>
      </c>
      <c r="K25" s="135">
        <f t="shared" si="1"/>
        <v>25</v>
      </c>
      <c r="L25" s="183" t="s">
        <v>29</v>
      </c>
      <c r="M25" s="379">
        <v>4569</v>
      </c>
      <c r="N25" s="99">
        <f t="shared" si="2"/>
        <v>4769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6682</v>
      </c>
      <c r="D26" s="110">
        <f t="shared" si="6"/>
        <v>6955</v>
      </c>
      <c r="E26" s="62">
        <f t="shared" si="3"/>
        <v>89.835977413283146</v>
      </c>
      <c r="F26" s="58">
        <f t="shared" si="4"/>
        <v>96.074766355140184</v>
      </c>
      <c r="G26" s="79"/>
      <c r="H26" s="98">
        <v>709</v>
      </c>
      <c r="I26" s="91">
        <v>18</v>
      </c>
      <c r="J26" s="183" t="s">
        <v>22</v>
      </c>
      <c r="K26" s="135">
        <f t="shared" si="1"/>
        <v>22</v>
      </c>
      <c r="L26" s="183" t="s">
        <v>26</v>
      </c>
      <c r="M26" s="379">
        <v>4837</v>
      </c>
      <c r="N26" s="99">
        <f t="shared" si="2"/>
        <v>4522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4769</v>
      </c>
      <c r="D27" s="110">
        <f t="shared" si="6"/>
        <v>9884</v>
      </c>
      <c r="E27" s="62">
        <f t="shared" si="3"/>
        <v>104.37732545414751</v>
      </c>
      <c r="F27" s="58">
        <f t="shared" si="4"/>
        <v>48.249696479158231</v>
      </c>
      <c r="G27" s="83"/>
      <c r="H27" s="345">
        <v>182</v>
      </c>
      <c r="I27" s="91">
        <v>11</v>
      </c>
      <c r="J27" s="183" t="s">
        <v>17</v>
      </c>
      <c r="K27" s="135">
        <f t="shared" si="1"/>
        <v>17</v>
      </c>
      <c r="L27" s="183" t="s">
        <v>21</v>
      </c>
      <c r="M27" s="379">
        <v>3106</v>
      </c>
      <c r="N27" s="99">
        <f t="shared" si="2"/>
        <v>3114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26</v>
      </c>
      <c r="C28" s="47">
        <f t="shared" si="5"/>
        <v>4522</v>
      </c>
      <c r="D28" s="110">
        <f t="shared" si="6"/>
        <v>5373</v>
      </c>
      <c r="E28" s="62">
        <f t="shared" si="3"/>
        <v>93.487698986975403</v>
      </c>
      <c r="F28" s="58">
        <f t="shared" si="4"/>
        <v>84.161548483156523</v>
      </c>
      <c r="G28" s="69"/>
      <c r="H28" s="98">
        <v>54</v>
      </c>
      <c r="I28" s="91">
        <v>29</v>
      </c>
      <c r="J28" s="183" t="s">
        <v>54</v>
      </c>
      <c r="K28" s="135">
        <f t="shared" si="1"/>
        <v>38</v>
      </c>
      <c r="L28" s="183" t="s">
        <v>38</v>
      </c>
      <c r="M28" s="379">
        <v>9215</v>
      </c>
      <c r="N28" s="99">
        <f t="shared" si="2"/>
        <v>2993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21</v>
      </c>
      <c r="C29" s="47">
        <f t="shared" si="5"/>
        <v>3114</v>
      </c>
      <c r="D29" s="110">
        <f t="shared" si="6"/>
        <v>3175</v>
      </c>
      <c r="E29" s="62">
        <f t="shared" si="3"/>
        <v>100.25756600128784</v>
      </c>
      <c r="F29" s="58">
        <f t="shared" si="4"/>
        <v>98.078740157480311</v>
      </c>
      <c r="G29" s="80"/>
      <c r="H29" s="98">
        <v>29</v>
      </c>
      <c r="I29" s="91">
        <v>4</v>
      </c>
      <c r="J29" s="183" t="s">
        <v>11</v>
      </c>
      <c r="K29" s="207">
        <f t="shared" si="1"/>
        <v>1</v>
      </c>
      <c r="L29" s="253" t="s">
        <v>4</v>
      </c>
      <c r="M29" s="380">
        <v>2835</v>
      </c>
      <c r="N29" s="99">
        <f t="shared" si="2"/>
        <v>2577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38</v>
      </c>
      <c r="C30" s="47">
        <f t="shared" si="5"/>
        <v>2993</v>
      </c>
      <c r="D30" s="110">
        <f t="shared" si="6"/>
        <v>1360</v>
      </c>
      <c r="E30" s="62">
        <f t="shared" si="3"/>
        <v>32.479652740097663</v>
      </c>
      <c r="F30" s="58">
        <f t="shared" si="4"/>
        <v>220.0735294117647</v>
      </c>
      <c r="G30" s="79"/>
      <c r="H30" s="98">
        <v>29</v>
      </c>
      <c r="I30" s="91">
        <v>27</v>
      </c>
      <c r="J30" s="183" t="s">
        <v>31</v>
      </c>
      <c r="K30" s="129"/>
      <c r="L30" s="390" t="s">
        <v>109</v>
      </c>
      <c r="M30" s="381">
        <v>110318</v>
      </c>
      <c r="N30" s="99">
        <f>SUM(H44)</f>
        <v>109040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4</v>
      </c>
      <c r="C31" s="47">
        <f t="shared" si="5"/>
        <v>2577</v>
      </c>
      <c r="D31" s="110">
        <f t="shared" si="6"/>
        <v>1790</v>
      </c>
      <c r="E31" s="63">
        <f t="shared" si="3"/>
        <v>90.899470899470899</v>
      </c>
      <c r="F31" s="70">
        <f t="shared" si="4"/>
        <v>143.96648044692736</v>
      </c>
      <c r="G31" s="82"/>
      <c r="H31" s="98">
        <v>15</v>
      </c>
      <c r="I31" s="91">
        <v>5</v>
      </c>
      <c r="J31" s="183" t="s">
        <v>12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109040</v>
      </c>
      <c r="D32" s="74">
        <f>SUM(L14)</f>
        <v>109507</v>
      </c>
      <c r="E32" s="75">
        <f>SUM(N30/M30*100)</f>
        <v>98.841530847187215</v>
      </c>
      <c r="F32" s="70">
        <f t="shared" si="4"/>
        <v>99.573543243810903</v>
      </c>
      <c r="G32" s="92">
        <f>SUM(M40)</f>
        <v>69.566644480711886</v>
      </c>
      <c r="H32" s="99">
        <v>11</v>
      </c>
      <c r="I32" s="91">
        <v>32</v>
      </c>
      <c r="J32" s="183" t="s">
        <v>35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345">
        <v>10</v>
      </c>
      <c r="I33" s="91">
        <v>39</v>
      </c>
      <c r="J33" s="183" t="s">
        <v>39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7</v>
      </c>
      <c r="I34" s="91">
        <v>28</v>
      </c>
      <c r="J34" s="183" t="s">
        <v>32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6</v>
      </c>
      <c r="I35" s="91">
        <v>23</v>
      </c>
      <c r="J35" s="183" t="s">
        <v>27</v>
      </c>
      <c r="K35" s="49"/>
      <c r="L35" s="412" t="s">
        <v>193</v>
      </c>
      <c r="M35" s="28">
        <v>75661</v>
      </c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345">
        <v>0</v>
      </c>
      <c r="I36" s="91">
        <v>3</v>
      </c>
      <c r="J36" s="183" t="s">
        <v>10</v>
      </c>
      <c r="K36" s="49"/>
      <c r="L36" s="412" t="s">
        <v>194</v>
      </c>
      <c r="M36" s="28">
        <v>76939</v>
      </c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 t="s">
        <v>192</v>
      </c>
      <c r="M37" s="28">
        <v>110318</v>
      </c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83" t="s">
        <v>195</v>
      </c>
      <c r="M38" s="28">
        <v>109040</v>
      </c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9"/>
      <c r="M39" s="479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 t="s">
        <v>196</v>
      </c>
      <c r="M40" s="484">
        <f>SUM(M35+M36)/(M37+M38)*100</f>
        <v>69.566644480711886</v>
      </c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109040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71" t="s">
        <v>191</v>
      </c>
      <c r="J47" s="50"/>
      <c r="K47" s="1"/>
      <c r="L47" s="505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205</v>
      </c>
      <c r="I48" s="4"/>
      <c r="J48" s="204" t="s">
        <v>105</v>
      </c>
      <c r="K48" s="89"/>
      <c r="L48" s="353" t="s">
        <v>187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M49" s="499"/>
      <c r="N49" s="50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302297</v>
      </c>
      <c r="I50" s="183">
        <v>17</v>
      </c>
      <c r="J50" s="182" t="s">
        <v>21</v>
      </c>
      <c r="K50" s="138">
        <f>SUM(I50)</f>
        <v>17</v>
      </c>
      <c r="L50" s="354">
        <v>55586</v>
      </c>
      <c r="M50" s="499"/>
      <c r="N50" s="500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103635</v>
      </c>
      <c r="I51" s="183">
        <v>36</v>
      </c>
      <c r="J51" s="183" t="s">
        <v>5</v>
      </c>
      <c r="K51" s="138">
        <f t="shared" ref="K51:K59" si="7">SUM(I51)</f>
        <v>36</v>
      </c>
      <c r="L51" s="354">
        <v>75405</v>
      </c>
      <c r="M51" s="499"/>
      <c r="N51" s="500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30722</v>
      </c>
      <c r="I52" s="183">
        <v>40</v>
      </c>
      <c r="J52" s="182" t="s">
        <v>2</v>
      </c>
      <c r="K52" s="138">
        <f t="shared" si="7"/>
        <v>40</v>
      </c>
      <c r="L52" s="354">
        <v>26900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22575</v>
      </c>
      <c r="I53" s="183">
        <v>16</v>
      </c>
      <c r="J53" s="182" t="s">
        <v>3</v>
      </c>
      <c r="K53" s="138">
        <f t="shared" si="7"/>
        <v>16</v>
      </c>
      <c r="L53" s="354">
        <v>19651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205</v>
      </c>
      <c r="D54" s="66" t="s">
        <v>184</v>
      </c>
      <c r="E54" s="66" t="s">
        <v>41</v>
      </c>
      <c r="F54" s="66" t="s">
        <v>50</v>
      </c>
      <c r="G54" s="328" t="s">
        <v>188</v>
      </c>
      <c r="H54" s="98">
        <v>20618</v>
      </c>
      <c r="I54" s="183">
        <v>24</v>
      </c>
      <c r="J54" s="182" t="s">
        <v>28</v>
      </c>
      <c r="K54" s="138">
        <f t="shared" si="7"/>
        <v>24</v>
      </c>
      <c r="L54" s="354">
        <v>16503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302297</v>
      </c>
      <c r="D55" s="6">
        <f t="shared" ref="D55:D64" si="8">SUM(L50)</f>
        <v>55586</v>
      </c>
      <c r="E55" s="58">
        <f>SUM(N66/M66*100)</f>
        <v>108.54119615524094</v>
      </c>
      <c r="F55" s="58">
        <f t="shared" ref="F55:F65" si="9">SUM(C55/D55*100)</f>
        <v>543.8365775554995</v>
      </c>
      <c r="G55" s="69"/>
      <c r="H55" s="98">
        <v>19733</v>
      </c>
      <c r="I55" s="183">
        <v>38</v>
      </c>
      <c r="J55" s="182" t="s">
        <v>38</v>
      </c>
      <c r="K55" s="138">
        <f t="shared" si="7"/>
        <v>38</v>
      </c>
      <c r="L55" s="354">
        <v>18601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103635</v>
      </c>
      <c r="D56" s="6">
        <f t="shared" si="8"/>
        <v>75405</v>
      </c>
      <c r="E56" s="58">
        <f t="shared" ref="E56:E65" si="11">SUM(N67/M67*100)</f>
        <v>101.88862890064298</v>
      </c>
      <c r="F56" s="58">
        <f t="shared" si="9"/>
        <v>137.43783568728864</v>
      </c>
      <c r="G56" s="69"/>
      <c r="H56" s="98">
        <v>15131</v>
      </c>
      <c r="I56" s="183">
        <v>26</v>
      </c>
      <c r="J56" s="182" t="s">
        <v>30</v>
      </c>
      <c r="K56" s="138">
        <f t="shared" si="7"/>
        <v>26</v>
      </c>
      <c r="L56" s="354">
        <v>13557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2</v>
      </c>
      <c r="C57" s="47">
        <f t="shared" si="10"/>
        <v>30722</v>
      </c>
      <c r="D57" s="6">
        <f t="shared" si="8"/>
        <v>26900</v>
      </c>
      <c r="E57" s="58">
        <f t="shared" si="11"/>
        <v>100.04884879669132</v>
      </c>
      <c r="F57" s="58">
        <f t="shared" si="9"/>
        <v>114.20817843866172</v>
      </c>
      <c r="G57" s="69"/>
      <c r="H57" s="98">
        <v>14563</v>
      </c>
      <c r="I57" s="183">
        <v>37</v>
      </c>
      <c r="J57" s="182" t="s">
        <v>37</v>
      </c>
      <c r="K57" s="138">
        <f t="shared" si="7"/>
        <v>37</v>
      </c>
      <c r="L57" s="354">
        <v>14695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</v>
      </c>
      <c r="C58" s="47">
        <f t="shared" si="10"/>
        <v>22575</v>
      </c>
      <c r="D58" s="6">
        <f t="shared" si="8"/>
        <v>19651</v>
      </c>
      <c r="E58" s="58">
        <f t="shared" si="11"/>
        <v>110.98274421119905</v>
      </c>
      <c r="F58" s="58">
        <f t="shared" si="9"/>
        <v>114.87964989059081</v>
      </c>
      <c r="G58" s="69"/>
      <c r="H58" s="460">
        <v>13372</v>
      </c>
      <c r="I58" s="185">
        <v>25</v>
      </c>
      <c r="J58" s="185" t="s">
        <v>29</v>
      </c>
      <c r="K58" s="138">
        <f t="shared" si="7"/>
        <v>25</v>
      </c>
      <c r="L58" s="352">
        <v>16988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28</v>
      </c>
      <c r="C59" s="47">
        <f t="shared" si="10"/>
        <v>20618</v>
      </c>
      <c r="D59" s="6">
        <f t="shared" si="8"/>
        <v>16503</v>
      </c>
      <c r="E59" s="58">
        <f t="shared" si="11"/>
        <v>95.839724817552181</v>
      </c>
      <c r="F59" s="58">
        <f t="shared" si="9"/>
        <v>124.93486032842513</v>
      </c>
      <c r="G59" s="79"/>
      <c r="H59" s="460">
        <v>8686</v>
      </c>
      <c r="I59" s="253">
        <v>33</v>
      </c>
      <c r="J59" s="185" t="s">
        <v>0</v>
      </c>
      <c r="K59" s="138">
        <f t="shared" si="7"/>
        <v>33</v>
      </c>
      <c r="L59" s="352">
        <v>11298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38</v>
      </c>
      <c r="C60" s="47">
        <f t="shared" si="10"/>
        <v>19733</v>
      </c>
      <c r="D60" s="6">
        <f t="shared" si="8"/>
        <v>18601</v>
      </c>
      <c r="E60" s="58">
        <f t="shared" si="11"/>
        <v>103.00673383097563</v>
      </c>
      <c r="F60" s="58">
        <f t="shared" si="9"/>
        <v>106.08569431750981</v>
      </c>
      <c r="G60" s="69"/>
      <c r="H60" s="476">
        <v>7979</v>
      </c>
      <c r="I60" s="478">
        <v>35</v>
      </c>
      <c r="J60" s="255" t="s">
        <v>36</v>
      </c>
      <c r="K60" s="89" t="s">
        <v>8</v>
      </c>
      <c r="L60" s="356">
        <v>316362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15131</v>
      </c>
      <c r="D61" s="6">
        <f t="shared" si="8"/>
        <v>13557</v>
      </c>
      <c r="E61" s="58">
        <f t="shared" si="11"/>
        <v>100.37147595356551</v>
      </c>
      <c r="F61" s="58">
        <f t="shared" si="9"/>
        <v>111.61023825330088</v>
      </c>
      <c r="G61" s="69"/>
      <c r="H61" s="221">
        <v>7528</v>
      </c>
      <c r="I61" s="183">
        <v>30</v>
      </c>
      <c r="J61" s="182" t="s">
        <v>99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37</v>
      </c>
      <c r="C62" s="47">
        <f t="shared" si="10"/>
        <v>14563</v>
      </c>
      <c r="D62" s="6">
        <f t="shared" si="8"/>
        <v>14695</v>
      </c>
      <c r="E62" s="58">
        <f t="shared" si="11"/>
        <v>103.82120196763384</v>
      </c>
      <c r="F62" s="58">
        <f t="shared" si="9"/>
        <v>99.101735284110234</v>
      </c>
      <c r="G62" s="80"/>
      <c r="H62" s="98">
        <v>5687</v>
      </c>
      <c r="I62" s="182">
        <v>1</v>
      </c>
      <c r="J62" s="182" t="s">
        <v>4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13372</v>
      </c>
      <c r="D63" s="6">
        <f t="shared" si="8"/>
        <v>16988</v>
      </c>
      <c r="E63" s="58">
        <f t="shared" si="11"/>
        <v>91.532616880005477</v>
      </c>
      <c r="F63" s="58">
        <f t="shared" si="9"/>
        <v>78.714386625853535</v>
      </c>
      <c r="G63" s="79"/>
      <c r="H63" s="98">
        <v>5487</v>
      </c>
      <c r="I63" s="183">
        <v>29</v>
      </c>
      <c r="J63" s="182" t="s">
        <v>54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8686</v>
      </c>
      <c r="D64" s="6">
        <f t="shared" si="8"/>
        <v>11298</v>
      </c>
      <c r="E64" s="64">
        <f t="shared" si="11"/>
        <v>96.179825047060135</v>
      </c>
      <c r="F64" s="58">
        <f t="shared" si="9"/>
        <v>76.880863869711462</v>
      </c>
      <c r="G64" s="82"/>
      <c r="H64" s="137">
        <v>4928</v>
      </c>
      <c r="I64" s="183">
        <v>34</v>
      </c>
      <c r="J64" s="182" t="s">
        <v>1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599078</v>
      </c>
      <c r="D65" s="74">
        <f>SUM(L60)</f>
        <v>316362</v>
      </c>
      <c r="E65" s="77">
        <f t="shared" si="11"/>
        <v>104.80189073682406</v>
      </c>
      <c r="F65" s="77">
        <f t="shared" si="9"/>
        <v>189.36471510484824</v>
      </c>
      <c r="G65" s="92">
        <f>SUM(M86)</f>
        <v>70.099777314050399</v>
      </c>
      <c r="H65" s="99">
        <v>4058</v>
      </c>
      <c r="I65" s="182">
        <v>15</v>
      </c>
      <c r="J65" s="182" t="s">
        <v>20</v>
      </c>
      <c r="K65" s="1"/>
      <c r="L65" s="218" t="s">
        <v>105</v>
      </c>
      <c r="M65" s="526" t="s">
        <v>63</v>
      </c>
      <c r="N65" s="46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3697</v>
      </c>
      <c r="I66" s="183">
        <v>14</v>
      </c>
      <c r="J66" s="182" t="s">
        <v>19</v>
      </c>
      <c r="K66" s="131">
        <f>SUM(I50)</f>
        <v>17</v>
      </c>
      <c r="L66" s="182" t="s">
        <v>21</v>
      </c>
      <c r="M66" s="366">
        <v>278509</v>
      </c>
      <c r="N66" s="99">
        <f>SUM(H50)</f>
        <v>302297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3060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101714</v>
      </c>
      <c r="N67" s="99">
        <f t="shared" ref="N67:N75" si="13">SUM(H51)</f>
        <v>103635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1278</v>
      </c>
      <c r="I68" s="182">
        <v>11</v>
      </c>
      <c r="J68" s="182" t="s">
        <v>17</v>
      </c>
      <c r="K68" s="131">
        <f t="shared" si="12"/>
        <v>40</v>
      </c>
      <c r="L68" s="182" t="s">
        <v>2</v>
      </c>
      <c r="M68" s="364">
        <v>30707</v>
      </c>
      <c r="N68" s="99">
        <f t="shared" si="13"/>
        <v>30722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1013</v>
      </c>
      <c r="I69" s="182">
        <v>39</v>
      </c>
      <c r="J69" s="182" t="s">
        <v>39</v>
      </c>
      <c r="K69" s="131">
        <f t="shared" si="12"/>
        <v>16</v>
      </c>
      <c r="L69" s="182" t="s">
        <v>3</v>
      </c>
      <c r="M69" s="364">
        <v>20341</v>
      </c>
      <c r="N69" s="99">
        <f t="shared" si="13"/>
        <v>22575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923</v>
      </c>
      <c r="I70" s="182">
        <v>13</v>
      </c>
      <c r="J70" s="182" t="s">
        <v>7</v>
      </c>
      <c r="K70" s="131">
        <f t="shared" si="12"/>
        <v>24</v>
      </c>
      <c r="L70" s="182" t="s">
        <v>28</v>
      </c>
      <c r="M70" s="364">
        <v>21513</v>
      </c>
      <c r="N70" s="99">
        <f t="shared" si="13"/>
        <v>20618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627</v>
      </c>
      <c r="I71" s="182">
        <v>2</v>
      </c>
      <c r="J71" s="182" t="s">
        <v>6</v>
      </c>
      <c r="K71" s="131">
        <f t="shared" si="12"/>
        <v>38</v>
      </c>
      <c r="L71" s="182" t="s">
        <v>38</v>
      </c>
      <c r="M71" s="364">
        <v>19157</v>
      </c>
      <c r="N71" s="99">
        <f t="shared" si="13"/>
        <v>19733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373</v>
      </c>
      <c r="I72" s="182">
        <v>23</v>
      </c>
      <c r="J72" s="182" t="s">
        <v>27</v>
      </c>
      <c r="K72" s="131">
        <f t="shared" si="12"/>
        <v>26</v>
      </c>
      <c r="L72" s="182" t="s">
        <v>30</v>
      </c>
      <c r="M72" s="364">
        <v>15075</v>
      </c>
      <c r="N72" s="99">
        <f t="shared" si="13"/>
        <v>15131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355</v>
      </c>
      <c r="I73" s="182">
        <v>22</v>
      </c>
      <c r="J73" s="182" t="s">
        <v>26</v>
      </c>
      <c r="K73" s="131">
        <f t="shared" si="12"/>
        <v>37</v>
      </c>
      <c r="L73" s="182" t="s">
        <v>37</v>
      </c>
      <c r="M73" s="364">
        <v>14027</v>
      </c>
      <c r="N73" s="99">
        <f t="shared" si="13"/>
        <v>14563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45">
        <v>253</v>
      </c>
      <c r="I74" s="182">
        <v>9</v>
      </c>
      <c r="J74" s="393" t="s">
        <v>170</v>
      </c>
      <c r="K74" s="131">
        <f t="shared" si="12"/>
        <v>25</v>
      </c>
      <c r="L74" s="185" t="s">
        <v>29</v>
      </c>
      <c r="M74" s="365">
        <v>14609</v>
      </c>
      <c r="N74" s="99">
        <f t="shared" si="13"/>
        <v>13372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184</v>
      </c>
      <c r="I75" s="182">
        <v>28</v>
      </c>
      <c r="J75" s="182" t="s">
        <v>32</v>
      </c>
      <c r="K75" s="131">
        <f t="shared" si="12"/>
        <v>33</v>
      </c>
      <c r="L75" s="185" t="s">
        <v>0</v>
      </c>
      <c r="M75" s="365">
        <v>9031</v>
      </c>
      <c r="N75" s="190">
        <f t="shared" si="13"/>
        <v>8686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177</v>
      </c>
      <c r="I76" s="182">
        <v>27</v>
      </c>
      <c r="J76" s="182" t="s">
        <v>31</v>
      </c>
      <c r="K76" s="4"/>
      <c r="L76" s="390" t="s">
        <v>109</v>
      </c>
      <c r="M76" s="397">
        <v>571629</v>
      </c>
      <c r="N76" s="195">
        <f>SUM(H90)</f>
        <v>599078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119</v>
      </c>
      <c r="I77" s="182">
        <v>4</v>
      </c>
      <c r="J77" s="182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17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345">
        <v>3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 t="s">
        <v>193</v>
      </c>
      <c r="M81" s="28">
        <v>424056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 t="s">
        <v>194</v>
      </c>
      <c r="M82" s="28">
        <v>396607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45">
        <v>0</v>
      </c>
      <c r="I83" s="182">
        <v>8</v>
      </c>
      <c r="J83" s="182" t="s">
        <v>15</v>
      </c>
      <c r="K83" s="49"/>
      <c r="L83" s="412" t="s">
        <v>192</v>
      </c>
      <c r="M83" s="28">
        <v>571629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83" t="s">
        <v>195</v>
      </c>
      <c r="M84" s="28">
        <v>599078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479"/>
      <c r="M85" s="479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 t="s">
        <v>196</v>
      </c>
      <c r="M86" s="484">
        <f>SUM(M81+M82)/(M83+M84)*100</f>
        <v>70.099777314050399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345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599078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C71" sqref="C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89</v>
      </c>
      <c r="C16" s="167" t="s">
        <v>90</v>
      </c>
      <c r="D16" s="167" t="s">
        <v>91</v>
      </c>
      <c r="E16" s="167" t="s">
        <v>80</v>
      </c>
      <c r="F16" s="167" t="s">
        <v>81</v>
      </c>
      <c r="G16" s="167" t="s">
        <v>82</v>
      </c>
      <c r="H16" s="167" t="s">
        <v>83</v>
      </c>
      <c r="I16" s="167" t="s">
        <v>84</v>
      </c>
      <c r="J16" s="167" t="s">
        <v>85</v>
      </c>
      <c r="K16" s="167" t="s">
        <v>86</v>
      </c>
      <c r="L16" s="167" t="s">
        <v>87</v>
      </c>
      <c r="M16" s="233" t="s">
        <v>88</v>
      </c>
      <c r="N16" s="235" t="s">
        <v>123</v>
      </c>
      <c r="O16" s="167" t="s">
        <v>125</v>
      </c>
    </row>
    <row r="17" spans="1:27" ht="11.1" customHeight="1" x14ac:dyDescent="0.15">
      <c r="A17" s="7" t="s">
        <v>177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180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179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184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205</v>
      </c>
      <c r="B21" s="164">
        <v>73</v>
      </c>
      <c r="C21" s="164">
        <v>75.900000000000006</v>
      </c>
      <c r="D21" s="164"/>
      <c r="E21" s="164"/>
      <c r="F21" s="164"/>
      <c r="G21" s="164"/>
      <c r="H21" s="166"/>
      <c r="I21" s="164"/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89</v>
      </c>
      <c r="C41" s="167" t="s">
        <v>90</v>
      </c>
      <c r="D41" s="167" t="s">
        <v>91</v>
      </c>
      <c r="E41" s="167" t="s">
        <v>80</v>
      </c>
      <c r="F41" s="167" t="s">
        <v>81</v>
      </c>
      <c r="G41" s="167" t="s">
        <v>82</v>
      </c>
      <c r="H41" s="167" t="s">
        <v>83</v>
      </c>
      <c r="I41" s="167" t="s">
        <v>84</v>
      </c>
      <c r="J41" s="167" t="s">
        <v>85</v>
      </c>
      <c r="K41" s="167" t="s">
        <v>86</v>
      </c>
      <c r="L41" s="167" t="s">
        <v>87</v>
      </c>
      <c r="M41" s="233" t="s">
        <v>88</v>
      </c>
      <c r="N41" s="235" t="s">
        <v>124</v>
      </c>
      <c r="O41" s="167" t="s">
        <v>125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180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179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184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205</v>
      </c>
      <c r="B46" s="173">
        <v>105.8</v>
      </c>
      <c r="C46" s="173">
        <v>103.9</v>
      </c>
      <c r="D46" s="173"/>
      <c r="E46" s="173"/>
      <c r="F46" s="173"/>
      <c r="G46" s="173"/>
      <c r="H46" s="173"/>
      <c r="I46" s="173"/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89</v>
      </c>
      <c r="C65" s="167" t="s">
        <v>90</v>
      </c>
      <c r="D65" s="167" t="s">
        <v>91</v>
      </c>
      <c r="E65" s="167" t="s">
        <v>80</v>
      </c>
      <c r="F65" s="167" t="s">
        <v>81</v>
      </c>
      <c r="G65" s="167" t="s">
        <v>82</v>
      </c>
      <c r="H65" s="167" t="s">
        <v>83</v>
      </c>
      <c r="I65" s="167" t="s">
        <v>84</v>
      </c>
      <c r="J65" s="167" t="s">
        <v>85</v>
      </c>
      <c r="K65" s="167" t="s">
        <v>86</v>
      </c>
      <c r="L65" s="167" t="s">
        <v>87</v>
      </c>
      <c r="M65" s="233" t="s">
        <v>88</v>
      </c>
      <c r="N65" s="235" t="s">
        <v>124</v>
      </c>
      <c r="O65" s="337" t="s">
        <v>125</v>
      </c>
    </row>
    <row r="66" spans="1:26" ht="11.1" customHeight="1" x14ac:dyDescent="0.15">
      <c r="A66" s="7" t="s">
        <v>177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184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205</v>
      </c>
      <c r="B70" s="164">
        <v>68.099999999999994</v>
      </c>
      <c r="C70" s="164">
        <v>73.3</v>
      </c>
      <c r="D70" s="164"/>
      <c r="E70" s="164"/>
      <c r="F70" s="164"/>
      <c r="G70" s="164"/>
      <c r="H70" s="164"/>
      <c r="I70" s="164"/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C76" sqref="C76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5" t="s">
        <v>123</v>
      </c>
      <c r="O18" s="235" t="s">
        <v>125</v>
      </c>
    </row>
    <row r="19" spans="1:18" ht="11.1" customHeight="1" x14ac:dyDescent="0.15">
      <c r="A19" s="7" t="s">
        <v>177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180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179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184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205</v>
      </c>
      <c r="B23" s="173">
        <v>11.1</v>
      </c>
      <c r="C23" s="173">
        <v>11.5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5" t="s">
        <v>124</v>
      </c>
      <c r="O42" s="235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184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205</v>
      </c>
      <c r="B47" s="173">
        <v>19.8</v>
      </c>
      <c r="C47" s="173">
        <v>20.3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5" t="s">
        <v>124</v>
      </c>
      <c r="O70" s="235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184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205</v>
      </c>
      <c r="B75" s="164">
        <v>56</v>
      </c>
      <c r="C75" s="164">
        <v>56.2</v>
      </c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C89" sqref="C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184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205</v>
      </c>
      <c r="B29" s="173">
        <v>19.399999999999999</v>
      </c>
      <c r="C29" s="173">
        <v>17.7</v>
      </c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184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205</v>
      </c>
      <c r="B58" s="173">
        <v>38.6</v>
      </c>
      <c r="C58" s="173">
        <v>36.700000000000003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</row>
    <row r="84" spans="1:18" s="170" customFormat="1" ht="11.1" customHeight="1" x14ac:dyDescent="0.15">
      <c r="A84" s="7" t="s">
        <v>177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180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179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184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205</v>
      </c>
      <c r="B88" s="164">
        <v>50.7</v>
      </c>
      <c r="C88" s="166">
        <v>49.7</v>
      </c>
      <c r="D88" s="164"/>
      <c r="E88" s="164"/>
      <c r="F88" s="164"/>
      <c r="G88" s="164"/>
      <c r="H88" s="166"/>
      <c r="I88" s="164"/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4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C89" sqref="C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180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179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184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205</v>
      </c>
      <c r="B29" s="178">
        <v>55.9</v>
      </c>
      <c r="C29" s="178">
        <v>45.3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184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205</v>
      </c>
      <c r="B58" s="178">
        <v>40.9</v>
      </c>
      <c r="C58" s="178">
        <v>41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184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205</v>
      </c>
      <c r="B88" s="12">
        <v>137.30000000000001</v>
      </c>
      <c r="C88" s="12">
        <v>110.5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C89" sqref="C89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177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180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179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184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205</v>
      </c>
      <c r="B29" s="417">
        <v>68.900000000000006</v>
      </c>
      <c r="C29" s="417">
        <v>75.7</v>
      </c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77</v>
      </c>
      <c r="C53" s="427" t="s">
        <v>78</v>
      </c>
      <c r="D53" s="427" t="s">
        <v>79</v>
      </c>
      <c r="E53" s="427" t="s">
        <v>80</v>
      </c>
      <c r="F53" s="427" t="s">
        <v>81</v>
      </c>
      <c r="G53" s="427" t="s">
        <v>82</v>
      </c>
      <c r="H53" s="427" t="s">
        <v>83</v>
      </c>
      <c r="I53" s="427" t="s">
        <v>84</v>
      </c>
      <c r="J53" s="427" t="s">
        <v>85</v>
      </c>
      <c r="K53" s="427" t="s">
        <v>86</v>
      </c>
      <c r="L53" s="427" t="s">
        <v>87</v>
      </c>
      <c r="M53" s="427" t="s">
        <v>88</v>
      </c>
      <c r="N53" s="428" t="s">
        <v>124</v>
      </c>
      <c r="O53" s="429" t="s">
        <v>126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177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180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179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184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205</v>
      </c>
      <c r="B58" s="173">
        <v>110.3</v>
      </c>
      <c r="C58" s="173">
        <v>109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77</v>
      </c>
      <c r="C83" s="164" t="s">
        <v>78</v>
      </c>
      <c r="D83" s="164" t="s">
        <v>79</v>
      </c>
      <c r="E83" s="164" t="s">
        <v>80</v>
      </c>
      <c r="F83" s="164" t="s">
        <v>81</v>
      </c>
      <c r="G83" s="164" t="s">
        <v>82</v>
      </c>
      <c r="H83" s="164" t="s">
        <v>83</v>
      </c>
      <c r="I83" s="164" t="s">
        <v>84</v>
      </c>
      <c r="J83" s="164" t="s">
        <v>85</v>
      </c>
      <c r="K83" s="164" t="s">
        <v>86</v>
      </c>
      <c r="L83" s="164" t="s">
        <v>87</v>
      </c>
      <c r="M83" s="164" t="s">
        <v>88</v>
      </c>
      <c r="N83" s="235" t="s">
        <v>124</v>
      </c>
      <c r="O83" s="167" t="s">
        <v>126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177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180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179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184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205</v>
      </c>
      <c r="B88" s="166">
        <v>62.3</v>
      </c>
      <c r="C88" s="166">
        <v>69.599999999999994</v>
      </c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C89" sqref="C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184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205</v>
      </c>
      <c r="B29" s="173">
        <v>43</v>
      </c>
      <c r="C29" s="173">
        <v>42.4</v>
      </c>
      <c r="D29" s="173"/>
      <c r="E29" s="173"/>
      <c r="F29" s="173"/>
      <c r="G29" s="173"/>
      <c r="H29" s="173"/>
      <c r="I29" s="173"/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184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205</v>
      </c>
      <c r="B58" s="173">
        <v>57.2</v>
      </c>
      <c r="C58" s="173">
        <v>59.9</v>
      </c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184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205</v>
      </c>
      <c r="B88" s="164">
        <v>76.7</v>
      </c>
      <c r="C88" s="164">
        <v>70.099999999999994</v>
      </c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4" t="s">
        <v>129</v>
      </c>
      <c r="F1" s="159"/>
      <c r="G1" s="159"/>
      <c r="H1" s="159"/>
    </row>
    <row r="2" spans="1:13" x14ac:dyDescent="0.15">
      <c r="A2" s="528"/>
    </row>
    <row r="3" spans="1:13" ht="17.25" x14ac:dyDescent="0.2">
      <c r="A3" s="528"/>
      <c r="C3" s="159"/>
    </row>
    <row r="4" spans="1:13" ht="17.25" x14ac:dyDescent="0.2">
      <c r="A4" s="528"/>
      <c r="J4" s="159"/>
      <c r="K4" s="159"/>
      <c r="L4" s="159"/>
      <c r="M4" s="159"/>
    </row>
    <row r="5" spans="1:13" x14ac:dyDescent="0.15">
      <c r="A5" s="528"/>
    </row>
    <row r="6" spans="1:13" x14ac:dyDescent="0.15">
      <c r="A6" s="528"/>
    </row>
    <row r="7" spans="1:13" x14ac:dyDescent="0.15">
      <c r="A7" s="528"/>
    </row>
    <row r="8" spans="1:13" x14ac:dyDescent="0.15">
      <c r="A8" s="528"/>
    </row>
    <row r="9" spans="1:13" x14ac:dyDescent="0.15">
      <c r="A9" s="528"/>
    </row>
    <row r="10" spans="1:13" x14ac:dyDescent="0.15">
      <c r="A10" s="528"/>
    </row>
    <row r="11" spans="1:13" x14ac:dyDescent="0.15">
      <c r="A11" s="528"/>
    </row>
    <row r="12" spans="1:13" x14ac:dyDescent="0.15">
      <c r="A12" s="528"/>
    </row>
    <row r="13" spans="1:13" x14ac:dyDescent="0.15">
      <c r="A13" s="528"/>
    </row>
    <row r="14" spans="1:13" x14ac:dyDescent="0.15">
      <c r="A14" s="528"/>
    </row>
    <row r="15" spans="1:13" x14ac:dyDescent="0.15">
      <c r="A15" s="528"/>
    </row>
    <row r="16" spans="1:13" x14ac:dyDescent="0.15">
      <c r="A16" s="528"/>
    </row>
    <row r="17" spans="1:15" x14ac:dyDescent="0.15">
      <c r="A17" s="528"/>
    </row>
    <row r="18" spans="1:15" x14ac:dyDescent="0.15">
      <c r="A18" s="528"/>
    </row>
    <row r="19" spans="1:15" x14ac:dyDescent="0.15">
      <c r="A19" s="528"/>
    </row>
    <row r="20" spans="1:15" x14ac:dyDescent="0.15">
      <c r="A20" s="528"/>
    </row>
    <row r="21" spans="1:15" x14ac:dyDescent="0.15">
      <c r="A21" s="528"/>
    </row>
    <row r="22" spans="1:15" x14ac:dyDescent="0.15">
      <c r="A22" s="528"/>
    </row>
    <row r="23" spans="1:15" x14ac:dyDescent="0.15">
      <c r="A23" s="528"/>
    </row>
    <row r="24" spans="1:15" x14ac:dyDescent="0.15">
      <c r="A24" s="528"/>
    </row>
    <row r="25" spans="1:15" x14ac:dyDescent="0.15">
      <c r="A25" s="528"/>
    </row>
    <row r="26" spans="1:15" x14ac:dyDescent="0.15">
      <c r="A26" s="528"/>
    </row>
    <row r="27" spans="1:15" x14ac:dyDescent="0.15">
      <c r="A27" s="528"/>
    </row>
    <row r="28" spans="1:15" x14ac:dyDescent="0.15">
      <c r="A28" s="528"/>
    </row>
    <row r="29" spans="1:15" x14ac:dyDescent="0.15">
      <c r="A29" s="528"/>
      <c r="O29" s="406"/>
    </row>
    <row r="30" spans="1:15" x14ac:dyDescent="0.15">
      <c r="A30" s="528"/>
    </row>
    <row r="31" spans="1:15" x14ac:dyDescent="0.15">
      <c r="A31" s="528"/>
    </row>
    <row r="32" spans="1:15" x14ac:dyDescent="0.15">
      <c r="A32" s="528"/>
    </row>
    <row r="33" spans="1:15" x14ac:dyDescent="0.15">
      <c r="A33" s="528"/>
    </row>
    <row r="34" spans="1:15" x14ac:dyDescent="0.15">
      <c r="A34" s="528"/>
    </row>
    <row r="35" spans="1:15" s="46" customFormat="1" ht="20.100000000000001" customHeight="1" x14ac:dyDescent="0.15">
      <c r="A35" s="528"/>
      <c r="B35" s="434" t="s">
        <v>175</v>
      </c>
      <c r="C35" s="434" t="s">
        <v>158</v>
      </c>
      <c r="D35" s="434" t="s">
        <v>159</v>
      </c>
      <c r="E35" s="435" t="s">
        <v>161</v>
      </c>
      <c r="F35" s="436" t="s">
        <v>164</v>
      </c>
      <c r="G35" s="436" t="s">
        <v>167</v>
      </c>
      <c r="H35" s="436" t="s">
        <v>174</v>
      </c>
      <c r="I35" s="436" t="s">
        <v>177</v>
      </c>
      <c r="J35" s="436" t="s">
        <v>178</v>
      </c>
      <c r="K35" s="436" t="s">
        <v>183</v>
      </c>
      <c r="L35" s="436" t="s">
        <v>203</v>
      </c>
      <c r="M35" s="437" t="s">
        <v>209</v>
      </c>
      <c r="N35" s="51"/>
      <c r="O35" s="161"/>
    </row>
    <row r="36" spans="1:15" ht="25.5" customHeight="1" x14ac:dyDescent="0.15">
      <c r="A36" s="528"/>
      <c r="B36" s="223" t="s">
        <v>110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141.80000000000001</v>
      </c>
      <c r="N36" s="1"/>
      <c r="O36" s="1"/>
    </row>
    <row r="37" spans="1:15" ht="25.5" customHeight="1" x14ac:dyDescent="0.15">
      <c r="A37" s="528"/>
      <c r="B37" s="222" t="s">
        <v>133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240.2</v>
      </c>
      <c r="N37" s="1"/>
      <c r="O37" s="1"/>
    </row>
    <row r="38" spans="1:15" ht="24.75" customHeight="1" x14ac:dyDescent="0.15">
      <c r="A38" s="528"/>
      <c r="B38" s="196" t="s">
        <v>132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171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S21" sqref="S21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35" t="s">
        <v>210</v>
      </c>
      <c r="C1" s="535"/>
      <c r="D1" s="535"/>
      <c r="E1" s="535"/>
      <c r="F1" s="535"/>
      <c r="G1" s="536" t="s">
        <v>130</v>
      </c>
      <c r="H1" s="536"/>
      <c r="I1" s="536"/>
      <c r="J1" s="257" t="s">
        <v>111</v>
      </c>
      <c r="K1" s="4"/>
      <c r="M1" s="4" t="s">
        <v>204</v>
      </c>
    </row>
    <row r="2" spans="1:15" x14ac:dyDescent="0.15">
      <c r="A2" s="256"/>
      <c r="B2" s="535"/>
      <c r="C2" s="535"/>
      <c r="D2" s="535"/>
      <c r="E2" s="535"/>
      <c r="F2" s="535"/>
      <c r="G2" s="536"/>
      <c r="H2" s="536"/>
      <c r="I2" s="536"/>
      <c r="J2" s="453">
        <v>222774</v>
      </c>
      <c r="K2" s="5" t="s">
        <v>113</v>
      </c>
      <c r="L2" s="398">
        <f t="shared" ref="L2:L7" si="0">SUM(J2)</f>
        <v>222774</v>
      </c>
      <c r="M2" s="453">
        <v>153673</v>
      </c>
    </row>
    <row r="3" spans="1:15" x14ac:dyDescent="0.15">
      <c r="J3" s="453">
        <v>388653</v>
      </c>
      <c r="K3" s="4" t="s">
        <v>114</v>
      </c>
      <c r="L3" s="398">
        <f t="shared" si="0"/>
        <v>388653</v>
      </c>
      <c r="M3" s="453">
        <v>247407</v>
      </c>
    </row>
    <row r="4" spans="1:15" x14ac:dyDescent="0.15">
      <c r="J4" s="453">
        <v>516550</v>
      </c>
      <c r="K4" s="4" t="s">
        <v>104</v>
      </c>
      <c r="L4" s="398">
        <f t="shared" si="0"/>
        <v>516550</v>
      </c>
      <c r="M4" s="453">
        <v>335669</v>
      </c>
    </row>
    <row r="5" spans="1:15" x14ac:dyDescent="0.15">
      <c r="J5" s="453">
        <v>155235</v>
      </c>
      <c r="K5" s="4" t="s">
        <v>92</v>
      </c>
      <c r="L5" s="398">
        <f t="shared" si="0"/>
        <v>155235</v>
      </c>
      <c r="M5" s="453">
        <v>129106</v>
      </c>
    </row>
    <row r="6" spans="1:15" x14ac:dyDescent="0.15">
      <c r="J6" s="453">
        <v>254102</v>
      </c>
      <c r="K6" s="4" t="s">
        <v>102</v>
      </c>
      <c r="L6" s="398">
        <f t="shared" si="0"/>
        <v>254102</v>
      </c>
      <c r="M6" s="453">
        <v>151754</v>
      </c>
    </row>
    <row r="7" spans="1:15" x14ac:dyDescent="0.15">
      <c r="J7" s="453">
        <v>864705</v>
      </c>
      <c r="K7" s="4" t="s">
        <v>105</v>
      </c>
      <c r="L7" s="398">
        <f t="shared" si="0"/>
        <v>864705</v>
      </c>
      <c r="M7" s="453">
        <v>618891</v>
      </c>
    </row>
    <row r="8" spans="1:15" x14ac:dyDescent="0.15">
      <c r="J8" s="398">
        <f>SUM(J2:J7)</f>
        <v>2402019</v>
      </c>
      <c r="K8" s="4" t="s">
        <v>94</v>
      </c>
      <c r="L8" s="512">
        <f>SUM(L2:L7)</f>
        <v>2402019</v>
      </c>
      <c r="M8" s="398">
        <f>SUM(M2:M7)</f>
        <v>1636500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8">
        <f>SUM(M2)</f>
        <v>153673</v>
      </c>
      <c r="M11" s="398">
        <f t="shared" ref="M11:M17" si="1">SUM(N11-L11)</f>
        <v>69101</v>
      </c>
      <c r="N11" s="398">
        <f t="shared" ref="N11:N17" si="2">SUM(L2)</f>
        <v>222774</v>
      </c>
      <c r="O11" s="399">
        <f>SUM(L11/N11)</f>
        <v>0.68981568764757106</v>
      </c>
    </row>
    <row r="12" spans="1:15" x14ac:dyDescent="0.15">
      <c r="K12" s="4" t="s">
        <v>114</v>
      </c>
      <c r="L12" s="398">
        <f t="shared" ref="L12:L17" si="3">SUM(M3)</f>
        <v>247407</v>
      </c>
      <c r="M12" s="398">
        <f t="shared" si="1"/>
        <v>141246</v>
      </c>
      <c r="N12" s="398">
        <f t="shared" si="2"/>
        <v>388653</v>
      </c>
      <c r="O12" s="399">
        <f t="shared" ref="O12:O17" si="4">SUM(L12/N12)</f>
        <v>0.63657555711650238</v>
      </c>
    </row>
    <row r="13" spans="1:15" x14ac:dyDescent="0.15">
      <c r="K13" s="4" t="s">
        <v>104</v>
      </c>
      <c r="L13" s="398">
        <f t="shared" si="3"/>
        <v>335669</v>
      </c>
      <c r="M13" s="398">
        <f t="shared" si="1"/>
        <v>180881</v>
      </c>
      <c r="N13" s="398">
        <f t="shared" si="2"/>
        <v>516550</v>
      </c>
      <c r="O13" s="399">
        <f t="shared" si="4"/>
        <v>0.64982867099022357</v>
      </c>
    </row>
    <row r="14" spans="1:15" x14ac:dyDescent="0.15">
      <c r="K14" s="4" t="s">
        <v>92</v>
      </c>
      <c r="L14" s="398">
        <f t="shared" si="3"/>
        <v>129106</v>
      </c>
      <c r="M14" s="398">
        <f t="shared" si="1"/>
        <v>26129</v>
      </c>
      <c r="N14" s="398">
        <f t="shared" si="2"/>
        <v>155235</v>
      </c>
      <c r="O14" s="399">
        <f t="shared" si="4"/>
        <v>0.83168099977453536</v>
      </c>
    </row>
    <row r="15" spans="1:15" x14ac:dyDescent="0.15">
      <c r="K15" s="4" t="s">
        <v>102</v>
      </c>
      <c r="L15" s="398">
        <f t="shared" si="3"/>
        <v>151754</v>
      </c>
      <c r="M15" s="398">
        <f t="shared" si="1"/>
        <v>102348</v>
      </c>
      <c r="N15" s="398">
        <f t="shared" si="2"/>
        <v>254102</v>
      </c>
      <c r="O15" s="399">
        <f t="shared" si="4"/>
        <v>0.59721686566811749</v>
      </c>
    </row>
    <row r="16" spans="1:15" x14ac:dyDescent="0.15">
      <c r="K16" s="4" t="s">
        <v>105</v>
      </c>
      <c r="L16" s="398">
        <f t="shared" si="3"/>
        <v>618891</v>
      </c>
      <c r="M16" s="398">
        <f t="shared" si="1"/>
        <v>245814</v>
      </c>
      <c r="N16" s="398">
        <f t="shared" si="2"/>
        <v>864705</v>
      </c>
      <c r="O16" s="399">
        <f t="shared" si="4"/>
        <v>0.71572501604593475</v>
      </c>
    </row>
    <row r="17" spans="11:15" x14ac:dyDescent="0.15">
      <c r="K17" s="4" t="s">
        <v>94</v>
      </c>
      <c r="L17" s="398">
        <f t="shared" si="3"/>
        <v>1636500</v>
      </c>
      <c r="M17" s="398">
        <f t="shared" si="1"/>
        <v>765519</v>
      </c>
      <c r="N17" s="398">
        <f t="shared" si="2"/>
        <v>2402019</v>
      </c>
      <c r="O17" s="399">
        <f t="shared" si="4"/>
        <v>0.68130185481463723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37" t="s">
        <v>111</v>
      </c>
      <c r="D56" s="538"/>
      <c r="E56" s="537" t="s">
        <v>112</v>
      </c>
      <c r="F56" s="538"/>
      <c r="G56" s="541" t="s">
        <v>117</v>
      </c>
      <c r="H56" s="537" t="s">
        <v>118</v>
      </c>
      <c r="I56" s="538"/>
    </row>
    <row r="57" spans="1:11" ht="14.25" x14ac:dyDescent="0.15">
      <c r="A57" s="40" t="s">
        <v>119</v>
      </c>
      <c r="B57" s="41"/>
      <c r="C57" s="539"/>
      <c r="D57" s="540"/>
      <c r="E57" s="539"/>
      <c r="F57" s="540"/>
      <c r="G57" s="542"/>
      <c r="H57" s="539"/>
      <c r="I57" s="540"/>
    </row>
    <row r="58" spans="1:11" ht="19.5" customHeight="1" x14ac:dyDescent="0.15">
      <c r="A58" s="45" t="s">
        <v>120</v>
      </c>
      <c r="B58" s="42"/>
      <c r="C58" s="545" t="s">
        <v>163</v>
      </c>
      <c r="D58" s="546"/>
      <c r="E58" s="547" t="s">
        <v>211</v>
      </c>
      <c r="F58" s="548"/>
      <c r="G58" s="88">
        <v>15.7</v>
      </c>
      <c r="H58" s="43"/>
      <c r="I58" s="44"/>
    </row>
    <row r="59" spans="1:11" ht="19.5" customHeight="1" x14ac:dyDescent="0.15">
      <c r="A59" s="45" t="s">
        <v>121</v>
      </c>
      <c r="B59" s="42"/>
      <c r="C59" s="543" t="s">
        <v>160</v>
      </c>
      <c r="D59" s="546"/>
      <c r="E59" s="547" t="s">
        <v>212</v>
      </c>
      <c r="F59" s="548"/>
      <c r="G59" s="93">
        <v>25.8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7" t="s">
        <v>199</v>
      </c>
      <c r="D60" s="548"/>
      <c r="E60" s="543" t="s">
        <v>213</v>
      </c>
      <c r="F60" s="544"/>
      <c r="G60" s="88">
        <v>73.5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W45" sqref="W45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77</v>
      </c>
      <c r="C25" s="164" t="s">
        <v>78</v>
      </c>
      <c r="D25" s="164" t="s">
        <v>79</v>
      </c>
      <c r="E25" s="164" t="s">
        <v>80</v>
      </c>
      <c r="F25" s="164" t="s">
        <v>81</v>
      </c>
      <c r="G25" s="164" t="s">
        <v>82</v>
      </c>
      <c r="H25" s="164" t="s">
        <v>83</v>
      </c>
      <c r="I25" s="164" t="s">
        <v>84</v>
      </c>
      <c r="J25" s="164" t="s">
        <v>85</v>
      </c>
      <c r="K25" s="164" t="s">
        <v>86</v>
      </c>
      <c r="L25" s="164" t="s">
        <v>87</v>
      </c>
      <c r="M25" s="165" t="s">
        <v>88</v>
      </c>
      <c r="N25" s="235" t="s">
        <v>127</v>
      </c>
      <c r="O25" s="167" t="s">
        <v>126</v>
      </c>
      <c r="AI25" s="410"/>
    </row>
    <row r="26" spans="1:35" ht="9.9499999999999993" customHeight="1" x14ac:dyDescent="0.15">
      <c r="A26" s="7" t="s">
        <v>177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180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179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184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205</v>
      </c>
      <c r="B30" s="164">
        <v>93.3</v>
      </c>
      <c r="C30" s="164">
        <v>91.3</v>
      </c>
      <c r="D30" s="166"/>
      <c r="E30" s="164"/>
      <c r="F30" s="164"/>
      <c r="G30" s="164"/>
      <c r="H30" s="166"/>
      <c r="I30" s="164"/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77</v>
      </c>
      <c r="C55" s="164" t="s">
        <v>78</v>
      </c>
      <c r="D55" s="164" t="s">
        <v>79</v>
      </c>
      <c r="E55" s="164" t="s">
        <v>80</v>
      </c>
      <c r="F55" s="164" t="s">
        <v>81</v>
      </c>
      <c r="G55" s="164" t="s">
        <v>82</v>
      </c>
      <c r="H55" s="164" t="s">
        <v>83</v>
      </c>
      <c r="I55" s="164" t="s">
        <v>84</v>
      </c>
      <c r="J55" s="164" t="s">
        <v>85</v>
      </c>
      <c r="K55" s="164" t="s">
        <v>86</v>
      </c>
      <c r="L55" s="164" t="s">
        <v>87</v>
      </c>
      <c r="M55" s="165" t="s">
        <v>88</v>
      </c>
      <c r="N55" s="235" t="s">
        <v>128</v>
      </c>
      <c r="O55" s="167" t="s">
        <v>126</v>
      </c>
    </row>
    <row r="56" spans="1:27" ht="9.9499999999999993" customHeight="1" x14ac:dyDescent="0.15">
      <c r="A56" s="7" t="s">
        <v>177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180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184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205</v>
      </c>
      <c r="B60" s="164">
        <v>141.30000000000001</v>
      </c>
      <c r="C60" s="164">
        <v>142.30000000000001</v>
      </c>
      <c r="D60" s="164"/>
      <c r="E60" s="164"/>
      <c r="F60" s="164"/>
      <c r="G60" s="164"/>
      <c r="H60" s="164"/>
      <c r="I60" s="164"/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77</v>
      </c>
      <c r="C85" s="164" t="s">
        <v>78</v>
      </c>
      <c r="D85" s="164" t="s">
        <v>79</v>
      </c>
      <c r="E85" s="164" t="s">
        <v>80</v>
      </c>
      <c r="F85" s="164" t="s">
        <v>81</v>
      </c>
      <c r="G85" s="164" t="s">
        <v>82</v>
      </c>
      <c r="H85" s="164" t="s">
        <v>83</v>
      </c>
      <c r="I85" s="164" t="s">
        <v>84</v>
      </c>
      <c r="J85" s="164" t="s">
        <v>85</v>
      </c>
      <c r="K85" s="164" t="s">
        <v>86</v>
      </c>
      <c r="L85" s="164" t="s">
        <v>87</v>
      </c>
      <c r="M85" s="165" t="s">
        <v>88</v>
      </c>
      <c r="N85" s="235" t="s">
        <v>128</v>
      </c>
      <c r="O85" s="167" t="s">
        <v>126</v>
      </c>
    </row>
    <row r="86" spans="1:25" ht="9.9499999999999993" customHeight="1" x14ac:dyDescent="0.15">
      <c r="A86" s="7" t="s">
        <v>177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180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184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11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205</v>
      </c>
      <c r="B90" s="164">
        <v>66.900000000000006</v>
      </c>
      <c r="C90" s="164">
        <v>64.099999999999994</v>
      </c>
      <c r="D90" s="164"/>
      <c r="E90" s="164"/>
      <c r="F90" s="164"/>
      <c r="G90" s="164"/>
      <c r="H90" s="164"/>
      <c r="I90" s="164"/>
      <c r="J90" s="165"/>
      <c r="K90" s="164"/>
      <c r="L90" s="164"/>
      <c r="M90" s="165"/>
      <c r="N90" s="240"/>
      <c r="O90" s="51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P44" sqref="P4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49" t="s">
        <v>214</v>
      </c>
      <c r="B1" s="550"/>
      <c r="C1" s="550"/>
      <c r="D1" s="550"/>
      <c r="E1" s="550"/>
      <c r="F1" s="550"/>
      <c r="G1" s="550"/>
      <c r="M1" s="17"/>
      <c r="N1" s="392" t="s">
        <v>205</v>
      </c>
      <c r="O1" s="124"/>
      <c r="P1" s="53"/>
      <c r="Q1" s="330" t="s">
        <v>184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273600</v>
      </c>
      <c r="K3" s="225">
        <v>1</v>
      </c>
      <c r="L3" s="4">
        <f>SUM(H3)</f>
        <v>17</v>
      </c>
      <c r="M3" s="182" t="s">
        <v>21</v>
      </c>
      <c r="N3" s="14">
        <f>SUM(J3)</f>
        <v>273600</v>
      </c>
      <c r="O3" s="4">
        <f>SUM(H3)</f>
        <v>17</v>
      </c>
      <c r="P3" s="182" t="s">
        <v>21</v>
      </c>
      <c r="Q3" s="226">
        <v>64833</v>
      </c>
    </row>
    <row r="4" spans="1:19" ht="13.5" customHeight="1" x14ac:dyDescent="0.15">
      <c r="H4" s="91">
        <v>33</v>
      </c>
      <c r="I4" s="182" t="s">
        <v>0</v>
      </c>
      <c r="J4" s="14">
        <v>93363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93363</v>
      </c>
      <c r="O4" s="4">
        <f t="shared" ref="O4:O12" si="2">SUM(H4)</f>
        <v>33</v>
      </c>
      <c r="P4" s="182" t="s">
        <v>0</v>
      </c>
      <c r="Q4" s="96">
        <v>75704</v>
      </c>
    </row>
    <row r="5" spans="1:19" ht="13.5" customHeight="1" x14ac:dyDescent="0.15">
      <c r="G5" s="18"/>
      <c r="H5" s="91">
        <v>26</v>
      </c>
      <c r="I5" s="182" t="s">
        <v>30</v>
      </c>
      <c r="J5" s="14">
        <v>89762</v>
      </c>
      <c r="K5" s="225">
        <v>3</v>
      </c>
      <c r="L5" s="4">
        <f t="shared" si="0"/>
        <v>26</v>
      </c>
      <c r="M5" s="182" t="s">
        <v>30</v>
      </c>
      <c r="N5" s="14">
        <f t="shared" si="1"/>
        <v>89762</v>
      </c>
      <c r="O5" s="4">
        <f t="shared" si="2"/>
        <v>26</v>
      </c>
      <c r="P5" s="182" t="s">
        <v>30</v>
      </c>
      <c r="Q5" s="96">
        <v>83493</v>
      </c>
      <c r="S5" s="53"/>
    </row>
    <row r="6" spans="1:19" ht="13.5" customHeight="1" x14ac:dyDescent="0.15">
      <c r="H6" s="91">
        <v>36</v>
      </c>
      <c r="I6" s="183" t="s">
        <v>5</v>
      </c>
      <c r="J6" s="14">
        <v>76195</v>
      </c>
      <c r="K6" s="225">
        <v>4</v>
      </c>
      <c r="L6" s="4">
        <f t="shared" si="0"/>
        <v>36</v>
      </c>
      <c r="M6" s="183" t="s">
        <v>5</v>
      </c>
      <c r="N6" s="14">
        <f t="shared" si="1"/>
        <v>76195</v>
      </c>
      <c r="O6" s="4">
        <f t="shared" si="2"/>
        <v>36</v>
      </c>
      <c r="P6" s="183" t="s">
        <v>5</v>
      </c>
      <c r="Q6" s="96">
        <v>69983</v>
      </c>
    </row>
    <row r="7" spans="1:19" ht="13.5" customHeight="1" x14ac:dyDescent="0.15">
      <c r="H7" s="91">
        <v>16</v>
      </c>
      <c r="I7" s="182" t="s">
        <v>3</v>
      </c>
      <c r="J7" s="97">
        <v>59531</v>
      </c>
      <c r="K7" s="225">
        <v>5</v>
      </c>
      <c r="L7" s="4">
        <f t="shared" si="0"/>
        <v>16</v>
      </c>
      <c r="M7" s="182" t="s">
        <v>3</v>
      </c>
      <c r="N7" s="14">
        <f t="shared" si="1"/>
        <v>59531</v>
      </c>
      <c r="O7" s="4">
        <f t="shared" si="2"/>
        <v>16</v>
      </c>
      <c r="P7" s="182" t="s">
        <v>3</v>
      </c>
      <c r="Q7" s="96">
        <v>58077</v>
      </c>
    </row>
    <row r="8" spans="1:19" ht="13.5" customHeight="1" x14ac:dyDescent="0.15">
      <c r="G8" s="446"/>
      <c r="H8" s="349">
        <v>40</v>
      </c>
      <c r="I8" s="183" t="s">
        <v>2</v>
      </c>
      <c r="J8" s="14">
        <v>38299</v>
      </c>
      <c r="K8" s="225">
        <v>6</v>
      </c>
      <c r="L8" s="4">
        <f t="shared" si="0"/>
        <v>40</v>
      </c>
      <c r="M8" s="183" t="s">
        <v>2</v>
      </c>
      <c r="N8" s="14">
        <f t="shared" si="1"/>
        <v>38299</v>
      </c>
      <c r="O8" s="4">
        <f t="shared" si="2"/>
        <v>40</v>
      </c>
      <c r="P8" s="183" t="s">
        <v>2</v>
      </c>
      <c r="Q8" s="96">
        <v>42035</v>
      </c>
    </row>
    <row r="9" spans="1:19" ht="13.5" customHeight="1" x14ac:dyDescent="0.15">
      <c r="H9" s="152">
        <v>34</v>
      </c>
      <c r="I9" s="185" t="s">
        <v>1</v>
      </c>
      <c r="J9" s="251">
        <v>37976</v>
      </c>
      <c r="K9" s="225">
        <v>7</v>
      </c>
      <c r="L9" s="4">
        <f t="shared" si="0"/>
        <v>34</v>
      </c>
      <c r="M9" s="185" t="s">
        <v>1</v>
      </c>
      <c r="N9" s="14">
        <f t="shared" si="1"/>
        <v>37976</v>
      </c>
      <c r="O9" s="4">
        <f t="shared" si="2"/>
        <v>34</v>
      </c>
      <c r="P9" s="185" t="s">
        <v>1</v>
      </c>
      <c r="Q9" s="96">
        <v>36574</v>
      </c>
    </row>
    <row r="10" spans="1:19" ht="13.5" customHeight="1" x14ac:dyDescent="0.15">
      <c r="G10" s="446"/>
      <c r="H10" s="91">
        <v>25</v>
      </c>
      <c r="I10" s="182" t="s">
        <v>29</v>
      </c>
      <c r="J10" s="14">
        <v>35765</v>
      </c>
      <c r="K10" s="225">
        <v>8</v>
      </c>
      <c r="L10" s="4">
        <f t="shared" si="0"/>
        <v>25</v>
      </c>
      <c r="M10" s="182" t="s">
        <v>29</v>
      </c>
      <c r="N10" s="14">
        <f t="shared" si="1"/>
        <v>35765</v>
      </c>
      <c r="O10" s="4">
        <f t="shared" si="2"/>
        <v>25</v>
      </c>
      <c r="P10" s="182" t="s">
        <v>29</v>
      </c>
      <c r="Q10" s="96">
        <v>37823</v>
      </c>
    </row>
    <row r="11" spans="1:19" ht="13.5" customHeight="1" x14ac:dyDescent="0.15">
      <c r="H11" s="152">
        <v>13</v>
      </c>
      <c r="I11" s="185" t="s">
        <v>7</v>
      </c>
      <c r="J11" s="151">
        <v>32454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32454</v>
      </c>
      <c r="O11" s="4">
        <f t="shared" si="2"/>
        <v>13</v>
      </c>
      <c r="P11" s="185" t="s">
        <v>7</v>
      </c>
      <c r="Q11" s="96">
        <v>35170</v>
      </c>
    </row>
    <row r="12" spans="1:19" ht="13.5" customHeight="1" thickBot="1" x14ac:dyDescent="0.2">
      <c r="H12" s="321">
        <v>31</v>
      </c>
      <c r="I12" s="462" t="s">
        <v>106</v>
      </c>
      <c r="J12" s="466">
        <v>29096</v>
      </c>
      <c r="K12" s="224">
        <v>10</v>
      </c>
      <c r="L12" s="4">
        <f t="shared" si="0"/>
        <v>31</v>
      </c>
      <c r="M12" s="462" t="s">
        <v>64</v>
      </c>
      <c r="N12" s="128">
        <f t="shared" si="1"/>
        <v>29096</v>
      </c>
      <c r="O12" s="15">
        <f t="shared" si="2"/>
        <v>31</v>
      </c>
      <c r="P12" s="462" t="s">
        <v>64</v>
      </c>
      <c r="Q12" s="227">
        <v>22530</v>
      </c>
    </row>
    <row r="13" spans="1:19" ht="13.5" customHeight="1" thickTop="1" thickBot="1" x14ac:dyDescent="0.2">
      <c r="H13" s="136">
        <v>24</v>
      </c>
      <c r="I13" s="509" t="s">
        <v>28</v>
      </c>
      <c r="J13" s="513">
        <v>27303</v>
      </c>
      <c r="K13" s="116"/>
      <c r="L13" s="85"/>
      <c r="M13" s="186"/>
      <c r="N13" s="396">
        <f>SUM(J43)</f>
        <v>913235</v>
      </c>
      <c r="O13" s="4"/>
      <c r="P13" s="320" t="s">
        <v>156</v>
      </c>
      <c r="Q13" s="229">
        <v>718693</v>
      </c>
    </row>
    <row r="14" spans="1:19" ht="13.5" customHeight="1" x14ac:dyDescent="0.15">
      <c r="B14" s="21"/>
      <c r="G14" s="517"/>
      <c r="H14" s="91">
        <v>38</v>
      </c>
      <c r="I14" s="182" t="s">
        <v>38</v>
      </c>
      <c r="J14" s="14">
        <v>23695</v>
      </c>
      <c r="K14" s="116"/>
      <c r="L14" s="28"/>
      <c r="N14" t="s">
        <v>59</v>
      </c>
      <c r="O14"/>
    </row>
    <row r="15" spans="1:19" ht="13.5" customHeight="1" x14ac:dyDescent="0.15">
      <c r="H15" s="91">
        <v>2</v>
      </c>
      <c r="I15" s="182" t="s">
        <v>6</v>
      </c>
      <c r="J15" s="14">
        <v>12949</v>
      </c>
      <c r="K15" s="116"/>
      <c r="L15" s="28"/>
      <c r="M15" s="1" t="s">
        <v>206</v>
      </c>
      <c r="N15" s="16"/>
      <c r="O15"/>
      <c r="P15" s="392" t="s">
        <v>207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9</v>
      </c>
      <c r="I16" s="393" t="s">
        <v>172</v>
      </c>
      <c r="J16" s="251">
        <v>12265</v>
      </c>
      <c r="K16" s="116"/>
      <c r="L16" s="4">
        <f>SUM(L3)</f>
        <v>17</v>
      </c>
      <c r="M16" s="14">
        <f>SUM(N3)</f>
        <v>273600</v>
      </c>
      <c r="N16" s="182" t="s">
        <v>21</v>
      </c>
      <c r="O16" s="4">
        <f>SUM(O3)</f>
        <v>17</v>
      </c>
      <c r="P16" s="14">
        <f>SUM(M16)</f>
        <v>273600</v>
      </c>
      <c r="Q16" s="325">
        <v>279317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14</v>
      </c>
      <c r="I17" s="182" t="s">
        <v>19</v>
      </c>
      <c r="J17" s="14">
        <v>9126</v>
      </c>
      <c r="K17" s="116"/>
      <c r="L17" s="4">
        <f t="shared" ref="L17:L25" si="3">SUM(L4)</f>
        <v>33</v>
      </c>
      <c r="M17" s="14">
        <f t="shared" ref="M17:M25" si="4">SUM(N4)</f>
        <v>93363</v>
      </c>
      <c r="N17" s="182" t="s">
        <v>0</v>
      </c>
      <c r="O17" s="4">
        <f t="shared" ref="O17:O25" si="5">SUM(O4)</f>
        <v>33</v>
      </c>
      <c r="P17" s="14">
        <f t="shared" ref="P17:P25" si="6">SUM(M17)</f>
        <v>93363</v>
      </c>
      <c r="Q17" s="326">
        <v>73494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37</v>
      </c>
      <c r="I18" s="182" t="s">
        <v>37</v>
      </c>
      <c r="J18" s="14">
        <v>8924</v>
      </c>
      <c r="K18" s="116"/>
      <c r="L18" s="4">
        <f t="shared" si="3"/>
        <v>26</v>
      </c>
      <c r="M18" s="14">
        <f t="shared" si="4"/>
        <v>89762</v>
      </c>
      <c r="N18" s="182" t="s">
        <v>30</v>
      </c>
      <c r="O18" s="4">
        <f t="shared" si="5"/>
        <v>26</v>
      </c>
      <c r="P18" s="14">
        <f t="shared" si="6"/>
        <v>89762</v>
      </c>
      <c r="Q18" s="326">
        <v>99799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15</v>
      </c>
      <c r="I19" s="182" t="s">
        <v>20</v>
      </c>
      <c r="J19" s="14">
        <v>7187</v>
      </c>
      <c r="L19" s="4">
        <f t="shared" si="3"/>
        <v>36</v>
      </c>
      <c r="M19" s="14">
        <f t="shared" si="4"/>
        <v>76195</v>
      </c>
      <c r="N19" s="183" t="s">
        <v>5</v>
      </c>
      <c r="O19" s="4">
        <f t="shared" si="5"/>
        <v>36</v>
      </c>
      <c r="P19" s="14">
        <f t="shared" si="6"/>
        <v>76195</v>
      </c>
      <c r="Q19" s="326">
        <v>83440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21</v>
      </c>
      <c r="I20" s="393" t="s">
        <v>166</v>
      </c>
      <c r="J20" s="14">
        <v>6954</v>
      </c>
      <c r="L20" s="4">
        <f t="shared" si="3"/>
        <v>16</v>
      </c>
      <c r="M20" s="14">
        <f t="shared" si="4"/>
        <v>59531</v>
      </c>
      <c r="N20" s="182" t="s">
        <v>3</v>
      </c>
      <c r="O20" s="4">
        <f t="shared" si="5"/>
        <v>16</v>
      </c>
      <c r="P20" s="14">
        <f t="shared" si="6"/>
        <v>59531</v>
      </c>
      <c r="Q20" s="326">
        <v>56263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11</v>
      </c>
      <c r="I21" s="182" t="s">
        <v>17</v>
      </c>
      <c r="J21" s="251">
        <v>6648</v>
      </c>
      <c r="L21" s="4">
        <f t="shared" si="3"/>
        <v>40</v>
      </c>
      <c r="M21" s="14">
        <f t="shared" si="4"/>
        <v>38299</v>
      </c>
      <c r="N21" s="183" t="s">
        <v>2</v>
      </c>
      <c r="O21" s="4">
        <f t="shared" si="5"/>
        <v>40</v>
      </c>
      <c r="P21" s="14">
        <f t="shared" si="6"/>
        <v>38299</v>
      </c>
      <c r="Q21" s="326">
        <v>38297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</v>
      </c>
      <c r="I22" s="182" t="s">
        <v>4</v>
      </c>
      <c r="J22" s="14">
        <v>4937</v>
      </c>
      <c r="K22" s="16"/>
      <c r="L22" s="4">
        <f t="shared" si="3"/>
        <v>34</v>
      </c>
      <c r="M22" s="14">
        <f t="shared" si="4"/>
        <v>37976</v>
      </c>
      <c r="N22" s="185" t="s">
        <v>1</v>
      </c>
      <c r="O22" s="4">
        <f t="shared" si="5"/>
        <v>34</v>
      </c>
      <c r="P22" s="14">
        <f t="shared" si="6"/>
        <v>37976</v>
      </c>
      <c r="Q22" s="326">
        <v>34242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3</v>
      </c>
      <c r="I23" s="182" t="s">
        <v>10</v>
      </c>
      <c r="J23" s="14">
        <v>4479</v>
      </c>
      <c r="K23" s="16"/>
      <c r="L23" s="4">
        <f t="shared" si="3"/>
        <v>25</v>
      </c>
      <c r="M23" s="14">
        <f t="shared" si="4"/>
        <v>35765</v>
      </c>
      <c r="N23" s="182" t="s">
        <v>29</v>
      </c>
      <c r="O23" s="4">
        <f t="shared" si="5"/>
        <v>25</v>
      </c>
      <c r="P23" s="14">
        <f t="shared" si="6"/>
        <v>35765</v>
      </c>
      <c r="Q23" s="326">
        <v>27066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22</v>
      </c>
      <c r="I24" s="182" t="s">
        <v>26</v>
      </c>
      <c r="J24" s="251">
        <v>3790</v>
      </c>
      <c r="K24" s="16"/>
      <c r="L24" s="4">
        <f t="shared" si="3"/>
        <v>13</v>
      </c>
      <c r="M24" s="14">
        <f t="shared" si="4"/>
        <v>32454</v>
      </c>
      <c r="N24" s="185" t="s">
        <v>7</v>
      </c>
      <c r="O24" s="4">
        <f t="shared" si="5"/>
        <v>13</v>
      </c>
      <c r="P24" s="14">
        <f t="shared" si="6"/>
        <v>32454</v>
      </c>
      <c r="Q24" s="326">
        <v>34366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12</v>
      </c>
      <c r="I25" s="182" t="s">
        <v>18</v>
      </c>
      <c r="J25" s="14">
        <v>3262</v>
      </c>
      <c r="K25" s="16"/>
      <c r="L25" s="15">
        <f t="shared" si="3"/>
        <v>31</v>
      </c>
      <c r="M25" s="128">
        <f t="shared" si="4"/>
        <v>29096</v>
      </c>
      <c r="N25" s="462" t="s">
        <v>64</v>
      </c>
      <c r="O25" s="15">
        <f t="shared" si="5"/>
        <v>31</v>
      </c>
      <c r="P25" s="128">
        <f t="shared" si="6"/>
        <v>29096</v>
      </c>
      <c r="Q25" s="327">
        <v>49033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2" t="s">
        <v>36</v>
      </c>
      <c r="J26" s="151">
        <v>2108</v>
      </c>
      <c r="K26" s="16"/>
      <c r="L26" s="129"/>
      <c r="M26" s="184">
        <f>SUM(J43-(M16+M17+M18+M19+M20+M21+M22+M23+M24+M25))</f>
        <v>147194</v>
      </c>
      <c r="N26" s="252" t="s">
        <v>45</v>
      </c>
      <c r="O26" s="130"/>
      <c r="P26" s="184">
        <f>SUM(M26)</f>
        <v>147194</v>
      </c>
      <c r="Q26" s="184"/>
      <c r="R26" s="200">
        <v>932778</v>
      </c>
      <c r="T26" s="30"/>
    </row>
    <row r="27" spans="2:20" ht="13.5" customHeight="1" x14ac:dyDescent="0.15">
      <c r="H27" s="91">
        <v>20</v>
      </c>
      <c r="I27" s="182" t="s">
        <v>24</v>
      </c>
      <c r="J27" s="97">
        <v>1878</v>
      </c>
      <c r="K27" s="16"/>
      <c r="M27" s="53" t="s">
        <v>185</v>
      </c>
      <c r="N27" s="53"/>
      <c r="O27" s="124"/>
      <c r="P27" s="125" t="s">
        <v>186</v>
      </c>
    </row>
    <row r="28" spans="2:20" ht="13.5" customHeight="1" x14ac:dyDescent="0.15">
      <c r="G28" s="517"/>
      <c r="H28" s="91">
        <v>30</v>
      </c>
      <c r="I28" s="182" t="s">
        <v>33</v>
      </c>
      <c r="J28" s="14">
        <v>1854</v>
      </c>
      <c r="K28" s="16"/>
      <c r="M28" s="96">
        <f t="shared" ref="M28:M37" si="7">SUM(Q3)</f>
        <v>64833</v>
      </c>
      <c r="N28" s="182" t="s">
        <v>21</v>
      </c>
      <c r="O28" s="4">
        <f>SUM(L3)</f>
        <v>17</v>
      </c>
      <c r="P28" s="96">
        <f t="shared" ref="P28:P37" si="8">SUM(Q3)</f>
        <v>64833</v>
      </c>
    </row>
    <row r="29" spans="2:20" ht="13.5" customHeight="1" x14ac:dyDescent="0.15">
      <c r="H29" s="91">
        <v>27</v>
      </c>
      <c r="I29" s="182" t="s">
        <v>31</v>
      </c>
      <c r="J29" s="151">
        <v>1782</v>
      </c>
      <c r="K29" s="16"/>
      <c r="M29" s="96">
        <f t="shared" si="7"/>
        <v>75704</v>
      </c>
      <c r="N29" s="182" t="s">
        <v>0</v>
      </c>
      <c r="O29" s="4">
        <f t="shared" ref="O29:O37" si="9">SUM(L4)</f>
        <v>33</v>
      </c>
      <c r="P29" s="96">
        <f t="shared" si="8"/>
        <v>75704</v>
      </c>
    </row>
    <row r="30" spans="2:20" ht="13.5" customHeight="1" x14ac:dyDescent="0.15">
      <c r="H30" s="91">
        <v>29</v>
      </c>
      <c r="I30" s="182" t="s">
        <v>96</v>
      </c>
      <c r="J30" s="14">
        <v>1725</v>
      </c>
      <c r="K30" s="16"/>
      <c r="M30" s="96">
        <f t="shared" si="7"/>
        <v>83493</v>
      </c>
      <c r="N30" s="182" t="s">
        <v>30</v>
      </c>
      <c r="O30" s="4">
        <f t="shared" si="9"/>
        <v>26</v>
      </c>
      <c r="P30" s="96">
        <f t="shared" si="8"/>
        <v>83493</v>
      </c>
    </row>
    <row r="31" spans="2:20" ht="13.5" customHeight="1" x14ac:dyDescent="0.15">
      <c r="H31" s="91">
        <v>39</v>
      </c>
      <c r="I31" s="182" t="s">
        <v>39</v>
      </c>
      <c r="J31" s="14">
        <v>1665</v>
      </c>
      <c r="K31" s="16"/>
      <c r="M31" s="96">
        <f t="shared" si="7"/>
        <v>69983</v>
      </c>
      <c r="N31" s="183" t="s">
        <v>5</v>
      </c>
      <c r="O31" s="4">
        <f t="shared" si="9"/>
        <v>36</v>
      </c>
      <c r="P31" s="96">
        <f t="shared" si="8"/>
        <v>69983</v>
      </c>
    </row>
    <row r="32" spans="2:20" ht="13.5" customHeight="1" x14ac:dyDescent="0.15">
      <c r="H32" s="91">
        <v>23</v>
      </c>
      <c r="I32" s="182" t="s">
        <v>27</v>
      </c>
      <c r="J32" s="14">
        <v>1002</v>
      </c>
      <c r="K32" s="16"/>
      <c r="M32" s="96">
        <f t="shared" si="7"/>
        <v>58077</v>
      </c>
      <c r="N32" s="182" t="s">
        <v>3</v>
      </c>
      <c r="O32" s="4">
        <f t="shared" si="9"/>
        <v>16</v>
      </c>
      <c r="P32" s="96">
        <f t="shared" si="8"/>
        <v>58077</v>
      </c>
      <c r="S32" s="11"/>
    </row>
    <row r="33" spans="7:21" ht="13.5" customHeight="1" x14ac:dyDescent="0.15">
      <c r="G33" s="447"/>
      <c r="H33" s="91">
        <v>5</v>
      </c>
      <c r="I33" s="182" t="s">
        <v>12</v>
      </c>
      <c r="J33" s="251">
        <v>777</v>
      </c>
      <c r="K33" s="16"/>
      <c r="M33" s="96">
        <f t="shared" si="7"/>
        <v>42035</v>
      </c>
      <c r="N33" s="183" t="s">
        <v>2</v>
      </c>
      <c r="O33" s="4">
        <f t="shared" si="9"/>
        <v>40</v>
      </c>
      <c r="P33" s="96">
        <f t="shared" si="8"/>
        <v>42035</v>
      </c>
      <c r="S33" s="30"/>
      <c r="T33" s="30"/>
    </row>
    <row r="34" spans="7:21" ht="13.5" customHeight="1" x14ac:dyDescent="0.15">
      <c r="H34" s="91">
        <v>6</v>
      </c>
      <c r="I34" s="182" t="s">
        <v>13</v>
      </c>
      <c r="J34" s="14">
        <v>661</v>
      </c>
      <c r="K34" s="16"/>
      <c r="M34" s="96">
        <f t="shared" si="7"/>
        <v>36574</v>
      </c>
      <c r="N34" s="185" t="s">
        <v>1</v>
      </c>
      <c r="O34" s="4">
        <f t="shared" si="9"/>
        <v>34</v>
      </c>
      <c r="P34" s="96">
        <f t="shared" si="8"/>
        <v>36574</v>
      </c>
      <c r="S34" s="30"/>
      <c r="T34" s="30"/>
    </row>
    <row r="35" spans="7:21" ht="13.5" customHeight="1" x14ac:dyDescent="0.15">
      <c r="H35" s="91">
        <v>19</v>
      </c>
      <c r="I35" s="182" t="s">
        <v>23</v>
      </c>
      <c r="J35" s="14">
        <v>583</v>
      </c>
      <c r="K35" s="16"/>
      <c r="M35" s="96">
        <f t="shared" si="7"/>
        <v>37823</v>
      </c>
      <c r="N35" s="182" t="s">
        <v>29</v>
      </c>
      <c r="O35" s="4">
        <f t="shared" si="9"/>
        <v>25</v>
      </c>
      <c r="P35" s="96">
        <f t="shared" si="8"/>
        <v>37823</v>
      </c>
      <c r="S35" s="30"/>
    </row>
    <row r="36" spans="7:21" ht="13.5" customHeight="1" x14ac:dyDescent="0.15">
      <c r="H36" s="91">
        <v>18</v>
      </c>
      <c r="I36" s="182" t="s">
        <v>22</v>
      </c>
      <c r="J36" s="14">
        <v>553</v>
      </c>
      <c r="K36" s="16"/>
      <c r="M36" s="96">
        <f t="shared" si="7"/>
        <v>35170</v>
      </c>
      <c r="N36" s="185" t="s">
        <v>7</v>
      </c>
      <c r="O36" s="4">
        <f t="shared" si="9"/>
        <v>13</v>
      </c>
      <c r="P36" s="96">
        <f t="shared" si="8"/>
        <v>35170</v>
      </c>
      <c r="S36" s="30"/>
    </row>
    <row r="37" spans="7:21" ht="13.5" customHeight="1" thickBot="1" x14ac:dyDescent="0.2">
      <c r="H37" s="91">
        <v>4</v>
      </c>
      <c r="I37" s="182" t="s">
        <v>11</v>
      </c>
      <c r="J37" s="251">
        <v>375</v>
      </c>
      <c r="K37" s="16"/>
      <c r="M37" s="127">
        <f t="shared" si="7"/>
        <v>22530</v>
      </c>
      <c r="N37" s="462" t="s">
        <v>64</v>
      </c>
      <c r="O37" s="15">
        <f t="shared" si="9"/>
        <v>31</v>
      </c>
      <c r="P37" s="127">
        <f t="shared" si="8"/>
        <v>22530</v>
      </c>
      <c r="S37" s="30"/>
    </row>
    <row r="38" spans="7:21" ht="13.5" customHeight="1" thickTop="1" x14ac:dyDescent="0.15">
      <c r="G38" s="432"/>
      <c r="H38" s="91">
        <v>32</v>
      </c>
      <c r="I38" s="182" t="s">
        <v>35</v>
      </c>
      <c r="J38" s="151">
        <v>361</v>
      </c>
      <c r="K38" s="16"/>
      <c r="M38" s="402">
        <f>SUM(Q13-(Q3+Q4+Q5+Q6+Q7+Q8+Q9+Q10+Q11+Q12))</f>
        <v>192471</v>
      </c>
      <c r="N38" s="403" t="s">
        <v>168</v>
      </c>
      <c r="O38" s="404"/>
      <c r="P38" s="405">
        <f>SUM(M38)</f>
        <v>192471</v>
      </c>
      <c r="U38" s="30"/>
    </row>
    <row r="39" spans="7:21" ht="13.5" customHeight="1" x14ac:dyDescent="0.15">
      <c r="H39" s="91">
        <v>7</v>
      </c>
      <c r="I39" s="182" t="s">
        <v>14</v>
      </c>
      <c r="J39" s="251">
        <v>287</v>
      </c>
      <c r="K39" s="16"/>
      <c r="P39" s="30"/>
    </row>
    <row r="40" spans="7:21" ht="13.5" customHeight="1" x14ac:dyDescent="0.15">
      <c r="H40" s="91">
        <v>10</v>
      </c>
      <c r="I40" s="182" t="s">
        <v>16</v>
      </c>
      <c r="J40" s="14">
        <v>37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27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94</v>
      </c>
      <c r="J43" s="348">
        <f>SUM(J3:J42)</f>
        <v>913235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205</v>
      </c>
      <c r="D52" s="9" t="s">
        <v>184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273600</v>
      </c>
      <c r="D53" s="97">
        <f t="shared" ref="D53:D63" si="11">SUM(Q3)</f>
        <v>64833</v>
      </c>
      <c r="E53" s="94">
        <f t="shared" ref="E53:E62" si="12">SUM(P16/Q16*100)</f>
        <v>97.953221608423405</v>
      </c>
      <c r="F53" s="22">
        <f t="shared" ref="F53:F63" si="13">SUM(C53/D53*100)</f>
        <v>422.00731109157374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93363</v>
      </c>
      <c r="D54" s="97">
        <f t="shared" si="11"/>
        <v>75704</v>
      </c>
      <c r="E54" s="94">
        <f t="shared" si="12"/>
        <v>127.03485998857049</v>
      </c>
      <c r="F54" s="22">
        <f t="shared" si="13"/>
        <v>123.32637641339956</v>
      </c>
      <c r="G54" s="23"/>
      <c r="I54" s="181"/>
    </row>
    <row r="55" spans="1:16" ht="13.5" customHeight="1" x14ac:dyDescent="0.15">
      <c r="A55" s="10">
        <v>3</v>
      </c>
      <c r="B55" s="182" t="s">
        <v>30</v>
      </c>
      <c r="C55" s="14">
        <f t="shared" si="10"/>
        <v>89762</v>
      </c>
      <c r="D55" s="97">
        <f t="shared" si="11"/>
        <v>83493</v>
      </c>
      <c r="E55" s="94">
        <f t="shared" si="12"/>
        <v>89.942784997845678</v>
      </c>
      <c r="F55" s="22">
        <f t="shared" si="13"/>
        <v>107.50841387900782</v>
      </c>
      <c r="G55" s="23"/>
      <c r="I55" s="181"/>
    </row>
    <row r="56" spans="1:16" ht="13.5" customHeight="1" x14ac:dyDescent="0.15">
      <c r="A56" s="10">
        <v>4</v>
      </c>
      <c r="B56" s="183" t="s">
        <v>5</v>
      </c>
      <c r="C56" s="14">
        <f t="shared" si="10"/>
        <v>76195</v>
      </c>
      <c r="D56" s="97">
        <f t="shared" si="11"/>
        <v>69983</v>
      </c>
      <c r="E56" s="94">
        <f t="shared" si="12"/>
        <v>91.317114093959731</v>
      </c>
      <c r="F56" s="22">
        <f t="shared" si="13"/>
        <v>108.87644142148807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59531</v>
      </c>
      <c r="D57" s="97">
        <f t="shared" si="11"/>
        <v>58077</v>
      </c>
      <c r="E57" s="94">
        <f t="shared" si="12"/>
        <v>105.80843538382241</v>
      </c>
      <c r="F57" s="22">
        <f t="shared" si="13"/>
        <v>102.50357284294989</v>
      </c>
      <c r="G57" s="23"/>
      <c r="I57" s="181"/>
      <c r="P57" s="30"/>
    </row>
    <row r="58" spans="1:16" ht="13.5" customHeight="1" x14ac:dyDescent="0.15">
      <c r="A58" s="10">
        <v>6</v>
      </c>
      <c r="B58" s="183" t="s">
        <v>2</v>
      </c>
      <c r="C58" s="14">
        <f t="shared" si="10"/>
        <v>38299</v>
      </c>
      <c r="D58" s="97">
        <f t="shared" si="11"/>
        <v>42035</v>
      </c>
      <c r="E58" s="94">
        <f t="shared" si="12"/>
        <v>100.00522234117555</v>
      </c>
      <c r="F58" s="22">
        <f t="shared" si="13"/>
        <v>91.11216843106935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37976</v>
      </c>
      <c r="D59" s="97">
        <f t="shared" si="11"/>
        <v>36574</v>
      </c>
      <c r="E59" s="94">
        <f t="shared" si="12"/>
        <v>110.90473687284621</v>
      </c>
      <c r="F59" s="22">
        <f t="shared" si="13"/>
        <v>103.83332421939082</v>
      </c>
      <c r="G59" s="23"/>
    </row>
    <row r="60" spans="1:16" ht="13.5" customHeight="1" x14ac:dyDescent="0.15">
      <c r="A60" s="10">
        <v>8</v>
      </c>
      <c r="B60" s="182" t="s">
        <v>29</v>
      </c>
      <c r="C60" s="14">
        <f t="shared" si="10"/>
        <v>35765</v>
      </c>
      <c r="D60" s="97">
        <f t="shared" si="11"/>
        <v>37823</v>
      </c>
      <c r="E60" s="94">
        <f t="shared" si="12"/>
        <v>132.1399541860637</v>
      </c>
      <c r="F60" s="22">
        <f t="shared" si="13"/>
        <v>94.558866298284116</v>
      </c>
      <c r="G60" s="23"/>
    </row>
    <row r="61" spans="1:16" ht="13.5" customHeight="1" x14ac:dyDescent="0.15">
      <c r="A61" s="10">
        <v>9</v>
      </c>
      <c r="B61" s="185" t="s">
        <v>7</v>
      </c>
      <c r="C61" s="14">
        <f t="shared" si="10"/>
        <v>32454</v>
      </c>
      <c r="D61" s="97">
        <f t="shared" si="11"/>
        <v>35170</v>
      </c>
      <c r="E61" s="94">
        <f t="shared" si="12"/>
        <v>94.436361520107084</v>
      </c>
      <c r="F61" s="22">
        <f t="shared" si="13"/>
        <v>92.277509240830256</v>
      </c>
      <c r="G61" s="23"/>
    </row>
    <row r="62" spans="1:16" ht="13.5" customHeight="1" thickBot="1" x14ac:dyDescent="0.2">
      <c r="A62" s="142">
        <v>10</v>
      </c>
      <c r="B62" s="462" t="s">
        <v>64</v>
      </c>
      <c r="C62" s="128">
        <f t="shared" si="10"/>
        <v>29096</v>
      </c>
      <c r="D62" s="143">
        <f t="shared" si="11"/>
        <v>22530</v>
      </c>
      <c r="E62" s="144">
        <f t="shared" si="12"/>
        <v>59.339628413517431</v>
      </c>
      <c r="F62" s="145">
        <f t="shared" si="13"/>
        <v>129.14336440301818</v>
      </c>
      <c r="G62" s="146"/>
    </row>
    <row r="63" spans="1:16" ht="13.5" customHeight="1" thickTop="1" x14ac:dyDescent="0.15">
      <c r="A63" s="129"/>
      <c r="B63" s="147" t="s">
        <v>74</v>
      </c>
      <c r="C63" s="148">
        <f>SUM(J43)</f>
        <v>913235</v>
      </c>
      <c r="D63" s="148">
        <f t="shared" si="11"/>
        <v>718693</v>
      </c>
      <c r="E63" s="149">
        <f>SUM(C63/R26*100)</f>
        <v>97.904860534875397</v>
      </c>
      <c r="F63" s="150">
        <f t="shared" si="13"/>
        <v>127.06885972174489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G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74" sqref="M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66</v>
      </c>
      <c r="R1" s="117"/>
    </row>
    <row r="2" spans="8:30" x14ac:dyDescent="0.15">
      <c r="H2" s="209" t="s">
        <v>205</v>
      </c>
      <c r="I2" s="91"/>
      <c r="J2" s="211" t="s">
        <v>103</v>
      </c>
      <c r="K2" s="4"/>
      <c r="L2" s="350" t="s">
        <v>184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101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21261</v>
      </c>
      <c r="I4" s="91">
        <v>33</v>
      </c>
      <c r="J4" s="182" t="s">
        <v>0</v>
      </c>
      <c r="K4" s="131">
        <f>SUM(I4)</f>
        <v>33</v>
      </c>
      <c r="L4" s="367">
        <v>20910</v>
      </c>
      <c r="M4" s="49"/>
      <c r="N4" s="101"/>
      <c r="O4" s="101"/>
      <c r="S4" s="28"/>
      <c r="T4" s="28"/>
      <c r="U4" s="28"/>
    </row>
    <row r="5" spans="8:30" x14ac:dyDescent="0.15">
      <c r="H5" s="98">
        <v>19082</v>
      </c>
      <c r="I5" s="91">
        <v>26</v>
      </c>
      <c r="J5" s="182" t="s">
        <v>30</v>
      </c>
      <c r="K5" s="131">
        <f t="shared" ref="K5:K13" si="0">SUM(I5)</f>
        <v>26</v>
      </c>
      <c r="L5" s="368">
        <v>16486</v>
      </c>
      <c r="M5" s="49"/>
      <c r="N5" s="101"/>
      <c r="O5" s="101"/>
      <c r="S5" s="28"/>
      <c r="T5" s="28"/>
      <c r="U5" s="28"/>
    </row>
    <row r="6" spans="8:30" x14ac:dyDescent="0.15">
      <c r="H6" s="221">
        <v>6561</v>
      </c>
      <c r="I6" s="91">
        <v>14</v>
      </c>
      <c r="J6" s="182" t="s">
        <v>19</v>
      </c>
      <c r="K6" s="131">
        <f t="shared" si="0"/>
        <v>14</v>
      </c>
      <c r="L6" s="368">
        <v>9243</v>
      </c>
      <c r="M6" s="49"/>
      <c r="N6" s="210"/>
      <c r="O6" s="101"/>
      <c r="S6" s="28"/>
      <c r="T6" s="28"/>
      <c r="U6" s="28"/>
    </row>
    <row r="7" spans="8:30" x14ac:dyDescent="0.15">
      <c r="H7" s="391">
        <v>5531</v>
      </c>
      <c r="I7" s="91">
        <v>34</v>
      </c>
      <c r="J7" s="182" t="s">
        <v>1</v>
      </c>
      <c r="K7" s="131">
        <f t="shared" si="0"/>
        <v>34</v>
      </c>
      <c r="L7" s="368">
        <v>5124</v>
      </c>
      <c r="M7" s="49"/>
      <c r="N7" s="101"/>
      <c r="O7" s="101"/>
      <c r="S7" s="28"/>
      <c r="T7" s="28"/>
      <c r="U7" s="28"/>
    </row>
    <row r="8" spans="8:30" x14ac:dyDescent="0.15">
      <c r="H8" s="98">
        <v>4730</v>
      </c>
      <c r="I8" s="91">
        <v>24</v>
      </c>
      <c r="J8" s="182" t="s">
        <v>28</v>
      </c>
      <c r="K8" s="131">
        <f t="shared" si="0"/>
        <v>24</v>
      </c>
      <c r="L8" s="368">
        <v>4217</v>
      </c>
      <c r="M8" s="49"/>
      <c r="N8" s="101"/>
      <c r="O8" s="101"/>
      <c r="S8" s="28"/>
      <c r="T8" s="28"/>
      <c r="U8" s="28"/>
    </row>
    <row r="9" spans="8:30" x14ac:dyDescent="0.15">
      <c r="H9" s="48">
        <v>4555</v>
      </c>
      <c r="I9" s="91">
        <v>15</v>
      </c>
      <c r="J9" s="182" t="s">
        <v>20</v>
      </c>
      <c r="K9" s="131">
        <f t="shared" si="0"/>
        <v>15</v>
      </c>
      <c r="L9" s="368">
        <v>4038</v>
      </c>
      <c r="M9" s="49"/>
      <c r="N9" s="101"/>
      <c r="O9" s="101"/>
      <c r="S9" s="28"/>
      <c r="T9" s="28"/>
      <c r="U9" s="28"/>
    </row>
    <row r="10" spans="8:30" x14ac:dyDescent="0.15">
      <c r="H10" s="221">
        <v>4316</v>
      </c>
      <c r="I10" s="152">
        <v>38</v>
      </c>
      <c r="J10" s="185" t="s">
        <v>38</v>
      </c>
      <c r="K10" s="131">
        <f t="shared" si="0"/>
        <v>38</v>
      </c>
      <c r="L10" s="368">
        <v>4711</v>
      </c>
      <c r="S10" s="28"/>
      <c r="T10" s="28"/>
      <c r="U10" s="28"/>
    </row>
    <row r="11" spans="8:30" x14ac:dyDescent="0.15">
      <c r="H11" s="110">
        <v>2356</v>
      </c>
      <c r="I11" s="91">
        <v>37</v>
      </c>
      <c r="J11" s="182" t="s">
        <v>37</v>
      </c>
      <c r="K11" s="131">
        <f t="shared" si="0"/>
        <v>37</v>
      </c>
      <c r="L11" s="368">
        <v>2245</v>
      </c>
      <c r="M11" s="49"/>
      <c r="N11" s="101"/>
      <c r="O11" s="101"/>
      <c r="S11" s="28"/>
      <c r="T11" s="28"/>
      <c r="U11" s="28"/>
    </row>
    <row r="12" spans="8:30" x14ac:dyDescent="0.15">
      <c r="H12" s="388">
        <v>2144</v>
      </c>
      <c r="I12" s="152">
        <v>36</v>
      </c>
      <c r="J12" s="185" t="s">
        <v>5</v>
      </c>
      <c r="K12" s="131">
        <f t="shared" si="0"/>
        <v>36</v>
      </c>
      <c r="L12" s="368">
        <v>2333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19">
        <v>1169</v>
      </c>
      <c r="I13" s="472">
        <v>25</v>
      </c>
      <c r="J13" s="473" t="s">
        <v>29</v>
      </c>
      <c r="K13" s="131">
        <f t="shared" si="0"/>
        <v>25</v>
      </c>
      <c r="L13" s="368">
        <v>1249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1085</v>
      </c>
      <c r="I14" s="136">
        <v>27</v>
      </c>
      <c r="J14" s="199" t="s">
        <v>31</v>
      </c>
      <c r="K14" s="120" t="s">
        <v>8</v>
      </c>
      <c r="L14" s="369">
        <v>75186</v>
      </c>
      <c r="S14" s="28"/>
      <c r="T14" s="28"/>
      <c r="U14" s="28"/>
    </row>
    <row r="15" spans="8:30" x14ac:dyDescent="0.15">
      <c r="H15" s="98">
        <v>618</v>
      </c>
      <c r="I15" s="349">
        <v>40</v>
      </c>
      <c r="J15" s="183" t="s">
        <v>2</v>
      </c>
      <c r="K15" s="55"/>
      <c r="L15" s="1" t="s">
        <v>60</v>
      </c>
      <c r="M15" s="456" t="s">
        <v>95</v>
      </c>
      <c r="N15" s="46" t="s">
        <v>75</v>
      </c>
      <c r="S15" s="28"/>
      <c r="T15" s="28"/>
      <c r="U15" s="28"/>
    </row>
    <row r="16" spans="8:30" x14ac:dyDescent="0.15">
      <c r="H16" s="48">
        <v>607</v>
      </c>
      <c r="I16" s="91">
        <v>16</v>
      </c>
      <c r="J16" s="182" t="s">
        <v>3</v>
      </c>
      <c r="K16" s="131">
        <f>SUM(I4)</f>
        <v>33</v>
      </c>
      <c r="L16" s="182" t="s">
        <v>0</v>
      </c>
      <c r="M16" s="370">
        <v>20307</v>
      </c>
      <c r="N16" s="99">
        <f>SUM(H4)</f>
        <v>21261</v>
      </c>
      <c r="O16" s="49"/>
      <c r="P16" s="18"/>
      <c r="S16" s="28"/>
      <c r="T16" s="28"/>
      <c r="U16" s="28"/>
    </row>
    <row r="17" spans="1:21" x14ac:dyDescent="0.15">
      <c r="H17" s="48">
        <v>602</v>
      </c>
      <c r="I17" s="91">
        <v>17</v>
      </c>
      <c r="J17" s="182" t="s">
        <v>21</v>
      </c>
      <c r="K17" s="131">
        <f t="shared" ref="K17:K25" si="1">SUM(I5)</f>
        <v>26</v>
      </c>
      <c r="L17" s="182" t="s">
        <v>30</v>
      </c>
      <c r="M17" s="371">
        <v>17114</v>
      </c>
      <c r="N17" s="99">
        <f t="shared" ref="N17:N25" si="2">SUM(H5)</f>
        <v>19082</v>
      </c>
      <c r="O17" s="49"/>
      <c r="P17" s="18"/>
      <c r="S17" s="28"/>
      <c r="T17" s="28"/>
      <c r="U17" s="28"/>
    </row>
    <row r="18" spans="1:21" x14ac:dyDescent="0.15">
      <c r="H18" s="407">
        <v>500</v>
      </c>
      <c r="I18" s="91">
        <v>19</v>
      </c>
      <c r="J18" s="182" t="s">
        <v>23</v>
      </c>
      <c r="K18" s="131">
        <f t="shared" si="1"/>
        <v>14</v>
      </c>
      <c r="L18" s="182" t="s">
        <v>19</v>
      </c>
      <c r="M18" s="371">
        <v>8112</v>
      </c>
      <c r="N18" s="99">
        <f t="shared" si="2"/>
        <v>6561</v>
      </c>
      <c r="O18" s="49"/>
      <c r="P18" s="18"/>
      <c r="S18" s="28"/>
      <c r="T18" s="28"/>
      <c r="U18" s="28"/>
    </row>
    <row r="19" spans="1:21" x14ac:dyDescent="0.15">
      <c r="H19" s="99">
        <v>195</v>
      </c>
      <c r="I19" s="91">
        <v>1</v>
      </c>
      <c r="J19" s="182" t="s">
        <v>4</v>
      </c>
      <c r="K19" s="131">
        <f t="shared" si="1"/>
        <v>34</v>
      </c>
      <c r="L19" s="182" t="s">
        <v>1</v>
      </c>
      <c r="M19" s="371">
        <v>5283</v>
      </c>
      <c r="N19" s="99">
        <f t="shared" si="2"/>
        <v>5531</v>
      </c>
      <c r="O19" s="49"/>
      <c r="P19" s="18"/>
      <c r="S19" s="28"/>
      <c r="T19" s="28"/>
      <c r="U19" s="28"/>
    </row>
    <row r="20" spans="1:21" ht="14.25" thickBot="1" x14ac:dyDescent="0.2">
      <c r="H20" s="48">
        <v>151</v>
      </c>
      <c r="I20" s="91">
        <v>22</v>
      </c>
      <c r="J20" s="182" t="s">
        <v>26</v>
      </c>
      <c r="K20" s="131">
        <f t="shared" si="1"/>
        <v>24</v>
      </c>
      <c r="L20" s="182" t="s">
        <v>28</v>
      </c>
      <c r="M20" s="371">
        <v>4102</v>
      </c>
      <c r="N20" s="99">
        <f t="shared" si="2"/>
        <v>4730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205</v>
      </c>
      <c r="D21" s="66" t="s">
        <v>184</v>
      </c>
      <c r="E21" s="66" t="s">
        <v>51</v>
      </c>
      <c r="F21" s="66" t="s">
        <v>50</v>
      </c>
      <c r="G21" s="66" t="s">
        <v>52</v>
      </c>
      <c r="H21" s="221">
        <v>121</v>
      </c>
      <c r="I21" s="91">
        <v>23</v>
      </c>
      <c r="J21" s="182" t="s">
        <v>27</v>
      </c>
      <c r="K21" s="131">
        <f t="shared" si="1"/>
        <v>15</v>
      </c>
      <c r="L21" s="182" t="s">
        <v>20</v>
      </c>
      <c r="M21" s="371">
        <v>2976</v>
      </c>
      <c r="N21" s="99">
        <f t="shared" si="2"/>
        <v>4555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0</v>
      </c>
      <c r="C22" s="47">
        <f t="shared" ref="C22:C31" si="3">SUM(H4)</f>
        <v>21261</v>
      </c>
      <c r="D22" s="99">
        <f>SUM(L4)</f>
        <v>20910</v>
      </c>
      <c r="E22" s="58">
        <f t="shared" ref="E22:E32" si="4">SUM(N16/M16*100)</f>
        <v>104.69788742798049</v>
      </c>
      <c r="F22" s="62">
        <f>SUM(C22/D22*100)</f>
        <v>101.67862266857964</v>
      </c>
      <c r="G22" s="4"/>
      <c r="H22" s="455">
        <v>110</v>
      </c>
      <c r="I22" s="91">
        <v>21</v>
      </c>
      <c r="J22" s="182" t="s">
        <v>25</v>
      </c>
      <c r="K22" s="131">
        <f t="shared" si="1"/>
        <v>38</v>
      </c>
      <c r="L22" s="185" t="s">
        <v>38</v>
      </c>
      <c r="M22" s="371">
        <v>4559</v>
      </c>
      <c r="N22" s="99">
        <f t="shared" si="2"/>
        <v>4316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30</v>
      </c>
      <c r="C23" s="47">
        <f t="shared" si="3"/>
        <v>19082</v>
      </c>
      <c r="D23" s="99">
        <f>SUM(L5)</f>
        <v>16486</v>
      </c>
      <c r="E23" s="58">
        <f t="shared" si="4"/>
        <v>111.49935725137314</v>
      </c>
      <c r="F23" s="62">
        <f t="shared" ref="F23:F32" si="5">SUM(C23/D23*100)</f>
        <v>115.74669416474586</v>
      </c>
      <c r="G23" s="4"/>
      <c r="H23" s="455">
        <v>65</v>
      </c>
      <c r="I23" s="91">
        <v>32</v>
      </c>
      <c r="J23" s="182" t="s">
        <v>35</v>
      </c>
      <c r="K23" s="131">
        <f t="shared" si="1"/>
        <v>37</v>
      </c>
      <c r="L23" s="182" t="s">
        <v>37</v>
      </c>
      <c r="M23" s="371">
        <v>2785</v>
      </c>
      <c r="N23" s="99">
        <f t="shared" si="2"/>
        <v>2356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6561</v>
      </c>
      <c r="D24" s="99">
        <f t="shared" ref="D24:D31" si="6">SUM(L6)</f>
        <v>9243</v>
      </c>
      <c r="E24" s="58">
        <f t="shared" si="4"/>
        <v>80.880177514792891</v>
      </c>
      <c r="F24" s="62">
        <f t="shared" si="5"/>
        <v>70.983446932814019</v>
      </c>
      <c r="G24" s="4"/>
      <c r="H24" s="102">
        <v>53</v>
      </c>
      <c r="I24" s="91">
        <v>6</v>
      </c>
      <c r="J24" s="182" t="s">
        <v>13</v>
      </c>
      <c r="K24" s="131">
        <f t="shared" si="1"/>
        <v>36</v>
      </c>
      <c r="L24" s="185" t="s">
        <v>5</v>
      </c>
      <c r="M24" s="371">
        <v>2637</v>
      </c>
      <c r="N24" s="99">
        <f t="shared" si="2"/>
        <v>2144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5531</v>
      </c>
      <c r="D25" s="99">
        <f t="shared" si="6"/>
        <v>5124</v>
      </c>
      <c r="E25" s="58">
        <f t="shared" si="4"/>
        <v>104.69430247965172</v>
      </c>
      <c r="F25" s="62">
        <f t="shared" si="5"/>
        <v>107.94301327088212</v>
      </c>
      <c r="G25" s="4"/>
      <c r="H25" s="455">
        <v>37</v>
      </c>
      <c r="I25" s="91">
        <v>9</v>
      </c>
      <c r="J25" s="393" t="s">
        <v>173</v>
      </c>
      <c r="K25" s="206">
        <f t="shared" si="1"/>
        <v>25</v>
      </c>
      <c r="L25" s="473" t="s">
        <v>29</v>
      </c>
      <c r="M25" s="372">
        <v>1012</v>
      </c>
      <c r="N25" s="190">
        <f t="shared" si="2"/>
        <v>1169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28</v>
      </c>
      <c r="C26" s="99">
        <f t="shared" si="3"/>
        <v>4730</v>
      </c>
      <c r="D26" s="99">
        <f t="shared" si="6"/>
        <v>4217</v>
      </c>
      <c r="E26" s="459">
        <f t="shared" si="4"/>
        <v>115.30960507069723</v>
      </c>
      <c r="F26" s="461">
        <f t="shared" si="5"/>
        <v>112.16504624140384</v>
      </c>
      <c r="G26" s="13"/>
      <c r="H26" s="102">
        <v>30</v>
      </c>
      <c r="I26" s="91">
        <v>39</v>
      </c>
      <c r="J26" s="182" t="s">
        <v>39</v>
      </c>
      <c r="K26" s="4"/>
      <c r="L26" s="438" t="s">
        <v>165</v>
      </c>
      <c r="M26" s="373">
        <v>72950</v>
      </c>
      <c r="N26" s="219">
        <f>SUM(H44)</f>
        <v>75880</v>
      </c>
      <c r="S26" s="28"/>
      <c r="T26" s="28"/>
      <c r="U26" s="28"/>
    </row>
    <row r="27" spans="1:21" x14ac:dyDescent="0.15">
      <c r="A27" s="68">
        <v>6</v>
      </c>
      <c r="B27" s="182" t="s">
        <v>20</v>
      </c>
      <c r="C27" s="47">
        <f t="shared" si="3"/>
        <v>4555</v>
      </c>
      <c r="D27" s="99">
        <f t="shared" si="6"/>
        <v>4038</v>
      </c>
      <c r="E27" s="58">
        <f t="shared" si="4"/>
        <v>153.05779569892474</v>
      </c>
      <c r="F27" s="62">
        <f t="shared" si="5"/>
        <v>112.80336800396236</v>
      </c>
      <c r="G27" s="4"/>
      <c r="H27" s="140">
        <v>1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38</v>
      </c>
      <c r="C28" s="47">
        <f t="shared" si="3"/>
        <v>4316</v>
      </c>
      <c r="D28" s="99">
        <f t="shared" si="6"/>
        <v>4711</v>
      </c>
      <c r="E28" s="58">
        <f t="shared" si="4"/>
        <v>94.66988374643563</v>
      </c>
      <c r="F28" s="62">
        <f t="shared" si="5"/>
        <v>91.615368286987902</v>
      </c>
      <c r="G28" s="4"/>
      <c r="H28" s="140">
        <v>0</v>
      </c>
      <c r="I28" s="91">
        <v>2</v>
      </c>
      <c r="J28" s="182" t="s">
        <v>6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37</v>
      </c>
      <c r="C29" s="47">
        <f t="shared" si="3"/>
        <v>2356</v>
      </c>
      <c r="D29" s="99">
        <f t="shared" si="6"/>
        <v>2245</v>
      </c>
      <c r="E29" s="58">
        <f t="shared" si="4"/>
        <v>84.596050269299809</v>
      </c>
      <c r="F29" s="62">
        <f t="shared" si="5"/>
        <v>104.94432071269489</v>
      </c>
      <c r="G29" s="12"/>
      <c r="H29" s="102">
        <v>0</v>
      </c>
      <c r="I29" s="91">
        <v>3</v>
      </c>
      <c r="J29" s="182" t="s">
        <v>10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5</v>
      </c>
      <c r="C30" s="47">
        <f t="shared" si="3"/>
        <v>2144</v>
      </c>
      <c r="D30" s="99">
        <f t="shared" si="6"/>
        <v>2333</v>
      </c>
      <c r="E30" s="58">
        <f t="shared" si="4"/>
        <v>81.304512703830113</v>
      </c>
      <c r="F30" s="62">
        <f t="shared" si="5"/>
        <v>91.898842691813115</v>
      </c>
      <c r="G30" s="13"/>
      <c r="H30" s="140">
        <v>0</v>
      </c>
      <c r="I30" s="91">
        <v>5</v>
      </c>
      <c r="J30" s="182" t="s">
        <v>12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3" t="s">
        <v>29</v>
      </c>
      <c r="C31" s="47">
        <f t="shared" si="3"/>
        <v>1169</v>
      </c>
      <c r="D31" s="99">
        <f t="shared" si="6"/>
        <v>1249</v>
      </c>
      <c r="E31" s="58">
        <f t="shared" si="4"/>
        <v>115.51383399209487</v>
      </c>
      <c r="F31" s="62">
        <f t="shared" si="5"/>
        <v>93.594875900720581</v>
      </c>
      <c r="G31" s="103"/>
      <c r="H31" s="102">
        <v>0</v>
      </c>
      <c r="I31" s="91">
        <v>7</v>
      </c>
      <c r="J31" s="182" t="s">
        <v>14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75880</v>
      </c>
      <c r="D32" s="74">
        <f>SUM(L14)</f>
        <v>75186</v>
      </c>
      <c r="E32" s="77">
        <f t="shared" si="4"/>
        <v>104.01644962302947</v>
      </c>
      <c r="F32" s="75">
        <f t="shared" si="5"/>
        <v>100.92304418375761</v>
      </c>
      <c r="G32" s="76"/>
      <c r="H32" s="518">
        <v>0</v>
      </c>
      <c r="I32" s="91">
        <v>8</v>
      </c>
      <c r="J32" s="182" t="s">
        <v>15</v>
      </c>
      <c r="L32" s="32"/>
      <c r="M32" s="28"/>
      <c r="S32" s="28"/>
      <c r="T32" s="28"/>
      <c r="U32" s="28"/>
    </row>
    <row r="33" spans="1:30" x14ac:dyDescent="0.15">
      <c r="H33" s="99">
        <v>0</v>
      </c>
      <c r="I33" s="91">
        <v>10</v>
      </c>
      <c r="J33" s="182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11</v>
      </c>
      <c r="J34" s="182" t="s">
        <v>17</v>
      </c>
      <c r="L34" s="248"/>
      <c r="M34" s="28"/>
      <c r="S34" s="28"/>
      <c r="T34" s="28"/>
      <c r="U34" s="28"/>
    </row>
    <row r="35" spans="1:30" x14ac:dyDescent="0.15">
      <c r="H35" s="137">
        <v>0</v>
      </c>
      <c r="I35" s="91">
        <v>12</v>
      </c>
      <c r="J35" s="182" t="s">
        <v>18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13</v>
      </c>
      <c r="J36" s="182" t="s">
        <v>7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18</v>
      </c>
      <c r="J37" s="182" t="s">
        <v>22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20</v>
      </c>
      <c r="J38" s="182" t="s">
        <v>24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9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2" t="s">
        <v>96</v>
      </c>
      <c r="L40" s="52"/>
      <c r="M40" s="28"/>
      <c r="S40" s="28"/>
      <c r="T40" s="28"/>
      <c r="U40" s="28"/>
    </row>
    <row r="41" spans="1:30" x14ac:dyDescent="0.15">
      <c r="H41" s="197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98">
        <v>0</v>
      </c>
      <c r="I42" s="91">
        <v>31</v>
      </c>
      <c r="J42" s="182" t="s">
        <v>106</v>
      </c>
      <c r="L42" s="52"/>
      <c r="M42" s="28"/>
      <c r="S42" s="28"/>
      <c r="T42" s="28"/>
      <c r="U42" s="28"/>
    </row>
    <row r="43" spans="1:30" x14ac:dyDescent="0.15">
      <c r="H43" s="221">
        <v>0</v>
      </c>
      <c r="I43" s="91">
        <v>35</v>
      </c>
      <c r="J43" s="182" t="s">
        <v>36</v>
      </c>
      <c r="L43" s="52"/>
      <c r="M43" s="28"/>
      <c r="S43" s="33"/>
      <c r="T43" s="33"/>
      <c r="U43" s="33"/>
    </row>
    <row r="44" spans="1:30" x14ac:dyDescent="0.15">
      <c r="H44" s="132">
        <f>SUM(H4:H43)</f>
        <v>75880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205</v>
      </c>
      <c r="I47" s="91"/>
      <c r="J47" s="204" t="s">
        <v>71</v>
      </c>
      <c r="K47" s="4"/>
      <c r="L47" s="355" t="s">
        <v>184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53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506">
        <v>45218</v>
      </c>
      <c r="I49" s="91">
        <v>26</v>
      </c>
      <c r="J49" s="182" t="s">
        <v>30</v>
      </c>
      <c r="K49" s="4">
        <f>SUM(I49)</f>
        <v>26</v>
      </c>
      <c r="L49" s="361">
        <v>42889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17761</v>
      </c>
      <c r="I50" s="91">
        <v>25</v>
      </c>
      <c r="J50" s="182" t="s">
        <v>29</v>
      </c>
      <c r="K50" s="4">
        <f t="shared" ref="K50:K58" si="7">SUM(I50)</f>
        <v>25</v>
      </c>
      <c r="L50" s="361">
        <v>16721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391">
        <v>15610</v>
      </c>
      <c r="I51" s="91">
        <v>13</v>
      </c>
      <c r="J51" s="182" t="s">
        <v>7</v>
      </c>
      <c r="K51" s="4">
        <f t="shared" si="7"/>
        <v>13</v>
      </c>
      <c r="L51" s="361">
        <v>10582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48">
        <v>8578</v>
      </c>
      <c r="I52" s="91">
        <v>33</v>
      </c>
      <c r="J52" s="182" t="s">
        <v>0</v>
      </c>
      <c r="K52" s="4">
        <f t="shared" si="7"/>
        <v>33</v>
      </c>
      <c r="L52" s="361">
        <v>5884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205</v>
      </c>
      <c r="D53" s="66" t="s">
        <v>184</v>
      </c>
      <c r="E53" s="66" t="s">
        <v>51</v>
      </c>
      <c r="F53" s="66" t="s">
        <v>50</v>
      </c>
      <c r="G53" s="66" t="s">
        <v>52</v>
      </c>
      <c r="H53" s="98">
        <v>7847</v>
      </c>
      <c r="I53" s="91">
        <v>40</v>
      </c>
      <c r="J53" s="182" t="s">
        <v>2</v>
      </c>
      <c r="K53" s="4">
        <f t="shared" si="7"/>
        <v>40</v>
      </c>
      <c r="L53" s="361">
        <v>4408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45218</v>
      </c>
      <c r="D54" s="110">
        <f>SUM(L49)</f>
        <v>42889</v>
      </c>
      <c r="E54" s="58">
        <f t="shared" ref="E54:E64" si="9">SUM(N63/M63*100)</f>
        <v>96.114441185222972</v>
      </c>
      <c r="F54" s="58">
        <f>SUM(C54/D54*100)</f>
        <v>105.43029681270255</v>
      </c>
      <c r="G54" s="4"/>
      <c r="H54" s="48">
        <v>3863</v>
      </c>
      <c r="I54" s="91">
        <v>24</v>
      </c>
      <c r="J54" s="182" t="s">
        <v>28</v>
      </c>
      <c r="K54" s="4">
        <f t="shared" si="7"/>
        <v>24</v>
      </c>
      <c r="L54" s="361">
        <v>4057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29</v>
      </c>
      <c r="C55" s="47">
        <f t="shared" si="8"/>
        <v>17761</v>
      </c>
      <c r="D55" s="110">
        <f t="shared" ref="D55:D64" si="10">SUM(L50)</f>
        <v>16721</v>
      </c>
      <c r="E55" s="58">
        <f t="shared" si="9"/>
        <v>222.79227295534372</v>
      </c>
      <c r="F55" s="58">
        <f t="shared" ref="F55:F64" si="11">SUM(C55/D55*100)</f>
        <v>106.2197237007356</v>
      </c>
      <c r="G55" s="4"/>
      <c r="H55" s="48">
        <v>3731</v>
      </c>
      <c r="I55" s="91">
        <v>34</v>
      </c>
      <c r="J55" s="182" t="s">
        <v>1</v>
      </c>
      <c r="K55" s="4">
        <f t="shared" si="7"/>
        <v>34</v>
      </c>
      <c r="L55" s="361">
        <v>4095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7</v>
      </c>
      <c r="C56" s="47">
        <f t="shared" si="8"/>
        <v>15610</v>
      </c>
      <c r="D56" s="110">
        <f t="shared" si="10"/>
        <v>10582</v>
      </c>
      <c r="E56" s="58">
        <f t="shared" si="9"/>
        <v>102.03281260213086</v>
      </c>
      <c r="F56" s="58">
        <f t="shared" si="11"/>
        <v>147.51464751464752</v>
      </c>
      <c r="G56" s="4"/>
      <c r="H56" s="98">
        <v>3010</v>
      </c>
      <c r="I56" s="91">
        <v>17</v>
      </c>
      <c r="J56" s="182" t="s">
        <v>21</v>
      </c>
      <c r="K56" s="4">
        <f t="shared" si="7"/>
        <v>17</v>
      </c>
      <c r="L56" s="361">
        <v>253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0</v>
      </c>
      <c r="C57" s="47">
        <f t="shared" si="8"/>
        <v>8578</v>
      </c>
      <c r="D57" s="110">
        <f t="shared" si="10"/>
        <v>5884</v>
      </c>
      <c r="E57" s="58">
        <f t="shared" si="9"/>
        <v>111.83833116036506</v>
      </c>
      <c r="F57" s="58">
        <f t="shared" si="11"/>
        <v>145.78518014955813</v>
      </c>
      <c r="G57" s="4"/>
      <c r="H57" s="102">
        <v>3010</v>
      </c>
      <c r="I57" s="91">
        <v>22</v>
      </c>
      <c r="J57" s="182" t="s">
        <v>26</v>
      </c>
      <c r="K57" s="4">
        <f t="shared" si="7"/>
        <v>22</v>
      </c>
      <c r="L57" s="361">
        <v>3425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</v>
      </c>
      <c r="C58" s="47">
        <f t="shared" si="8"/>
        <v>7847</v>
      </c>
      <c r="D58" s="110">
        <f t="shared" si="10"/>
        <v>4408</v>
      </c>
      <c r="E58" s="58">
        <f t="shared" si="9"/>
        <v>146.67289719626169</v>
      </c>
      <c r="F58" s="58">
        <f t="shared" si="11"/>
        <v>178.01724137931035</v>
      </c>
      <c r="G58" s="13"/>
      <c r="H58" s="388">
        <v>2205</v>
      </c>
      <c r="I58" s="152">
        <v>36</v>
      </c>
      <c r="J58" s="185" t="s">
        <v>5</v>
      </c>
      <c r="K58" s="15">
        <f t="shared" si="7"/>
        <v>36</v>
      </c>
      <c r="L58" s="362">
        <v>2148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28</v>
      </c>
      <c r="C59" s="47">
        <f t="shared" si="8"/>
        <v>3863</v>
      </c>
      <c r="D59" s="110">
        <f t="shared" si="10"/>
        <v>4057</v>
      </c>
      <c r="E59" s="58">
        <f t="shared" si="9"/>
        <v>101.84550487740576</v>
      </c>
      <c r="F59" s="58">
        <f t="shared" si="11"/>
        <v>95.218141483855064</v>
      </c>
      <c r="G59" s="4"/>
      <c r="H59" s="457">
        <v>1736</v>
      </c>
      <c r="I59" s="395">
        <v>38</v>
      </c>
      <c r="J59" s="255" t="s">
        <v>38</v>
      </c>
      <c r="K59" s="9" t="s">
        <v>67</v>
      </c>
      <c r="L59" s="363">
        <v>102545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3731</v>
      </c>
      <c r="D60" s="110">
        <f t="shared" si="10"/>
        <v>4095</v>
      </c>
      <c r="E60" s="58">
        <f t="shared" si="9"/>
        <v>107.36690647482014</v>
      </c>
      <c r="F60" s="58">
        <f t="shared" si="11"/>
        <v>91.111111111111114</v>
      </c>
      <c r="G60" s="4"/>
      <c r="H60" s="102">
        <v>1600</v>
      </c>
      <c r="I60" s="155">
        <v>16</v>
      </c>
      <c r="J60" s="182" t="s">
        <v>3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21</v>
      </c>
      <c r="C61" s="47">
        <f t="shared" si="8"/>
        <v>3010</v>
      </c>
      <c r="D61" s="110">
        <f t="shared" si="10"/>
        <v>253</v>
      </c>
      <c r="E61" s="58">
        <f t="shared" si="9"/>
        <v>294.52054794520546</v>
      </c>
      <c r="F61" s="58">
        <f t="shared" si="11"/>
        <v>1189.7233201581028</v>
      </c>
      <c r="G61" s="12"/>
      <c r="H61" s="102">
        <v>416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26</v>
      </c>
      <c r="C62" s="47">
        <f t="shared" si="8"/>
        <v>3010</v>
      </c>
      <c r="D62" s="110">
        <f t="shared" si="10"/>
        <v>3425</v>
      </c>
      <c r="E62" s="58">
        <f t="shared" si="9"/>
        <v>34.007456784544118</v>
      </c>
      <c r="F62" s="58">
        <f t="shared" si="11"/>
        <v>87.883211678832112</v>
      </c>
      <c r="G62" s="13"/>
      <c r="H62" s="140">
        <v>245</v>
      </c>
      <c r="I62" s="198">
        <v>23</v>
      </c>
      <c r="J62" s="182" t="s">
        <v>27</v>
      </c>
      <c r="K62" s="55"/>
      <c r="L62" s="1" t="s">
        <v>61</v>
      </c>
      <c r="M62" s="104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5</v>
      </c>
      <c r="C63" s="388">
        <f t="shared" si="8"/>
        <v>2205</v>
      </c>
      <c r="D63" s="153">
        <f t="shared" si="10"/>
        <v>2148</v>
      </c>
      <c r="E63" s="64">
        <f t="shared" si="9"/>
        <v>42.890488231861504</v>
      </c>
      <c r="F63" s="64">
        <f t="shared" si="11"/>
        <v>102.6536312849162</v>
      </c>
      <c r="G63" s="103"/>
      <c r="H63" s="140">
        <v>105</v>
      </c>
      <c r="I63" s="91">
        <v>4</v>
      </c>
      <c r="J63" s="182" t="s">
        <v>11</v>
      </c>
      <c r="K63" s="4">
        <f>SUM(K49)</f>
        <v>26</v>
      </c>
      <c r="L63" s="182" t="s">
        <v>30</v>
      </c>
      <c r="M63" s="193">
        <v>47046</v>
      </c>
      <c r="N63" s="99">
        <f>SUM(H49)</f>
        <v>45218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115107</v>
      </c>
      <c r="D64" s="154">
        <f t="shared" si="10"/>
        <v>102545</v>
      </c>
      <c r="E64" s="77">
        <f t="shared" si="9"/>
        <v>103.78508506974187</v>
      </c>
      <c r="F64" s="77">
        <f t="shared" si="11"/>
        <v>112.25023160563654</v>
      </c>
      <c r="G64" s="76"/>
      <c r="H64" s="102">
        <v>80</v>
      </c>
      <c r="I64" s="91">
        <v>1</v>
      </c>
      <c r="J64" s="182" t="s">
        <v>4</v>
      </c>
      <c r="K64" s="4">
        <f t="shared" ref="K64:K72" si="12">SUM(K50)</f>
        <v>25</v>
      </c>
      <c r="L64" s="182" t="s">
        <v>29</v>
      </c>
      <c r="M64" s="193">
        <v>7972</v>
      </c>
      <c r="N64" s="99">
        <f t="shared" ref="N64:N72" si="13">SUM(H50)</f>
        <v>17761</v>
      </c>
      <c r="O64" s="49"/>
      <c r="S64" s="28"/>
      <c r="T64" s="28"/>
      <c r="U64" s="28"/>
      <c r="V64" s="28"/>
    </row>
    <row r="65" spans="2:22" x14ac:dyDescent="0.15">
      <c r="H65" s="47">
        <v>39</v>
      </c>
      <c r="I65" s="91">
        <v>12</v>
      </c>
      <c r="J65" s="182" t="s">
        <v>18</v>
      </c>
      <c r="K65" s="4">
        <f t="shared" si="12"/>
        <v>13</v>
      </c>
      <c r="L65" s="182" t="s">
        <v>7</v>
      </c>
      <c r="M65" s="193">
        <v>15299</v>
      </c>
      <c r="N65" s="99">
        <f t="shared" si="13"/>
        <v>15610</v>
      </c>
      <c r="O65" s="49"/>
      <c r="S65" s="28"/>
      <c r="T65" s="28"/>
      <c r="U65" s="28"/>
      <c r="V65" s="28"/>
    </row>
    <row r="66" spans="2:22" x14ac:dyDescent="0.15">
      <c r="H66" s="99">
        <v>22</v>
      </c>
      <c r="I66" s="91">
        <v>15</v>
      </c>
      <c r="J66" s="182" t="s">
        <v>20</v>
      </c>
      <c r="K66" s="4">
        <f t="shared" si="12"/>
        <v>33</v>
      </c>
      <c r="L66" s="182" t="s">
        <v>0</v>
      </c>
      <c r="M66" s="193">
        <v>7670</v>
      </c>
      <c r="N66" s="99">
        <f t="shared" si="13"/>
        <v>8578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95">
        <v>18</v>
      </c>
      <c r="I67" s="91">
        <v>29</v>
      </c>
      <c r="J67" s="182" t="s">
        <v>96</v>
      </c>
      <c r="K67" s="4">
        <f t="shared" si="12"/>
        <v>40</v>
      </c>
      <c r="L67" s="182" t="s">
        <v>2</v>
      </c>
      <c r="M67" s="193">
        <v>5350</v>
      </c>
      <c r="N67" s="99">
        <f t="shared" si="13"/>
        <v>7847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10</v>
      </c>
      <c r="I68" s="91">
        <v>9</v>
      </c>
      <c r="J68" s="393" t="s">
        <v>170</v>
      </c>
      <c r="K68" s="4">
        <f t="shared" si="12"/>
        <v>24</v>
      </c>
      <c r="L68" s="182" t="s">
        <v>28</v>
      </c>
      <c r="M68" s="193">
        <v>3793</v>
      </c>
      <c r="N68" s="99">
        <f t="shared" si="13"/>
        <v>3863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3</v>
      </c>
      <c r="I69" s="91">
        <v>27</v>
      </c>
      <c r="J69" s="182" t="s">
        <v>31</v>
      </c>
      <c r="K69" s="4">
        <f t="shared" si="12"/>
        <v>34</v>
      </c>
      <c r="L69" s="182" t="s">
        <v>1</v>
      </c>
      <c r="M69" s="193">
        <v>3475</v>
      </c>
      <c r="N69" s="99">
        <f t="shared" si="13"/>
        <v>3731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0</v>
      </c>
      <c r="I70" s="91">
        <v>2</v>
      </c>
      <c r="J70" s="182" t="s">
        <v>6</v>
      </c>
      <c r="K70" s="4">
        <f t="shared" si="12"/>
        <v>17</v>
      </c>
      <c r="L70" s="182" t="s">
        <v>21</v>
      </c>
      <c r="M70" s="193">
        <v>1022</v>
      </c>
      <c r="N70" s="99">
        <f t="shared" si="13"/>
        <v>3010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3</v>
      </c>
      <c r="J71" s="182" t="s">
        <v>10</v>
      </c>
      <c r="K71" s="4">
        <f t="shared" si="12"/>
        <v>22</v>
      </c>
      <c r="L71" s="182" t="s">
        <v>26</v>
      </c>
      <c r="M71" s="193">
        <v>8851</v>
      </c>
      <c r="N71" s="99">
        <f t="shared" si="13"/>
        <v>3010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5</v>
      </c>
      <c r="J72" s="182" t="s">
        <v>12</v>
      </c>
      <c r="K72" s="4">
        <f t="shared" si="12"/>
        <v>36</v>
      </c>
      <c r="L72" s="185" t="s">
        <v>5</v>
      </c>
      <c r="M72" s="194">
        <v>5141</v>
      </c>
      <c r="N72" s="99">
        <f t="shared" si="13"/>
        <v>2205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6</v>
      </c>
      <c r="J73" s="182" t="s">
        <v>13</v>
      </c>
      <c r="K73" s="47"/>
      <c r="L73" s="393" t="s">
        <v>200</v>
      </c>
      <c r="M73" s="192">
        <v>110909</v>
      </c>
      <c r="N73" s="191">
        <f>SUM(H89)</f>
        <v>115107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7</v>
      </c>
      <c r="J74" s="182" t="s">
        <v>14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8</v>
      </c>
      <c r="J75" s="182" t="s">
        <v>15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10</v>
      </c>
      <c r="J76" s="182" t="s">
        <v>16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11</v>
      </c>
      <c r="J77" s="182" t="s">
        <v>17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14</v>
      </c>
      <c r="J78" s="182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18</v>
      </c>
      <c r="J79" s="182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8">
        <v>0</v>
      </c>
      <c r="I80" s="91">
        <v>19</v>
      </c>
      <c r="J80" s="182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20</v>
      </c>
      <c r="J81" s="182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495">
        <v>0</v>
      </c>
      <c r="I82" s="91">
        <v>28</v>
      </c>
      <c r="J82" s="182" t="s">
        <v>32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345">
        <v>0</v>
      </c>
      <c r="I83" s="91">
        <v>30</v>
      </c>
      <c r="J83" s="182" t="s">
        <v>33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31</v>
      </c>
      <c r="J84" s="182" t="s">
        <v>97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1">
        <v>32</v>
      </c>
      <c r="J85" s="182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391">
        <v>0</v>
      </c>
      <c r="I86" s="91">
        <v>35</v>
      </c>
      <c r="J86" s="182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115107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L45" sqref="L4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205</v>
      </c>
      <c r="I2" s="91"/>
      <c r="J2" s="213" t="s">
        <v>104</v>
      </c>
      <c r="K2" s="4"/>
      <c r="L2" s="205" t="s">
        <v>184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31665</v>
      </c>
      <c r="I4" s="91">
        <v>17</v>
      </c>
      <c r="J4" s="36" t="s">
        <v>21</v>
      </c>
      <c r="K4" s="231">
        <f>SUM(I4)</f>
        <v>17</v>
      </c>
      <c r="L4" s="322">
        <v>25417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27859</v>
      </c>
      <c r="I5" s="91">
        <v>31</v>
      </c>
      <c r="J5" s="36" t="s">
        <v>64</v>
      </c>
      <c r="K5" s="231">
        <f t="shared" ref="K5:K13" si="0">SUM(I5)</f>
        <v>31</v>
      </c>
      <c r="L5" s="322">
        <v>21135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48">
        <v>14913</v>
      </c>
      <c r="I6" s="91">
        <v>33</v>
      </c>
      <c r="J6" s="36" t="s">
        <v>0</v>
      </c>
      <c r="K6" s="231">
        <f t="shared" si="0"/>
        <v>33</v>
      </c>
      <c r="L6" s="322">
        <v>14972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48">
        <v>13842</v>
      </c>
      <c r="I7" s="91">
        <v>34</v>
      </c>
      <c r="J7" s="36" t="s">
        <v>1</v>
      </c>
      <c r="K7" s="231">
        <f t="shared" si="0"/>
        <v>34</v>
      </c>
      <c r="L7" s="322">
        <v>13223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48">
        <v>13446</v>
      </c>
      <c r="I8" s="91">
        <v>40</v>
      </c>
      <c r="J8" s="349" t="s">
        <v>2</v>
      </c>
      <c r="K8" s="231">
        <f t="shared" si="0"/>
        <v>40</v>
      </c>
      <c r="L8" s="322">
        <v>12480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12936</v>
      </c>
      <c r="I9" s="91">
        <v>2</v>
      </c>
      <c r="J9" s="36" t="s">
        <v>6</v>
      </c>
      <c r="K9" s="231">
        <f t="shared" si="0"/>
        <v>2</v>
      </c>
      <c r="L9" s="322">
        <v>13740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10996</v>
      </c>
      <c r="I10" s="91">
        <v>16</v>
      </c>
      <c r="J10" s="36" t="s">
        <v>3</v>
      </c>
      <c r="K10" s="231">
        <f t="shared" si="0"/>
        <v>16</v>
      </c>
      <c r="L10" s="322">
        <v>11141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8936</v>
      </c>
      <c r="I11" s="91">
        <v>13</v>
      </c>
      <c r="J11" s="36" t="s">
        <v>7</v>
      </c>
      <c r="K11" s="231">
        <f t="shared" si="0"/>
        <v>13</v>
      </c>
      <c r="L11" s="322">
        <v>13386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5">
        <v>6542</v>
      </c>
      <c r="I12" s="91">
        <v>11</v>
      </c>
      <c r="J12" s="36" t="s">
        <v>17</v>
      </c>
      <c r="K12" s="231">
        <f t="shared" si="0"/>
        <v>11</v>
      </c>
      <c r="L12" s="323">
        <v>5642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3">
        <v>6073</v>
      </c>
      <c r="I13" s="152">
        <v>25</v>
      </c>
      <c r="J13" s="84" t="s">
        <v>29</v>
      </c>
      <c r="K13" s="231">
        <f t="shared" si="0"/>
        <v>25</v>
      </c>
      <c r="L13" s="323">
        <v>1988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5214</v>
      </c>
      <c r="I14" s="254">
        <v>21</v>
      </c>
      <c r="J14" s="520" t="s">
        <v>166</v>
      </c>
      <c r="K14" s="120" t="s">
        <v>8</v>
      </c>
      <c r="L14" s="324">
        <v>199816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4806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4473</v>
      </c>
      <c r="I16" s="91">
        <v>3</v>
      </c>
      <c r="J16" s="36" t="s">
        <v>10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3534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3093</v>
      </c>
      <c r="I18" s="91">
        <v>1</v>
      </c>
      <c r="J18" s="36" t="s">
        <v>4</v>
      </c>
      <c r="K18" s="1"/>
      <c r="L18" s="214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2702</v>
      </c>
      <c r="I19" s="91">
        <v>9</v>
      </c>
      <c r="J19" s="393" t="s">
        <v>172</v>
      </c>
      <c r="K19" s="131">
        <f>SUM(I4)</f>
        <v>17</v>
      </c>
      <c r="L19" s="36" t="s">
        <v>21</v>
      </c>
      <c r="M19" s="448">
        <v>31841</v>
      </c>
      <c r="N19" s="99">
        <f>SUM(H4)</f>
        <v>31665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205</v>
      </c>
      <c r="D20" s="66" t="s">
        <v>184</v>
      </c>
      <c r="E20" s="66" t="s">
        <v>51</v>
      </c>
      <c r="F20" s="66" t="s">
        <v>50</v>
      </c>
      <c r="G20" s="67" t="s">
        <v>52</v>
      </c>
      <c r="H20" s="98">
        <v>1329</v>
      </c>
      <c r="I20" s="91">
        <v>36</v>
      </c>
      <c r="J20" s="36" t="s">
        <v>5</v>
      </c>
      <c r="K20" s="131">
        <f t="shared" ref="K20:K28" si="1">SUM(I5)</f>
        <v>31</v>
      </c>
      <c r="L20" s="36" t="s">
        <v>64</v>
      </c>
      <c r="M20" s="449">
        <v>47702</v>
      </c>
      <c r="N20" s="99">
        <f t="shared" ref="N20:N28" si="2">SUM(H5)</f>
        <v>27859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30">
        <f>SUM(H4)</f>
        <v>31665</v>
      </c>
      <c r="D21" s="6">
        <f>SUM(L4)</f>
        <v>25417</v>
      </c>
      <c r="E21" s="58">
        <f t="shared" ref="E21:E30" si="3">SUM(N19/M19*100)</f>
        <v>99.447253541031998</v>
      </c>
      <c r="F21" s="58">
        <f t="shared" ref="F21:F31" si="4">SUM(C21/D21*100)</f>
        <v>124.58197269544007</v>
      </c>
      <c r="G21" s="69"/>
      <c r="H21" s="98">
        <v>1154</v>
      </c>
      <c r="I21" s="91">
        <v>24</v>
      </c>
      <c r="J21" s="349" t="s">
        <v>28</v>
      </c>
      <c r="K21" s="131">
        <f t="shared" si="1"/>
        <v>33</v>
      </c>
      <c r="L21" s="36" t="s">
        <v>0</v>
      </c>
      <c r="M21" s="449">
        <v>10940</v>
      </c>
      <c r="N21" s="99">
        <f t="shared" si="2"/>
        <v>14913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64</v>
      </c>
      <c r="C22" s="230">
        <f t="shared" ref="C22:C30" si="5">SUM(H5)</f>
        <v>27859</v>
      </c>
      <c r="D22" s="6">
        <f t="shared" ref="D22:D30" si="6">SUM(L5)</f>
        <v>21135</v>
      </c>
      <c r="E22" s="58">
        <f t="shared" si="3"/>
        <v>58.402163431302668</v>
      </c>
      <c r="F22" s="58">
        <f t="shared" si="4"/>
        <v>131.81452566832269</v>
      </c>
      <c r="G22" s="69"/>
      <c r="H22" s="391">
        <v>765</v>
      </c>
      <c r="I22" s="91">
        <v>5</v>
      </c>
      <c r="J22" s="36" t="s">
        <v>12</v>
      </c>
      <c r="K22" s="131">
        <f t="shared" si="1"/>
        <v>34</v>
      </c>
      <c r="L22" s="36" t="s">
        <v>1</v>
      </c>
      <c r="M22" s="449">
        <v>12324</v>
      </c>
      <c r="N22" s="99">
        <f t="shared" si="2"/>
        <v>13842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0</v>
      </c>
      <c r="C23" s="458">
        <f t="shared" si="5"/>
        <v>14913</v>
      </c>
      <c r="D23" s="110">
        <f t="shared" si="6"/>
        <v>14972</v>
      </c>
      <c r="E23" s="459">
        <f t="shared" si="3"/>
        <v>136.31627056672761</v>
      </c>
      <c r="F23" s="459">
        <f t="shared" si="4"/>
        <v>99.60593107133316</v>
      </c>
      <c r="G23" s="69"/>
      <c r="H23" s="98">
        <v>589</v>
      </c>
      <c r="I23" s="91">
        <v>27</v>
      </c>
      <c r="J23" s="36" t="s">
        <v>31</v>
      </c>
      <c r="K23" s="131">
        <f t="shared" si="1"/>
        <v>40</v>
      </c>
      <c r="L23" s="349" t="s">
        <v>2</v>
      </c>
      <c r="M23" s="449">
        <v>9168</v>
      </c>
      <c r="N23" s="99">
        <f t="shared" si="2"/>
        <v>13446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30">
        <f t="shared" si="5"/>
        <v>13842</v>
      </c>
      <c r="D24" s="6">
        <f t="shared" si="6"/>
        <v>13223</v>
      </c>
      <c r="E24" s="58">
        <f t="shared" si="3"/>
        <v>112.31742940603699</v>
      </c>
      <c r="F24" s="58">
        <f t="shared" si="4"/>
        <v>104.68123723814567</v>
      </c>
      <c r="G24" s="69"/>
      <c r="H24" s="98">
        <v>441</v>
      </c>
      <c r="I24" s="91">
        <v>14</v>
      </c>
      <c r="J24" s="36" t="s">
        <v>19</v>
      </c>
      <c r="K24" s="131">
        <f t="shared" si="1"/>
        <v>2</v>
      </c>
      <c r="L24" s="36" t="s">
        <v>6</v>
      </c>
      <c r="M24" s="449">
        <v>10736</v>
      </c>
      <c r="N24" s="99">
        <f t="shared" si="2"/>
        <v>12936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49" t="s">
        <v>2</v>
      </c>
      <c r="C25" s="230">
        <f t="shared" si="5"/>
        <v>13446</v>
      </c>
      <c r="D25" s="6">
        <f t="shared" si="6"/>
        <v>12480</v>
      </c>
      <c r="E25" s="58">
        <f t="shared" si="3"/>
        <v>146.66230366492147</v>
      </c>
      <c r="F25" s="58">
        <f t="shared" si="4"/>
        <v>107.74038461538463</v>
      </c>
      <c r="G25" s="79"/>
      <c r="H25" s="345">
        <v>395</v>
      </c>
      <c r="I25" s="91">
        <v>12</v>
      </c>
      <c r="J25" s="36" t="s">
        <v>18</v>
      </c>
      <c r="K25" s="131">
        <f t="shared" si="1"/>
        <v>16</v>
      </c>
      <c r="L25" s="36" t="s">
        <v>3</v>
      </c>
      <c r="M25" s="449">
        <v>11030</v>
      </c>
      <c r="N25" s="99">
        <f t="shared" si="2"/>
        <v>10996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6</v>
      </c>
      <c r="C26" s="230">
        <f t="shared" si="5"/>
        <v>12936</v>
      </c>
      <c r="D26" s="6">
        <f t="shared" si="6"/>
        <v>13740</v>
      </c>
      <c r="E26" s="58">
        <f t="shared" si="3"/>
        <v>120.49180327868851</v>
      </c>
      <c r="F26" s="58">
        <f t="shared" si="4"/>
        <v>94.148471615720524</v>
      </c>
      <c r="G26" s="69"/>
      <c r="H26" s="98">
        <v>291</v>
      </c>
      <c r="I26" s="91">
        <v>32</v>
      </c>
      <c r="J26" s="36" t="s">
        <v>35</v>
      </c>
      <c r="K26" s="131">
        <f t="shared" si="1"/>
        <v>13</v>
      </c>
      <c r="L26" s="36" t="s">
        <v>7</v>
      </c>
      <c r="M26" s="449">
        <v>9034</v>
      </c>
      <c r="N26" s="99">
        <f t="shared" si="2"/>
        <v>8936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3</v>
      </c>
      <c r="C27" s="230">
        <f t="shared" si="5"/>
        <v>10996</v>
      </c>
      <c r="D27" s="6">
        <f t="shared" si="6"/>
        <v>11141</v>
      </c>
      <c r="E27" s="58">
        <f t="shared" si="3"/>
        <v>99.691749773345421</v>
      </c>
      <c r="F27" s="58">
        <f t="shared" si="4"/>
        <v>98.698501032223319</v>
      </c>
      <c r="G27" s="69"/>
      <c r="H27" s="98">
        <v>287</v>
      </c>
      <c r="I27" s="91">
        <v>7</v>
      </c>
      <c r="J27" s="36" t="s">
        <v>14</v>
      </c>
      <c r="K27" s="131">
        <f t="shared" si="1"/>
        <v>11</v>
      </c>
      <c r="L27" s="36" t="s">
        <v>17</v>
      </c>
      <c r="M27" s="450">
        <v>5805</v>
      </c>
      <c r="N27" s="99">
        <f t="shared" si="2"/>
        <v>6542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8936</v>
      </c>
      <c r="D28" s="6">
        <f t="shared" si="6"/>
        <v>13386</v>
      </c>
      <c r="E28" s="58">
        <f t="shared" si="3"/>
        <v>98.915209209652417</v>
      </c>
      <c r="F28" s="58">
        <f t="shared" si="4"/>
        <v>66.756312565366798</v>
      </c>
      <c r="G28" s="80"/>
      <c r="H28" s="98">
        <v>239</v>
      </c>
      <c r="I28" s="91">
        <v>4</v>
      </c>
      <c r="J28" s="36" t="s">
        <v>11</v>
      </c>
      <c r="K28" s="206">
        <f t="shared" si="1"/>
        <v>25</v>
      </c>
      <c r="L28" s="84" t="s">
        <v>29</v>
      </c>
      <c r="M28" s="451">
        <v>5874</v>
      </c>
      <c r="N28" s="190">
        <f t="shared" si="2"/>
        <v>6073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17</v>
      </c>
      <c r="C29" s="230">
        <f t="shared" si="5"/>
        <v>6542</v>
      </c>
      <c r="D29" s="6">
        <f t="shared" si="6"/>
        <v>5642</v>
      </c>
      <c r="E29" s="58">
        <f t="shared" si="3"/>
        <v>112.6959517657192</v>
      </c>
      <c r="F29" s="58">
        <f t="shared" si="4"/>
        <v>115.95179014533853</v>
      </c>
      <c r="G29" s="79"/>
      <c r="H29" s="98">
        <v>213</v>
      </c>
      <c r="I29" s="91">
        <v>39</v>
      </c>
      <c r="J29" s="36" t="s">
        <v>39</v>
      </c>
      <c r="K29" s="129"/>
      <c r="L29" s="129" t="s">
        <v>176</v>
      </c>
      <c r="M29" s="452">
        <v>194416</v>
      </c>
      <c r="N29" s="195">
        <f>SUM(H44)</f>
        <v>177195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29</v>
      </c>
      <c r="C30" s="230">
        <f t="shared" si="5"/>
        <v>6073</v>
      </c>
      <c r="D30" s="6">
        <f t="shared" si="6"/>
        <v>1988</v>
      </c>
      <c r="E30" s="64">
        <f t="shared" si="3"/>
        <v>103.38781069118149</v>
      </c>
      <c r="F30" s="70">
        <f t="shared" si="4"/>
        <v>305.48289738430583</v>
      </c>
      <c r="G30" s="82"/>
      <c r="H30" s="98">
        <v>173</v>
      </c>
      <c r="I30" s="91">
        <v>20</v>
      </c>
      <c r="J30" s="36" t="s">
        <v>24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177195</v>
      </c>
      <c r="D31" s="74">
        <f>SUM(L14)</f>
        <v>199816</v>
      </c>
      <c r="E31" s="77">
        <f>SUM(N29/M29*100)</f>
        <v>91.142189943214547</v>
      </c>
      <c r="F31" s="70">
        <f t="shared" si="4"/>
        <v>88.67908475797735</v>
      </c>
      <c r="G31" s="78"/>
      <c r="H31" s="98">
        <v>79</v>
      </c>
      <c r="I31" s="91">
        <v>15</v>
      </c>
      <c r="J31" s="36" t="s">
        <v>20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61</v>
      </c>
      <c r="I32" s="91">
        <v>19</v>
      </c>
      <c r="J32" s="36" t="s">
        <v>23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44</v>
      </c>
      <c r="I33" s="91">
        <v>29</v>
      </c>
      <c r="J33" s="36" t="s">
        <v>54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40</v>
      </c>
      <c r="I34" s="91">
        <v>18</v>
      </c>
      <c r="J34" s="36" t="s">
        <v>22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37</v>
      </c>
      <c r="I35" s="91">
        <v>10</v>
      </c>
      <c r="J35" s="36" t="s">
        <v>16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13</v>
      </c>
      <c r="I36" s="91">
        <v>37</v>
      </c>
      <c r="J36" s="36" t="s">
        <v>37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8</v>
      </c>
      <c r="I37" s="91">
        <v>23</v>
      </c>
      <c r="J37" s="36" t="s">
        <v>27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7</v>
      </c>
      <c r="I38" s="91">
        <v>6</v>
      </c>
      <c r="J38" s="36" t="s">
        <v>13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8</v>
      </c>
      <c r="J39" s="36" t="s">
        <v>15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22</v>
      </c>
      <c r="J40" s="36" t="s">
        <v>26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28</v>
      </c>
      <c r="J41" s="36" t="s">
        <v>32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30</v>
      </c>
      <c r="J42" s="36" t="s">
        <v>33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345">
        <v>0</v>
      </c>
      <c r="I43" s="91">
        <v>35</v>
      </c>
      <c r="J43" s="36" t="s">
        <v>36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177195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205</v>
      </c>
      <c r="I48" s="91"/>
      <c r="J48" s="216" t="s">
        <v>92</v>
      </c>
      <c r="K48" s="4"/>
      <c r="L48" s="384" t="s">
        <v>184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182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20941</v>
      </c>
      <c r="I50" s="91">
        <v>16</v>
      </c>
      <c r="J50" s="36" t="s">
        <v>3</v>
      </c>
      <c r="K50" s="382">
        <f>SUM(I50)</f>
        <v>16</v>
      </c>
      <c r="L50" s="385">
        <v>23909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6127</v>
      </c>
      <c r="I51" s="91">
        <v>33</v>
      </c>
      <c r="J51" s="36" t="s">
        <v>0</v>
      </c>
      <c r="K51" s="382">
        <f t="shared" ref="K51:K59" si="7">SUM(I51)</f>
        <v>33</v>
      </c>
      <c r="L51" s="386">
        <v>1820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4347</v>
      </c>
      <c r="I52" s="91">
        <v>26</v>
      </c>
      <c r="J52" s="36" t="s">
        <v>30</v>
      </c>
      <c r="K52" s="382">
        <f t="shared" si="7"/>
        <v>26</v>
      </c>
      <c r="L52" s="386">
        <v>3218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205</v>
      </c>
      <c r="D53" s="66" t="s">
        <v>184</v>
      </c>
      <c r="E53" s="66" t="s">
        <v>51</v>
      </c>
      <c r="F53" s="66" t="s">
        <v>50</v>
      </c>
      <c r="G53" s="67" t="s">
        <v>52</v>
      </c>
      <c r="H53" s="48">
        <v>3836</v>
      </c>
      <c r="I53" s="91">
        <v>38</v>
      </c>
      <c r="J53" s="36" t="s">
        <v>38</v>
      </c>
      <c r="K53" s="382">
        <f t="shared" si="7"/>
        <v>38</v>
      </c>
      <c r="L53" s="386">
        <v>7176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20941</v>
      </c>
      <c r="D54" s="110">
        <f>SUM(L50)</f>
        <v>23909</v>
      </c>
      <c r="E54" s="58">
        <f t="shared" ref="E54:E63" si="8">SUM(N67/M67*100)</f>
        <v>106.56997455470739</v>
      </c>
      <c r="F54" s="58">
        <f t="shared" ref="F54:F61" si="9">SUM(C54/D54*100)</f>
        <v>87.586264586557363</v>
      </c>
      <c r="G54" s="69"/>
      <c r="H54" s="345">
        <v>3233</v>
      </c>
      <c r="I54" s="91">
        <v>34</v>
      </c>
      <c r="J54" s="36" t="s">
        <v>1</v>
      </c>
      <c r="K54" s="382">
        <f t="shared" si="7"/>
        <v>34</v>
      </c>
      <c r="L54" s="386">
        <v>2991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6127</v>
      </c>
      <c r="D55" s="110">
        <f t="shared" ref="D55:D63" si="11">SUM(L51)</f>
        <v>1820</v>
      </c>
      <c r="E55" s="58">
        <f t="shared" si="8"/>
        <v>91.776512881965246</v>
      </c>
      <c r="F55" s="58">
        <f t="shared" si="9"/>
        <v>336.64835164835165</v>
      </c>
      <c r="G55" s="69"/>
      <c r="H55" s="48">
        <v>1880</v>
      </c>
      <c r="I55" s="91">
        <v>40</v>
      </c>
      <c r="J55" s="36" t="s">
        <v>2</v>
      </c>
      <c r="K55" s="382">
        <f t="shared" si="7"/>
        <v>40</v>
      </c>
      <c r="L55" s="386">
        <v>945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4347</v>
      </c>
      <c r="D56" s="110">
        <f t="shared" si="11"/>
        <v>3218</v>
      </c>
      <c r="E56" s="58">
        <f t="shared" si="8"/>
        <v>31.282383419689118</v>
      </c>
      <c r="F56" s="58">
        <f t="shared" si="9"/>
        <v>135.08390304536979</v>
      </c>
      <c r="G56" s="69"/>
      <c r="H56" s="48">
        <v>1801</v>
      </c>
      <c r="I56" s="91">
        <v>36</v>
      </c>
      <c r="J56" s="36" t="s">
        <v>5</v>
      </c>
      <c r="K56" s="382">
        <f t="shared" si="7"/>
        <v>36</v>
      </c>
      <c r="L56" s="386">
        <v>280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38</v>
      </c>
      <c r="C57" s="47">
        <f t="shared" si="10"/>
        <v>3836</v>
      </c>
      <c r="D57" s="110">
        <f t="shared" si="11"/>
        <v>7176</v>
      </c>
      <c r="E57" s="58">
        <f t="shared" si="8"/>
        <v>86.591422121896173</v>
      </c>
      <c r="F57" s="58">
        <f t="shared" si="9"/>
        <v>53.45596432552955</v>
      </c>
      <c r="G57" s="69"/>
      <c r="H57" s="48">
        <v>805</v>
      </c>
      <c r="I57" s="91">
        <v>25</v>
      </c>
      <c r="J57" s="36" t="s">
        <v>29</v>
      </c>
      <c r="K57" s="382">
        <f t="shared" si="7"/>
        <v>25</v>
      </c>
      <c r="L57" s="386">
        <v>783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3233</v>
      </c>
      <c r="D58" s="110">
        <f t="shared" si="11"/>
        <v>2991</v>
      </c>
      <c r="E58" s="58">
        <f t="shared" si="8"/>
        <v>112.49130132219902</v>
      </c>
      <c r="F58" s="58">
        <f t="shared" si="9"/>
        <v>108.09093948512202</v>
      </c>
      <c r="G58" s="79"/>
      <c r="H58" s="48">
        <v>737</v>
      </c>
      <c r="I58" s="91">
        <v>14</v>
      </c>
      <c r="J58" s="36" t="s">
        <v>19</v>
      </c>
      <c r="K58" s="382">
        <f t="shared" si="7"/>
        <v>14</v>
      </c>
      <c r="L58" s="386">
        <v>822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</v>
      </c>
      <c r="C59" s="47">
        <f t="shared" si="10"/>
        <v>1880</v>
      </c>
      <c r="D59" s="110">
        <f t="shared" si="11"/>
        <v>945</v>
      </c>
      <c r="E59" s="58">
        <f t="shared" si="8"/>
        <v>90.5587668593449</v>
      </c>
      <c r="F59" s="58">
        <f t="shared" si="9"/>
        <v>198.94179894179894</v>
      </c>
      <c r="G59" s="69"/>
      <c r="H59" s="510">
        <v>632</v>
      </c>
      <c r="I59" s="152">
        <v>24</v>
      </c>
      <c r="J59" s="508" t="s">
        <v>28</v>
      </c>
      <c r="K59" s="383">
        <f t="shared" si="7"/>
        <v>24</v>
      </c>
      <c r="L59" s="387">
        <v>182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5</v>
      </c>
      <c r="C60" s="99">
        <f t="shared" si="10"/>
        <v>1801</v>
      </c>
      <c r="D60" s="110">
        <f t="shared" si="11"/>
        <v>280</v>
      </c>
      <c r="E60" s="58">
        <f t="shared" si="8"/>
        <v>107.07491082045183</v>
      </c>
      <c r="F60" s="58">
        <f t="shared" si="9"/>
        <v>643.21428571428567</v>
      </c>
      <c r="G60" s="440"/>
      <c r="H60" s="514">
        <v>570</v>
      </c>
      <c r="I60" s="254">
        <v>31</v>
      </c>
      <c r="J60" s="468" t="s">
        <v>108</v>
      </c>
      <c r="K60" s="441" t="s">
        <v>8</v>
      </c>
      <c r="L60" s="454">
        <v>43231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805</v>
      </c>
      <c r="D61" s="110">
        <f t="shared" si="11"/>
        <v>783</v>
      </c>
      <c r="E61" s="58">
        <f t="shared" si="8"/>
        <v>36.574284416174471</v>
      </c>
      <c r="F61" s="58">
        <f t="shared" si="9"/>
        <v>102.80970625798211</v>
      </c>
      <c r="G61" s="80"/>
      <c r="H61" s="98">
        <v>111</v>
      </c>
      <c r="I61" s="91">
        <v>13</v>
      </c>
      <c r="J61" s="36" t="s">
        <v>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737</v>
      </c>
      <c r="D62" s="110">
        <f t="shared" si="11"/>
        <v>822</v>
      </c>
      <c r="E62" s="58">
        <f t="shared" si="8"/>
        <v>158.49462365591398</v>
      </c>
      <c r="F62" s="58">
        <f>SUM(C62/D62*100)</f>
        <v>89.659367396593666</v>
      </c>
      <c r="G62" s="79"/>
      <c r="H62" s="98">
        <v>83</v>
      </c>
      <c r="I62" s="91">
        <v>1</v>
      </c>
      <c r="J62" s="36" t="s">
        <v>4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508" t="s">
        <v>28</v>
      </c>
      <c r="C63" s="47">
        <f t="shared" si="10"/>
        <v>632</v>
      </c>
      <c r="D63" s="110">
        <f t="shared" si="11"/>
        <v>182</v>
      </c>
      <c r="E63" s="64">
        <f t="shared" si="8"/>
        <v>107.30050933786077</v>
      </c>
      <c r="F63" s="58">
        <f>SUM(C63/D63*100)</f>
        <v>347.25274725274727</v>
      </c>
      <c r="G63" s="82"/>
      <c r="H63" s="48">
        <v>80</v>
      </c>
      <c r="I63" s="91">
        <v>9</v>
      </c>
      <c r="J63" s="393" t="s">
        <v>172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45336</v>
      </c>
      <c r="D64" s="74">
        <f>SUM(L60)</f>
        <v>43231</v>
      </c>
      <c r="E64" s="77">
        <f>SUM(N77/M77*100)</f>
        <v>81.120833109667728</v>
      </c>
      <c r="F64" s="77">
        <f>SUM(C64/D64*100)</f>
        <v>104.86919108972728</v>
      </c>
      <c r="G64" s="78"/>
      <c r="H64" s="137">
        <v>66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55</v>
      </c>
      <c r="I65" s="91">
        <v>15</v>
      </c>
      <c r="J65" s="36" t="s">
        <v>20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22</v>
      </c>
      <c r="I66" s="91">
        <v>19</v>
      </c>
      <c r="J66" s="36" t="s">
        <v>23</v>
      </c>
      <c r="K66" s="1"/>
      <c r="L66" s="217" t="s">
        <v>92</v>
      </c>
      <c r="M66" s="400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6</v>
      </c>
      <c r="I67" s="91">
        <v>17</v>
      </c>
      <c r="J67" s="36" t="s">
        <v>21</v>
      </c>
      <c r="K67" s="4">
        <f>SUM(I50)</f>
        <v>16</v>
      </c>
      <c r="L67" s="36" t="s">
        <v>3</v>
      </c>
      <c r="M67" s="488">
        <v>19650</v>
      </c>
      <c r="N67" s="99">
        <f>SUM(H50)</f>
        <v>20941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4</v>
      </c>
      <c r="I68" s="91">
        <v>23</v>
      </c>
      <c r="J68" s="36" t="s">
        <v>27</v>
      </c>
      <c r="K68" s="4">
        <f t="shared" ref="K68:K76" si="12">SUM(I51)</f>
        <v>33</v>
      </c>
      <c r="L68" s="36" t="s">
        <v>0</v>
      </c>
      <c r="M68" s="489">
        <v>6676</v>
      </c>
      <c r="N68" s="99">
        <f t="shared" ref="N68:N76" si="13">SUM(H51)</f>
        <v>6127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98">
        <v>0</v>
      </c>
      <c r="I69" s="91">
        <v>2</v>
      </c>
      <c r="J69" s="36" t="s">
        <v>6</v>
      </c>
      <c r="K69" s="4">
        <f t="shared" si="12"/>
        <v>26</v>
      </c>
      <c r="L69" s="36" t="s">
        <v>30</v>
      </c>
      <c r="M69" s="489">
        <v>13896</v>
      </c>
      <c r="N69" s="99">
        <f t="shared" si="13"/>
        <v>4347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98">
        <v>0</v>
      </c>
      <c r="I70" s="91">
        <v>3</v>
      </c>
      <c r="J70" s="36" t="s">
        <v>10</v>
      </c>
      <c r="K70" s="4">
        <f t="shared" si="12"/>
        <v>38</v>
      </c>
      <c r="L70" s="36" t="s">
        <v>38</v>
      </c>
      <c r="M70" s="489">
        <v>4430</v>
      </c>
      <c r="N70" s="99">
        <f t="shared" si="13"/>
        <v>3836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4</v>
      </c>
      <c r="J71" s="36" t="s">
        <v>11</v>
      </c>
      <c r="K71" s="4">
        <f t="shared" si="12"/>
        <v>34</v>
      </c>
      <c r="L71" s="36" t="s">
        <v>1</v>
      </c>
      <c r="M71" s="489">
        <v>2874</v>
      </c>
      <c r="N71" s="99">
        <f t="shared" si="13"/>
        <v>3233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5</v>
      </c>
      <c r="J72" s="36" t="s">
        <v>12</v>
      </c>
      <c r="K72" s="4">
        <f t="shared" si="12"/>
        <v>40</v>
      </c>
      <c r="L72" s="36" t="s">
        <v>2</v>
      </c>
      <c r="M72" s="489">
        <v>2076</v>
      </c>
      <c r="N72" s="99">
        <f t="shared" si="13"/>
        <v>1880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8">
        <v>0</v>
      </c>
      <c r="I73" s="91">
        <v>6</v>
      </c>
      <c r="J73" s="36" t="s">
        <v>13</v>
      </c>
      <c r="K73" s="4">
        <f t="shared" si="12"/>
        <v>36</v>
      </c>
      <c r="L73" s="36" t="s">
        <v>5</v>
      </c>
      <c r="M73" s="489">
        <v>1682</v>
      </c>
      <c r="N73" s="99">
        <f t="shared" si="13"/>
        <v>1801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7</v>
      </c>
      <c r="J74" s="36" t="s">
        <v>14</v>
      </c>
      <c r="K74" s="4">
        <f t="shared" si="12"/>
        <v>25</v>
      </c>
      <c r="L74" s="36" t="s">
        <v>29</v>
      </c>
      <c r="M74" s="489">
        <v>2201</v>
      </c>
      <c r="N74" s="99">
        <f t="shared" si="13"/>
        <v>805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8</v>
      </c>
      <c r="J75" s="36" t="s">
        <v>15</v>
      </c>
      <c r="K75" s="4">
        <f t="shared" si="12"/>
        <v>14</v>
      </c>
      <c r="L75" s="36" t="s">
        <v>19</v>
      </c>
      <c r="M75" s="489">
        <v>465</v>
      </c>
      <c r="N75" s="99">
        <f t="shared" si="13"/>
        <v>737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10</v>
      </c>
      <c r="J76" s="36" t="s">
        <v>16</v>
      </c>
      <c r="K76" s="15">
        <f t="shared" si="12"/>
        <v>24</v>
      </c>
      <c r="L76" s="508" t="s">
        <v>28</v>
      </c>
      <c r="M76" s="490">
        <v>589</v>
      </c>
      <c r="N76" s="190">
        <f t="shared" si="13"/>
        <v>632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11</v>
      </c>
      <c r="J77" s="36" t="s">
        <v>17</v>
      </c>
      <c r="K77" s="4"/>
      <c r="L77" s="129" t="s">
        <v>62</v>
      </c>
      <c r="M77" s="351">
        <v>55887</v>
      </c>
      <c r="N77" s="195">
        <f>SUM(H90)</f>
        <v>45336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06">
        <v>0</v>
      </c>
      <c r="I78" s="91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9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9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45336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8" sqref="L4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102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187</v>
      </c>
      <c r="I2" s="4"/>
      <c r="J2" s="208" t="s">
        <v>102</v>
      </c>
      <c r="K2" s="89"/>
      <c r="L2" s="374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28371</v>
      </c>
      <c r="I4" s="91">
        <v>33</v>
      </c>
      <c r="J4" s="183" t="s">
        <v>0</v>
      </c>
      <c r="K4" s="135">
        <f>SUM(I4)</f>
        <v>33</v>
      </c>
      <c r="L4" s="367">
        <v>24743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345">
        <v>9567</v>
      </c>
      <c r="I5" s="91">
        <v>34</v>
      </c>
      <c r="J5" s="183" t="s">
        <v>1</v>
      </c>
      <c r="K5" s="135">
        <f t="shared" ref="K5:K13" si="0">SUM(I5)</f>
        <v>34</v>
      </c>
      <c r="L5" s="368">
        <v>8997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9324</v>
      </c>
      <c r="I6" s="91">
        <v>9</v>
      </c>
      <c r="J6" s="408" t="s">
        <v>171</v>
      </c>
      <c r="K6" s="135">
        <f t="shared" si="0"/>
        <v>9</v>
      </c>
      <c r="L6" s="368">
        <v>9243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7484</v>
      </c>
      <c r="I7" s="91">
        <v>13</v>
      </c>
      <c r="J7" s="183" t="s">
        <v>7</v>
      </c>
      <c r="K7" s="135">
        <f t="shared" si="0"/>
        <v>13</v>
      </c>
      <c r="L7" s="368">
        <v>10876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4285</v>
      </c>
      <c r="I8" s="91">
        <v>24</v>
      </c>
      <c r="J8" s="183" t="s">
        <v>28</v>
      </c>
      <c r="K8" s="135">
        <f t="shared" si="0"/>
        <v>24</v>
      </c>
      <c r="L8" s="368">
        <v>5415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3028</v>
      </c>
      <c r="I9" s="91">
        <v>25</v>
      </c>
      <c r="J9" s="183" t="s">
        <v>29</v>
      </c>
      <c r="K9" s="135">
        <f t="shared" si="0"/>
        <v>25</v>
      </c>
      <c r="L9" s="368">
        <v>9849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2828</v>
      </c>
      <c r="I10" s="91">
        <v>12</v>
      </c>
      <c r="J10" s="183" t="s">
        <v>18</v>
      </c>
      <c r="K10" s="135">
        <f t="shared" si="0"/>
        <v>12</v>
      </c>
      <c r="L10" s="368">
        <v>2720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1705</v>
      </c>
      <c r="I11" s="91">
        <v>20</v>
      </c>
      <c r="J11" s="183" t="s">
        <v>24</v>
      </c>
      <c r="K11" s="135">
        <f t="shared" si="0"/>
        <v>20</v>
      </c>
      <c r="L11" s="368">
        <v>2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345">
        <v>1278</v>
      </c>
      <c r="I12" s="91">
        <v>36</v>
      </c>
      <c r="J12" s="183" t="s">
        <v>5</v>
      </c>
      <c r="K12" s="135">
        <f t="shared" si="0"/>
        <v>36</v>
      </c>
      <c r="L12" s="368">
        <v>2317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1069</v>
      </c>
      <c r="I13" s="152">
        <v>38</v>
      </c>
      <c r="J13" s="253" t="s">
        <v>38</v>
      </c>
      <c r="K13" s="207">
        <f t="shared" si="0"/>
        <v>38</v>
      </c>
      <c r="L13" s="376">
        <v>678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1026</v>
      </c>
      <c r="I14" s="254">
        <v>17</v>
      </c>
      <c r="J14" s="478" t="s">
        <v>21</v>
      </c>
      <c r="K14" s="89" t="s">
        <v>8</v>
      </c>
      <c r="L14" s="377">
        <v>92308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990</v>
      </c>
      <c r="I15" s="91">
        <v>16</v>
      </c>
      <c r="J15" s="183" t="s">
        <v>3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745</v>
      </c>
      <c r="I16" s="91">
        <v>40</v>
      </c>
      <c r="J16" s="183" t="s">
        <v>2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667</v>
      </c>
      <c r="I17" s="91">
        <v>31</v>
      </c>
      <c r="J17" s="91" t="s">
        <v>157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614</v>
      </c>
      <c r="I18" s="91">
        <v>22</v>
      </c>
      <c r="J18" s="183" t="s">
        <v>26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506">
        <v>601</v>
      </c>
      <c r="I19" s="91">
        <v>6</v>
      </c>
      <c r="J19" s="183" t="s">
        <v>13</v>
      </c>
      <c r="K19" s="1"/>
      <c r="L19" s="57" t="s">
        <v>70</v>
      </c>
      <c r="M19" s="104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583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20421</v>
      </c>
      <c r="N20" s="99">
        <f>SUM(H4)</f>
        <v>28371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205</v>
      </c>
      <c r="D21" s="66" t="s">
        <v>184</v>
      </c>
      <c r="E21" s="66" t="s">
        <v>51</v>
      </c>
      <c r="F21" s="66" t="s">
        <v>50</v>
      </c>
      <c r="G21" s="67" t="s">
        <v>52</v>
      </c>
      <c r="H21" s="98">
        <v>527</v>
      </c>
      <c r="I21" s="91">
        <v>26</v>
      </c>
      <c r="J21" s="183" t="s">
        <v>30</v>
      </c>
      <c r="K21" s="135">
        <f t="shared" ref="K21:K29" si="1">SUM(I5)</f>
        <v>34</v>
      </c>
      <c r="L21" s="183" t="s">
        <v>1</v>
      </c>
      <c r="M21" s="379">
        <v>8665</v>
      </c>
      <c r="N21" s="99">
        <f t="shared" ref="N21:N29" si="2">SUM(H5)</f>
        <v>9567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28371</v>
      </c>
      <c r="D22" s="110">
        <f>SUM(L4)</f>
        <v>24743</v>
      </c>
      <c r="E22" s="62">
        <f t="shared" ref="E22:E31" si="3">SUM(N20/M20*100)</f>
        <v>138.93051270750698</v>
      </c>
      <c r="F22" s="58">
        <f t="shared" ref="F22:F32" si="4">SUM(C22/D22*100)</f>
        <v>114.66273289415187</v>
      </c>
      <c r="G22" s="69"/>
      <c r="H22" s="98">
        <v>507</v>
      </c>
      <c r="I22" s="91">
        <v>18</v>
      </c>
      <c r="J22" s="183" t="s">
        <v>22</v>
      </c>
      <c r="K22" s="135">
        <f t="shared" si="1"/>
        <v>9</v>
      </c>
      <c r="L22" s="408" t="s">
        <v>170</v>
      </c>
      <c r="M22" s="379">
        <v>8737</v>
      </c>
      <c r="N22" s="99">
        <f t="shared" si="2"/>
        <v>9324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9567</v>
      </c>
      <c r="D23" s="110">
        <f t="shared" ref="D23:D31" si="6">SUM(L5)</f>
        <v>8997</v>
      </c>
      <c r="E23" s="62">
        <f t="shared" si="3"/>
        <v>110.40969417195615</v>
      </c>
      <c r="F23" s="58">
        <f t="shared" si="4"/>
        <v>106.3354451483828</v>
      </c>
      <c r="G23" s="69"/>
      <c r="H23" s="98">
        <v>177</v>
      </c>
      <c r="I23" s="91">
        <v>14</v>
      </c>
      <c r="J23" s="183" t="s">
        <v>19</v>
      </c>
      <c r="K23" s="135">
        <f t="shared" si="1"/>
        <v>13</v>
      </c>
      <c r="L23" s="183" t="s">
        <v>7</v>
      </c>
      <c r="M23" s="379">
        <v>9651</v>
      </c>
      <c r="N23" s="99">
        <f t="shared" si="2"/>
        <v>7484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8" t="s">
        <v>170</v>
      </c>
      <c r="C24" s="47">
        <f t="shared" si="5"/>
        <v>9324</v>
      </c>
      <c r="D24" s="110">
        <f t="shared" si="6"/>
        <v>9243</v>
      </c>
      <c r="E24" s="62">
        <f t="shared" si="3"/>
        <v>106.7185532791576</v>
      </c>
      <c r="F24" s="58">
        <f t="shared" si="4"/>
        <v>100.87633885102238</v>
      </c>
      <c r="G24" s="69"/>
      <c r="H24" s="345">
        <v>111</v>
      </c>
      <c r="I24" s="91">
        <v>1</v>
      </c>
      <c r="J24" s="183" t="s">
        <v>4</v>
      </c>
      <c r="K24" s="135">
        <f t="shared" si="1"/>
        <v>24</v>
      </c>
      <c r="L24" s="183" t="s">
        <v>28</v>
      </c>
      <c r="M24" s="379">
        <v>4619</v>
      </c>
      <c r="N24" s="99">
        <f t="shared" si="2"/>
        <v>4285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7</v>
      </c>
      <c r="C25" s="47">
        <f t="shared" si="5"/>
        <v>7484</v>
      </c>
      <c r="D25" s="110">
        <f t="shared" si="6"/>
        <v>10876</v>
      </c>
      <c r="E25" s="62">
        <f t="shared" si="3"/>
        <v>77.546368251994608</v>
      </c>
      <c r="F25" s="58">
        <f t="shared" si="4"/>
        <v>68.812063258550936</v>
      </c>
      <c r="G25" s="69"/>
      <c r="H25" s="98">
        <v>96</v>
      </c>
      <c r="I25" s="91">
        <v>11</v>
      </c>
      <c r="J25" s="183" t="s">
        <v>17</v>
      </c>
      <c r="K25" s="135">
        <f t="shared" si="1"/>
        <v>25</v>
      </c>
      <c r="L25" s="183" t="s">
        <v>29</v>
      </c>
      <c r="M25" s="379">
        <v>3175</v>
      </c>
      <c r="N25" s="99">
        <f t="shared" si="2"/>
        <v>3028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4285</v>
      </c>
      <c r="D26" s="110">
        <f t="shared" si="6"/>
        <v>5415</v>
      </c>
      <c r="E26" s="62">
        <f t="shared" si="3"/>
        <v>92.76899761853214</v>
      </c>
      <c r="F26" s="58">
        <f t="shared" si="4"/>
        <v>79.132040627885502</v>
      </c>
      <c r="G26" s="79"/>
      <c r="H26" s="98">
        <v>20</v>
      </c>
      <c r="I26" s="91">
        <v>39</v>
      </c>
      <c r="J26" s="183" t="s">
        <v>39</v>
      </c>
      <c r="K26" s="135">
        <f t="shared" si="1"/>
        <v>12</v>
      </c>
      <c r="L26" s="183" t="s">
        <v>18</v>
      </c>
      <c r="M26" s="379">
        <v>985</v>
      </c>
      <c r="N26" s="99">
        <f t="shared" si="2"/>
        <v>2828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3028</v>
      </c>
      <c r="D27" s="110">
        <f t="shared" si="6"/>
        <v>9849</v>
      </c>
      <c r="E27" s="62">
        <f t="shared" si="3"/>
        <v>95.370078740157481</v>
      </c>
      <c r="F27" s="58">
        <f t="shared" si="4"/>
        <v>30.744237993704942</v>
      </c>
      <c r="G27" s="83"/>
      <c r="H27" s="98">
        <v>18</v>
      </c>
      <c r="I27" s="91">
        <v>27</v>
      </c>
      <c r="J27" s="183" t="s">
        <v>31</v>
      </c>
      <c r="K27" s="135">
        <f t="shared" si="1"/>
        <v>20</v>
      </c>
      <c r="L27" s="183" t="s">
        <v>24</v>
      </c>
      <c r="M27" s="379">
        <v>1254</v>
      </c>
      <c r="N27" s="99">
        <f t="shared" si="2"/>
        <v>1705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18</v>
      </c>
      <c r="C28" s="47">
        <f t="shared" si="5"/>
        <v>2828</v>
      </c>
      <c r="D28" s="110">
        <f t="shared" si="6"/>
        <v>2720</v>
      </c>
      <c r="E28" s="62">
        <f t="shared" si="3"/>
        <v>287.10659898477155</v>
      </c>
      <c r="F28" s="58">
        <f t="shared" si="4"/>
        <v>103.97058823529413</v>
      </c>
      <c r="G28" s="69"/>
      <c r="H28" s="98">
        <v>13</v>
      </c>
      <c r="I28" s="91">
        <v>2</v>
      </c>
      <c r="J28" s="183" t="s">
        <v>6</v>
      </c>
      <c r="K28" s="135">
        <f t="shared" si="1"/>
        <v>36</v>
      </c>
      <c r="L28" s="183" t="s">
        <v>5</v>
      </c>
      <c r="M28" s="379">
        <v>1153</v>
      </c>
      <c r="N28" s="99">
        <f t="shared" si="2"/>
        <v>1278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24</v>
      </c>
      <c r="C29" s="47">
        <f t="shared" si="5"/>
        <v>1705</v>
      </c>
      <c r="D29" s="110">
        <f t="shared" si="6"/>
        <v>2</v>
      </c>
      <c r="E29" s="62">
        <f t="shared" si="3"/>
        <v>135.96491228070175</v>
      </c>
      <c r="F29" s="58">
        <f t="shared" si="4"/>
        <v>85250</v>
      </c>
      <c r="G29" s="80"/>
      <c r="H29" s="98">
        <v>12</v>
      </c>
      <c r="I29" s="91">
        <v>5</v>
      </c>
      <c r="J29" s="183" t="s">
        <v>12</v>
      </c>
      <c r="K29" s="207">
        <f t="shared" si="1"/>
        <v>38</v>
      </c>
      <c r="L29" s="253" t="s">
        <v>38</v>
      </c>
      <c r="M29" s="380">
        <v>1002</v>
      </c>
      <c r="N29" s="99">
        <f t="shared" si="2"/>
        <v>1069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5</v>
      </c>
      <c r="C30" s="47">
        <f t="shared" si="5"/>
        <v>1278</v>
      </c>
      <c r="D30" s="110">
        <f t="shared" si="6"/>
        <v>2317</v>
      </c>
      <c r="E30" s="62">
        <f t="shared" si="3"/>
        <v>110.84128360797918</v>
      </c>
      <c r="F30" s="58">
        <f t="shared" si="4"/>
        <v>55.157531290461804</v>
      </c>
      <c r="G30" s="79"/>
      <c r="H30" s="98">
        <v>5</v>
      </c>
      <c r="I30" s="91">
        <v>32</v>
      </c>
      <c r="J30" s="183" t="s">
        <v>35</v>
      </c>
      <c r="K30" s="129"/>
      <c r="L30" s="390" t="s">
        <v>109</v>
      </c>
      <c r="M30" s="381">
        <v>68868</v>
      </c>
      <c r="N30" s="99">
        <f>SUM(H44)</f>
        <v>75661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38</v>
      </c>
      <c r="C31" s="47">
        <f t="shared" si="5"/>
        <v>1069</v>
      </c>
      <c r="D31" s="110">
        <f t="shared" si="6"/>
        <v>678</v>
      </c>
      <c r="E31" s="63">
        <f t="shared" si="3"/>
        <v>106.686626746507</v>
      </c>
      <c r="F31" s="70">
        <f t="shared" si="4"/>
        <v>157.66961651917404</v>
      </c>
      <c r="G31" s="82"/>
      <c r="H31" s="98">
        <v>4</v>
      </c>
      <c r="I31" s="91">
        <v>4</v>
      </c>
      <c r="J31" s="183" t="s">
        <v>11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75661</v>
      </c>
      <c r="D32" s="74">
        <f>SUM(L14)</f>
        <v>92308</v>
      </c>
      <c r="E32" s="75">
        <f>SUM(N30/M30*100)</f>
        <v>109.86379740953709</v>
      </c>
      <c r="F32" s="70">
        <f t="shared" si="4"/>
        <v>81.965810113966285</v>
      </c>
      <c r="G32" s="78"/>
      <c r="H32" s="99">
        <v>4</v>
      </c>
      <c r="I32" s="91">
        <v>29</v>
      </c>
      <c r="J32" s="183" t="s">
        <v>96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</v>
      </c>
      <c r="I33" s="91">
        <v>15</v>
      </c>
      <c r="J33" s="183" t="s">
        <v>20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1</v>
      </c>
      <c r="I34" s="91">
        <v>23</v>
      </c>
      <c r="J34" s="183" t="s">
        <v>27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506">
        <v>0</v>
      </c>
      <c r="I35" s="91">
        <v>3</v>
      </c>
      <c r="J35" s="183" t="s">
        <v>10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7</v>
      </c>
      <c r="J36" s="183" t="s">
        <v>14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8</v>
      </c>
      <c r="J37" s="183" t="s">
        <v>15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10</v>
      </c>
      <c r="J38" s="183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19</v>
      </c>
      <c r="J39" s="183" t="s">
        <v>23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28</v>
      </c>
      <c r="J40" s="183" t="s">
        <v>32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75661</v>
      </c>
      <c r="I44" s="4"/>
      <c r="J44" s="182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184</v>
      </c>
      <c r="I48" s="4"/>
      <c r="J48" s="204" t="s">
        <v>105</v>
      </c>
      <c r="K48" s="89"/>
      <c r="L48" s="353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06">
        <v>237291</v>
      </c>
      <c r="I50" s="183">
        <v>17</v>
      </c>
      <c r="J50" s="182" t="s">
        <v>21</v>
      </c>
      <c r="K50" s="138">
        <f>SUM(I50)</f>
        <v>17</v>
      </c>
      <c r="L50" s="354">
        <v>37024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67438</v>
      </c>
      <c r="I51" s="183">
        <v>36</v>
      </c>
      <c r="J51" s="183" t="s">
        <v>5</v>
      </c>
      <c r="K51" s="138">
        <f t="shared" ref="K51:K59" si="7">SUM(I51)</f>
        <v>36</v>
      </c>
      <c r="L51" s="354">
        <v>61757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24397</v>
      </c>
      <c r="I52" s="183">
        <v>16</v>
      </c>
      <c r="J52" s="182" t="s">
        <v>3</v>
      </c>
      <c r="K52" s="138">
        <f t="shared" si="7"/>
        <v>16</v>
      </c>
      <c r="L52" s="354">
        <v>18773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15782</v>
      </c>
      <c r="I53" s="183">
        <v>26</v>
      </c>
      <c r="J53" s="182" t="s">
        <v>30</v>
      </c>
      <c r="K53" s="138">
        <f t="shared" si="7"/>
        <v>26</v>
      </c>
      <c r="L53" s="354">
        <v>15807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205</v>
      </c>
      <c r="D54" s="66" t="s">
        <v>184</v>
      </c>
      <c r="E54" s="66" t="s">
        <v>51</v>
      </c>
      <c r="F54" s="66" t="s">
        <v>50</v>
      </c>
      <c r="G54" s="67" t="s">
        <v>52</v>
      </c>
      <c r="H54" s="98">
        <v>14113</v>
      </c>
      <c r="I54" s="183">
        <v>33</v>
      </c>
      <c r="J54" s="182" t="s">
        <v>0</v>
      </c>
      <c r="K54" s="138">
        <f t="shared" si="7"/>
        <v>33</v>
      </c>
      <c r="L54" s="354">
        <v>7375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237291</v>
      </c>
      <c r="D55" s="6">
        <f t="shared" ref="D55:D64" si="8">SUM(L50)</f>
        <v>37024</v>
      </c>
      <c r="E55" s="58">
        <f>SUM(N66/M66*100)</f>
        <v>96.982119137631557</v>
      </c>
      <c r="F55" s="58">
        <f t="shared" ref="F55:F65" si="9">SUM(C55/D55*100)</f>
        <v>640.91130077787386</v>
      </c>
      <c r="G55" s="69"/>
      <c r="H55" s="98">
        <v>13763</v>
      </c>
      <c r="I55" s="183">
        <v>40</v>
      </c>
      <c r="J55" s="182" t="s">
        <v>2</v>
      </c>
      <c r="K55" s="138">
        <f t="shared" si="7"/>
        <v>40</v>
      </c>
      <c r="L55" s="354">
        <v>11729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67438</v>
      </c>
      <c r="D56" s="6">
        <f t="shared" si="8"/>
        <v>61757</v>
      </c>
      <c r="E56" s="58">
        <f t="shared" ref="E56:E65" si="11">SUM(N67/M67*100)</f>
        <v>93.71204646832399</v>
      </c>
      <c r="F56" s="58">
        <f t="shared" si="9"/>
        <v>109.19895720323203</v>
      </c>
      <c r="G56" s="69"/>
      <c r="H56" s="98">
        <v>12639</v>
      </c>
      <c r="I56" s="183">
        <v>24</v>
      </c>
      <c r="J56" s="182" t="s">
        <v>28</v>
      </c>
      <c r="K56" s="138">
        <f t="shared" si="7"/>
        <v>24</v>
      </c>
      <c r="L56" s="354">
        <v>13137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24397</v>
      </c>
      <c r="D57" s="6">
        <f t="shared" si="8"/>
        <v>18773</v>
      </c>
      <c r="E57" s="58">
        <f t="shared" si="11"/>
        <v>116.47013892204134</v>
      </c>
      <c r="F57" s="58">
        <f t="shared" si="9"/>
        <v>129.95791828690139</v>
      </c>
      <c r="G57" s="69"/>
      <c r="H57" s="98">
        <v>9204</v>
      </c>
      <c r="I57" s="183">
        <v>38</v>
      </c>
      <c r="J57" s="182" t="s">
        <v>38</v>
      </c>
      <c r="K57" s="138">
        <f t="shared" si="7"/>
        <v>38</v>
      </c>
      <c r="L57" s="354">
        <v>9962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30</v>
      </c>
      <c r="C58" s="47">
        <f t="shared" si="10"/>
        <v>15782</v>
      </c>
      <c r="D58" s="6">
        <f t="shared" si="8"/>
        <v>15807</v>
      </c>
      <c r="E58" s="58">
        <f t="shared" si="11"/>
        <v>103.8426108698513</v>
      </c>
      <c r="F58" s="58">
        <f t="shared" si="9"/>
        <v>99.841842221800476</v>
      </c>
      <c r="G58" s="69"/>
      <c r="H58" s="460">
        <v>6929</v>
      </c>
      <c r="I58" s="185">
        <v>25</v>
      </c>
      <c r="J58" s="185" t="s">
        <v>29</v>
      </c>
      <c r="K58" s="138">
        <f t="shared" si="7"/>
        <v>25</v>
      </c>
      <c r="L58" s="352">
        <v>7233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0</v>
      </c>
      <c r="C59" s="47">
        <f t="shared" si="10"/>
        <v>14113</v>
      </c>
      <c r="D59" s="6">
        <f t="shared" si="8"/>
        <v>7375</v>
      </c>
      <c r="E59" s="58">
        <f t="shared" si="11"/>
        <v>188.6764705882353</v>
      </c>
      <c r="F59" s="58">
        <f t="shared" si="9"/>
        <v>191.36271186440678</v>
      </c>
      <c r="G59" s="79"/>
      <c r="H59" s="507">
        <v>6489</v>
      </c>
      <c r="I59" s="253">
        <v>37</v>
      </c>
      <c r="J59" s="185" t="s">
        <v>37</v>
      </c>
      <c r="K59" s="138">
        <f t="shared" si="7"/>
        <v>37</v>
      </c>
      <c r="L59" s="352">
        <v>7320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</v>
      </c>
      <c r="C60" s="47">
        <f t="shared" si="10"/>
        <v>13763</v>
      </c>
      <c r="D60" s="6">
        <f t="shared" si="8"/>
        <v>11729</v>
      </c>
      <c r="E60" s="58">
        <f t="shared" si="11"/>
        <v>68.489674048270714</v>
      </c>
      <c r="F60" s="58">
        <f t="shared" si="9"/>
        <v>117.34163185267286</v>
      </c>
      <c r="G60" s="69"/>
      <c r="H60" s="476">
        <v>2475</v>
      </c>
      <c r="I60" s="255">
        <v>15</v>
      </c>
      <c r="J60" s="255" t="s">
        <v>20</v>
      </c>
      <c r="K60" s="89" t="s">
        <v>8</v>
      </c>
      <c r="L60" s="356">
        <v>205607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28</v>
      </c>
      <c r="C61" s="47">
        <f t="shared" si="10"/>
        <v>12639</v>
      </c>
      <c r="D61" s="6">
        <f t="shared" si="8"/>
        <v>13137</v>
      </c>
      <c r="E61" s="58">
        <f t="shared" si="11"/>
        <v>98.304425604728934</v>
      </c>
      <c r="F61" s="58">
        <f t="shared" si="9"/>
        <v>96.20918017812285</v>
      </c>
      <c r="G61" s="69"/>
      <c r="H61" s="98">
        <v>2108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38</v>
      </c>
      <c r="C62" s="47">
        <f t="shared" si="10"/>
        <v>9204</v>
      </c>
      <c r="D62" s="6">
        <f t="shared" si="8"/>
        <v>9962</v>
      </c>
      <c r="E62" s="58">
        <f t="shared" si="11"/>
        <v>101.82542316627945</v>
      </c>
      <c r="F62" s="58">
        <f t="shared" si="9"/>
        <v>92.391086127283671</v>
      </c>
      <c r="G62" s="80"/>
      <c r="H62" s="98">
        <v>2072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6929</v>
      </c>
      <c r="D63" s="6">
        <f t="shared" si="8"/>
        <v>7233</v>
      </c>
      <c r="E63" s="58">
        <f t="shared" si="11"/>
        <v>101.41978922716628</v>
      </c>
      <c r="F63" s="58">
        <f t="shared" si="9"/>
        <v>95.797041338310521</v>
      </c>
      <c r="G63" s="79"/>
      <c r="H63" s="98">
        <v>1854</v>
      </c>
      <c r="I63" s="183">
        <v>30</v>
      </c>
      <c r="J63" s="182" t="s">
        <v>99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37</v>
      </c>
      <c r="C64" s="47">
        <f t="shared" si="10"/>
        <v>6489</v>
      </c>
      <c r="D64" s="6">
        <f t="shared" si="8"/>
        <v>7320</v>
      </c>
      <c r="E64" s="64">
        <f t="shared" si="11"/>
        <v>95.524804946268219</v>
      </c>
      <c r="F64" s="58">
        <f t="shared" si="9"/>
        <v>88.647540983606561</v>
      </c>
      <c r="G64" s="82"/>
      <c r="H64" s="137">
        <v>1659</v>
      </c>
      <c r="I64" s="183">
        <v>29</v>
      </c>
      <c r="J64" s="182" t="s">
        <v>96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424056</v>
      </c>
      <c r="D65" s="74">
        <f>SUM(L60)</f>
        <v>205607</v>
      </c>
      <c r="E65" s="77">
        <f t="shared" si="11"/>
        <v>98.675502852834683</v>
      </c>
      <c r="F65" s="77">
        <f t="shared" si="9"/>
        <v>206.24589629730505</v>
      </c>
      <c r="G65" s="78"/>
      <c r="H65" s="99">
        <v>1402</v>
      </c>
      <c r="I65" s="182">
        <v>39</v>
      </c>
      <c r="J65" s="182" t="s">
        <v>39</v>
      </c>
      <c r="K65" s="1"/>
      <c r="L65" s="218" t="s">
        <v>105</v>
      </c>
      <c r="M65" s="157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1375</v>
      </c>
      <c r="I66" s="182">
        <v>1</v>
      </c>
      <c r="J66" s="182" t="s">
        <v>4</v>
      </c>
      <c r="K66" s="131">
        <f>SUM(I50)</f>
        <v>17</v>
      </c>
      <c r="L66" s="182" t="s">
        <v>21</v>
      </c>
      <c r="M66" s="366">
        <v>244675</v>
      </c>
      <c r="N66" s="99">
        <f>SUM(H50)</f>
        <v>237291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1210</v>
      </c>
      <c r="I67" s="183">
        <v>14</v>
      </c>
      <c r="J67" s="182" t="s">
        <v>19</v>
      </c>
      <c r="K67" s="131">
        <f t="shared" ref="K67:K75" si="12">SUM(I51)</f>
        <v>36</v>
      </c>
      <c r="L67" s="183" t="s">
        <v>5</v>
      </c>
      <c r="M67" s="364">
        <v>71963</v>
      </c>
      <c r="N67" s="99">
        <f t="shared" ref="N67:N75" si="13">SUM(H51)</f>
        <v>67438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631</v>
      </c>
      <c r="I68" s="182">
        <v>21</v>
      </c>
      <c r="J68" s="182" t="s">
        <v>25</v>
      </c>
      <c r="K68" s="131">
        <f t="shared" si="12"/>
        <v>16</v>
      </c>
      <c r="L68" s="182" t="s">
        <v>3</v>
      </c>
      <c r="M68" s="364">
        <v>20947</v>
      </c>
      <c r="N68" s="99">
        <f t="shared" si="13"/>
        <v>24397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623</v>
      </c>
      <c r="I69" s="182">
        <v>23</v>
      </c>
      <c r="J69" s="182" t="s">
        <v>27</v>
      </c>
      <c r="K69" s="131">
        <f t="shared" si="12"/>
        <v>26</v>
      </c>
      <c r="L69" s="182" t="s">
        <v>30</v>
      </c>
      <c r="M69" s="364">
        <v>15198</v>
      </c>
      <c r="N69" s="99">
        <f t="shared" si="13"/>
        <v>15782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313</v>
      </c>
      <c r="I70" s="182">
        <v>13</v>
      </c>
      <c r="J70" s="182" t="s">
        <v>7</v>
      </c>
      <c r="K70" s="131">
        <f t="shared" si="12"/>
        <v>33</v>
      </c>
      <c r="L70" s="182" t="s">
        <v>0</v>
      </c>
      <c r="M70" s="364">
        <v>7480</v>
      </c>
      <c r="N70" s="99">
        <f t="shared" si="13"/>
        <v>14113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112</v>
      </c>
      <c r="I71" s="182">
        <v>9</v>
      </c>
      <c r="J71" s="393" t="s">
        <v>171</v>
      </c>
      <c r="K71" s="131">
        <f t="shared" si="12"/>
        <v>40</v>
      </c>
      <c r="L71" s="182" t="s">
        <v>2</v>
      </c>
      <c r="M71" s="364">
        <v>20095</v>
      </c>
      <c r="N71" s="99">
        <f t="shared" si="13"/>
        <v>13763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87</v>
      </c>
      <c r="I72" s="182">
        <v>27</v>
      </c>
      <c r="J72" s="182" t="s">
        <v>31</v>
      </c>
      <c r="K72" s="131">
        <f t="shared" si="12"/>
        <v>24</v>
      </c>
      <c r="L72" s="182" t="s">
        <v>28</v>
      </c>
      <c r="M72" s="364">
        <v>12857</v>
      </c>
      <c r="N72" s="99">
        <f t="shared" si="13"/>
        <v>12639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27</v>
      </c>
      <c r="I73" s="182">
        <v>28</v>
      </c>
      <c r="J73" s="182" t="s">
        <v>32</v>
      </c>
      <c r="K73" s="131">
        <f t="shared" si="12"/>
        <v>38</v>
      </c>
      <c r="L73" s="182" t="s">
        <v>38</v>
      </c>
      <c r="M73" s="364">
        <v>9039</v>
      </c>
      <c r="N73" s="99">
        <f t="shared" si="13"/>
        <v>9204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26</v>
      </c>
      <c r="I74" s="182">
        <v>4</v>
      </c>
      <c r="J74" s="182" t="s">
        <v>11</v>
      </c>
      <c r="K74" s="131">
        <f t="shared" si="12"/>
        <v>25</v>
      </c>
      <c r="L74" s="185" t="s">
        <v>29</v>
      </c>
      <c r="M74" s="365">
        <v>6832</v>
      </c>
      <c r="N74" s="99">
        <f t="shared" si="13"/>
        <v>6929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345">
        <v>15</v>
      </c>
      <c r="I75" s="182">
        <v>22</v>
      </c>
      <c r="J75" s="182" t="s">
        <v>26</v>
      </c>
      <c r="K75" s="131">
        <f t="shared" si="12"/>
        <v>37</v>
      </c>
      <c r="L75" s="185" t="s">
        <v>37</v>
      </c>
      <c r="M75" s="365">
        <v>6793</v>
      </c>
      <c r="N75" s="190">
        <f t="shared" si="13"/>
        <v>6489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10</v>
      </c>
      <c r="I76" s="182">
        <v>11</v>
      </c>
      <c r="J76" s="182" t="s">
        <v>17</v>
      </c>
      <c r="K76" s="4"/>
      <c r="L76" s="390" t="s">
        <v>109</v>
      </c>
      <c r="M76" s="397">
        <v>429748</v>
      </c>
      <c r="N76" s="195">
        <f>SUM(H90)</f>
        <v>424056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6</v>
      </c>
      <c r="I77" s="182">
        <v>3</v>
      </c>
      <c r="J77" s="182" t="s">
        <v>10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6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2</v>
      </c>
      <c r="J79" s="182" t="s">
        <v>6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506">
        <v>0</v>
      </c>
      <c r="I81" s="182">
        <v>6</v>
      </c>
      <c r="J81" s="182" t="s">
        <v>13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345">
        <v>0</v>
      </c>
      <c r="I83" s="182">
        <v>8</v>
      </c>
      <c r="J83" s="182" t="s">
        <v>15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221">
        <v>0</v>
      </c>
      <c r="I86" s="182">
        <v>19</v>
      </c>
      <c r="J86" s="182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424056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36" sqref="R36"/>
    </sheetView>
  </sheetViews>
  <sheetFormatPr defaultRowHeight="13.5" x14ac:dyDescent="0.15"/>
  <cols>
    <col min="1" max="1" width="6.125" style="469" customWidth="1"/>
    <col min="2" max="2" width="19.375" style="469" customWidth="1"/>
    <col min="3" max="4" width="13.25" style="469" customWidth="1"/>
    <col min="5" max="6" width="11.875" style="469" customWidth="1"/>
    <col min="7" max="7" width="17.875" style="469" customWidth="1"/>
    <col min="8" max="8" width="3.75" style="469" customWidth="1"/>
    <col min="9" max="9" width="18.5" style="31" customWidth="1"/>
    <col min="10" max="10" width="12.875" style="469" customWidth="1"/>
    <col min="11" max="11" width="5.5" style="469" customWidth="1"/>
    <col min="12" max="12" width="4.25" style="469" customWidth="1"/>
    <col min="13" max="13" width="17.25" style="469" customWidth="1"/>
    <col min="14" max="14" width="17.625" style="469" customWidth="1"/>
    <col min="15" max="15" width="3.75" style="27" customWidth="1"/>
    <col min="16" max="16" width="18" style="469" customWidth="1"/>
    <col min="17" max="17" width="13.875" style="469" customWidth="1"/>
    <col min="18" max="18" width="11.5" style="469" customWidth="1"/>
    <col min="19" max="19" width="14" style="469" customWidth="1"/>
    <col min="20" max="16384" width="9" style="469"/>
  </cols>
  <sheetData>
    <row r="1" spans="1:19" ht="22.5" customHeight="1" x14ac:dyDescent="0.15">
      <c r="A1" s="549" t="s">
        <v>215</v>
      </c>
      <c r="B1" s="550"/>
      <c r="C1" s="550"/>
      <c r="D1" s="550"/>
      <c r="E1" s="550"/>
      <c r="F1" s="550"/>
      <c r="G1" s="550"/>
      <c r="I1" s="477"/>
      <c r="J1" s="492"/>
      <c r="M1" s="17"/>
      <c r="N1" s="469" t="s">
        <v>205</v>
      </c>
      <c r="O1" s="501" t="s">
        <v>201</v>
      </c>
      <c r="P1" s="53"/>
      <c r="Q1" s="330" t="s">
        <v>184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502" t="s">
        <v>201</v>
      </c>
      <c r="O2" s="99"/>
      <c r="P2" s="91"/>
      <c r="Q2" s="502" t="s">
        <v>201</v>
      </c>
      <c r="R2" s="499"/>
      <c r="S2" s="500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330811</v>
      </c>
      <c r="K3" s="225">
        <v>1</v>
      </c>
      <c r="L3" s="4">
        <f>SUM(H3)</f>
        <v>17</v>
      </c>
      <c r="M3" s="182" t="s">
        <v>21</v>
      </c>
      <c r="N3" s="14">
        <f>SUM(J3)</f>
        <v>330811</v>
      </c>
      <c r="O3" s="4">
        <f>SUM(H3)</f>
        <v>17</v>
      </c>
      <c r="P3" s="182" t="s">
        <v>21</v>
      </c>
      <c r="Q3" s="226">
        <v>83578</v>
      </c>
      <c r="R3" s="499"/>
      <c r="S3" s="500"/>
    </row>
    <row r="4" spans="1:19" ht="13.5" customHeight="1" x14ac:dyDescent="0.15">
      <c r="H4" s="91">
        <v>26</v>
      </c>
      <c r="I4" s="182" t="s">
        <v>30</v>
      </c>
      <c r="J4" s="14">
        <v>143851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143851</v>
      </c>
      <c r="O4" s="4">
        <f t="shared" ref="O4:O12" si="2">SUM(H4)</f>
        <v>26</v>
      </c>
      <c r="P4" s="182" t="s">
        <v>30</v>
      </c>
      <c r="Q4" s="96">
        <v>127266</v>
      </c>
      <c r="R4" s="499"/>
      <c r="S4" s="500"/>
    </row>
    <row r="5" spans="1:19" ht="13.5" customHeight="1" x14ac:dyDescent="0.15">
      <c r="H5" s="91">
        <v>36</v>
      </c>
      <c r="I5" s="183" t="s">
        <v>5</v>
      </c>
      <c r="J5" s="14">
        <v>125295</v>
      </c>
      <c r="K5" s="225">
        <v>3</v>
      </c>
      <c r="L5" s="4">
        <f t="shared" si="0"/>
        <v>36</v>
      </c>
      <c r="M5" s="183" t="s">
        <v>5</v>
      </c>
      <c r="N5" s="14">
        <f t="shared" si="1"/>
        <v>125295</v>
      </c>
      <c r="O5" s="4">
        <f t="shared" si="2"/>
        <v>36</v>
      </c>
      <c r="P5" s="183" t="s">
        <v>5</v>
      </c>
      <c r="Q5" s="96">
        <v>102132</v>
      </c>
      <c r="S5" s="53"/>
    </row>
    <row r="6" spans="1:19" ht="13.5" customHeight="1" x14ac:dyDescent="0.15">
      <c r="H6" s="91">
        <v>31</v>
      </c>
      <c r="I6" s="182" t="s">
        <v>64</v>
      </c>
      <c r="J6" s="14">
        <v>91483</v>
      </c>
      <c r="K6" s="225">
        <v>4</v>
      </c>
      <c r="L6" s="4">
        <f t="shared" si="0"/>
        <v>31</v>
      </c>
      <c r="M6" s="182" t="s">
        <v>64</v>
      </c>
      <c r="N6" s="14">
        <f t="shared" si="1"/>
        <v>91483</v>
      </c>
      <c r="O6" s="4">
        <f t="shared" si="2"/>
        <v>31</v>
      </c>
      <c r="P6" s="182" t="s">
        <v>64</v>
      </c>
      <c r="Q6" s="96">
        <v>89343</v>
      </c>
    </row>
    <row r="7" spans="1:19" ht="13.5" customHeight="1" x14ac:dyDescent="0.15">
      <c r="H7" s="91">
        <v>33</v>
      </c>
      <c r="I7" s="182" t="s">
        <v>0</v>
      </c>
      <c r="J7" s="14">
        <v>77156</v>
      </c>
      <c r="K7" s="225">
        <v>5</v>
      </c>
      <c r="L7" s="4">
        <f t="shared" si="0"/>
        <v>33</v>
      </c>
      <c r="M7" s="182" t="s">
        <v>0</v>
      </c>
      <c r="N7" s="14">
        <f t="shared" si="1"/>
        <v>77156</v>
      </c>
      <c r="O7" s="4">
        <f t="shared" si="2"/>
        <v>33</v>
      </c>
      <c r="P7" s="182" t="s">
        <v>0</v>
      </c>
      <c r="Q7" s="96">
        <v>75832</v>
      </c>
    </row>
    <row r="8" spans="1:19" ht="13.5" customHeight="1" x14ac:dyDescent="0.15">
      <c r="H8" s="349">
        <v>40</v>
      </c>
      <c r="I8" s="183" t="s">
        <v>2</v>
      </c>
      <c r="J8" s="14">
        <v>73676</v>
      </c>
      <c r="K8" s="225">
        <v>6</v>
      </c>
      <c r="L8" s="4">
        <f t="shared" si="0"/>
        <v>40</v>
      </c>
      <c r="M8" s="183" t="s">
        <v>2</v>
      </c>
      <c r="N8" s="14">
        <f t="shared" si="1"/>
        <v>73676</v>
      </c>
      <c r="O8" s="4">
        <f t="shared" si="2"/>
        <v>40</v>
      </c>
      <c r="P8" s="183" t="s">
        <v>2</v>
      </c>
      <c r="Q8" s="96">
        <v>75904</v>
      </c>
    </row>
    <row r="9" spans="1:19" ht="13.5" customHeight="1" x14ac:dyDescent="0.15">
      <c r="H9" s="152">
        <v>16</v>
      </c>
      <c r="I9" s="185" t="s">
        <v>3</v>
      </c>
      <c r="J9" s="97">
        <v>69706</v>
      </c>
      <c r="K9" s="225">
        <v>7</v>
      </c>
      <c r="L9" s="4">
        <f t="shared" si="0"/>
        <v>16</v>
      </c>
      <c r="M9" s="185" t="s">
        <v>3</v>
      </c>
      <c r="N9" s="14">
        <f t="shared" si="1"/>
        <v>69706</v>
      </c>
      <c r="O9" s="4">
        <f t="shared" si="2"/>
        <v>16</v>
      </c>
      <c r="P9" s="185" t="s">
        <v>3</v>
      </c>
      <c r="Q9" s="96">
        <v>64356</v>
      </c>
    </row>
    <row r="10" spans="1:19" ht="13.5" customHeight="1" x14ac:dyDescent="0.15">
      <c r="H10" s="91">
        <v>34</v>
      </c>
      <c r="I10" s="182" t="s">
        <v>1</v>
      </c>
      <c r="J10" s="251">
        <v>67100</v>
      </c>
      <c r="K10" s="225">
        <v>8</v>
      </c>
      <c r="L10" s="4">
        <f t="shared" si="0"/>
        <v>34</v>
      </c>
      <c r="M10" s="182" t="s">
        <v>1</v>
      </c>
      <c r="N10" s="14">
        <f t="shared" si="1"/>
        <v>67100</v>
      </c>
      <c r="O10" s="4">
        <f t="shared" si="2"/>
        <v>34</v>
      </c>
      <c r="P10" s="182" t="s">
        <v>1</v>
      </c>
      <c r="Q10" s="96">
        <v>63193</v>
      </c>
    </row>
    <row r="11" spans="1:19" ht="13.5" customHeight="1" x14ac:dyDescent="0.15">
      <c r="H11" s="152">
        <v>13</v>
      </c>
      <c r="I11" s="185" t="s">
        <v>7</v>
      </c>
      <c r="J11" s="151">
        <v>60058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60058</v>
      </c>
      <c r="O11" s="4">
        <f t="shared" si="2"/>
        <v>13</v>
      </c>
      <c r="P11" s="185" t="s">
        <v>7</v>
      </c>
      <c r="Q11" s="96">
        <v>41052</v>
      </c>
    </row>
    <row r="12" spans="1:19" ht="13.5" customHeight="1" thickBot="1" x14ac:dyDescent="0.2">
      <c r="H12" s="321">
        <v>2</v>
      </c>
      <c r="I12" s="462" t="s">
        <v>6</v>
      </c>
      <c r="J12" s="466">
        <v>49257</v>
      </c>
      <c r="K12" s="224">
        <v>10</v>
      </c>
      <c r="L12" s="4">
        <f t="shared" si="0"/>
        <v>2</v>
      </c>
      <c r="M12" s="462" t="s">
        <v>6</v>
      </c>
      <c r="N12" s="128">
        <f t="shared" si="1"/>
        <v>49257</v>
      </c>
      <c r="O12" s="15">
        <f t="shared" si="2"/>
        <v>2</v>
      </c>
      <c r="P12" s="462" t="s">
        <v>6</v>
      </c>
      <c r="Q12" s="227">
        <v>48348</v>
      </c>
    </row>
    <row r="13" spans="1:19" ht="13.5" customHeight="1" thickTop="1" thickBot="1" x14ac:dyDescent="0.2">
      <c r="H13" s="136">
        <v>38</v>
      </c>
      <c r="I13" s="199" t="s">
        <v>38</v>
      </c>
      <c r="J13" s="467">
        <v>43845</v>
      </c>
      <c r="K13" s="116"/>
      <c r="L13" s="85"/>
      <c r="M13" s="186"/>
      <c r="N13" s="396">
        <f>SUM(J43)</f>
        <v>1422607</v>
      </c>
      <c r="O13" s="4"/>
      <c r="P13" s="320" t="s">
        <v>8</v>
      </c>
      <c r="Q13" s="229">
        <v>1116665</v>
      </c>
    </row>
    <row r="14" spans="1:19" ht="13.5" customHeight="1" x14ac:dyDescent="0.15">
      <c r="B14" s="21"/>
      <c r="G14" s="1"/>
      <c r="H14" s="91">
        <v>24</v>
      </c>
      <c r="I14" s="183" t="s">
        <v>28</v>
      </c>
      <c r="J14" s="465">
        <v>42611</v>
      </c>
      <c r="K14" s="116"/>
      <c r="L14" s="28"/>
      <c r="O14" s="469"/>
    </row>
    <row r="15" spans="1:19" ht="13.5" customHeight="1" x14ac:dyDescent="0.15">
      <c r="H15" s="91">
        <v>25</v>
      </c>
      <c r="I15" s="182" t="s">
        <v>29</v>
      </c>
      <c r="J15" s="14">
        <v>42244</v>
      </c>
      <c r="K15" s="116"/>
      <c r="L15" s="28"/>
      <c r="M15" s="1" t="s">
        <v>206</v>
      </c>
      <c r="N15" s="16"/>
      <c r="O15" s="469"/>
      <c r="P15" s="469" t="s">
        <v>207</v>
      </c>
      <c r="Q15" s="95" t="s">
        <v>202</v>
      </c>
    </row>
    <row r="16" spans="1:19" ht="13.5" customHeight="1" x14ac:dyDescent="0.15">
      <c r="B16" s="1"/>
      <c r="C16" s="16"/>
      <c r="D16" s="1"/>
      <c r="E16" s="19"/>
      <c r="F16" s="1"/>
      <c r="H16" s="91">
        <v>37</v>
      </c>
      <c r="I16" s="182" t="s">
        <v>37</v>
      </c>
      <c r="J16" s="14">
        <v>26055</v>
      </c>
      <c r="K16" s="116"/>
      <c r="L16" s="4">
        <f>SUM(L3)</f>
        <v>17</v>
      </c>
      <c r="M16" s="14">
        <f>SUM(N3)</f>
        <v>330811</v>
      </c>
      <c r="N16" s="182" t="s">
        <v>21</v>
      </c>
      <c r="O16" s="4">
        <f>SUM(O3)</f>
        <v>17</v>
      </c>
      <c r="P16" s="14">
        <f>SUM(M16)</f>
        <v>330811</v>
      </c>
      <c r="Q16" s="325">
        <v>303456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1</v>
      </c>
      <c r="I17" s="182" t="s">
        <v>4</v>
      </c>
      <c r="J17" s="14">
        <v>25360</v>
      </c>
      <c r="K17" s="116"/>
      <c r="L17" s="4">
        <f t="shared" ref="L17:L25" si="3">SUM(L4)</f>
        <v>26</v>
      </c>
      <c r="M17" s="14">
        <f t="shared" ref="M17:M25" si="4">SUM(N4)</f>
        <v>143851</v>
      </c>
      <c r="N17" s="182" t="s">
        <v>30</v>
      </c>
      <c r="O17" s="4">
        <f t="shared" ref="O17:O25" si="5">SUM(O4)</f>
        <v>26</v>
      </c>
      <c r="P17" s="14">
        <f t="shared" ref="P17:P25" si="6">SUM(M17)</f>
        <v>143851</v>
      </c>
      <c r="Q17" s="326">
        <v>143507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3" t="s">
        <v>170</v>
      </c>
      <c r="J18" s="251">
        <v>21988</v>
      </c>
      <c r="K18" s="116"/>
      <c r="L18" s="4">
        <f t="shared" si="3"/>
        <v>36</v>
      </c>
      <c r="M18" s="14">
        <f t="shared" si="4"/>
        <v>125295</v>
      </c>
      <c r="N18" s="183" t="s">
        <v>5</v>
      </c>
      <c r="O18" s="4">
        <f t="shared" si="5"/>
        <v>36</v>
      </c>
      <c r="P18" s="14">
        <f t="shared" si="6"/>
        <v>125295</v>
      </c>
      <c r="Q18" s="326">
        <v>124175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22</v>
      </c>
      <c r="I19" s="182" t="s">
        <v>26</v>
      </c>
      <c r="J19" s="251">
        <v>21623</v>
      </c>
      <c r="L19" s="4">
        <f t="shared" si="3"/>
        <v>31</v>
      </c>
      <c r="M19" s="14">
        <f t="shared" si="4"/>
        <v>91483</v>
      </c>
      <c r="N19" s="182" t="s">
        <v>64</v>
      </c>
      <c r="O19" s="4">
        <f t="shared" si="5"/>
        <v>31</v>
      </c>
      <c r="P19" s="14">
        <f t="shared" si="6"/>
        <v>91483</v>
      </c>
      <c r="Q19" s="326">
        <v>97999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3</v>
      </c>
      <c r="I20" s="182" t="s">
        <v>10</v>
      </c>
      <c r="J20" s="14">
        <v>17913</v>
      </c>
      <c r="L20" s="4">
        <f t="shared" si="3"/>
        <v>33</v>
      </c>
      <c r="M20" s="14">
        <f t="shared" si="4"/>
        <v>77156</v>
      </c>
      <c r="N20" s="182" t="s">
        <v>0</v>
      </c>
      <c r="O20" s="4">
        <f t="shared" si="5"/>
        <v>33</v>
      </c>
      <c r="P20" s="14">
        <f t="shared" si="6"/>
        <v>77156</v>
      </c>
      <c r="Q20" s="326">
        <v>68212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14</v>
      </c>
      <c r="I21" s="182" t="s">
        <v>19</v>
      </c>
      <c r="J21" s="14">
        <v>15316</v>
      </c>
      <c r="L21" s="4">
        <f t="shared" si="3"/>
        <v>40</v>
      </c>
      <c r="M21" s="14">
        <f t="shared" si="4"/>
        <v>73676</v>
      </c>
      <c r="N21" s="183" t="s">
        <v>2</v>
      </c>
      <c r="O21" s="4">
        <f t="shared" si="5"/>
        <v>40</v>
      </c>
      <c r="P21" s="14">
        <f t="shared" si="6"/>
        <v>73676</v>
      </c>
      <c r="Q21" s="326">
        <v>67719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21</v>
      </c>
      <c r="I22" s="393" t="s">
        <v>162</v>
      </c>
      <c r="J22" s="14">
        <v>13849</v>
      </c>
      <c r="K22" s="16"/>
      <c r="L22" s="4">
        <f t="shared" si="3"/>
        <v>16</v>
      </c>
      <c r="M22" s="14">
        <f t="shared" si="4"/>
        <v>69706</v>
      </c>
      <c r="N22" s="185" t="s">
        <v>3</v>
      </c>
      <c r="O22" s="4">
        <f t="shared" si="5"/>
        <v>16</v>
      </c>
      <c r="P22" s="14">
        <f t="shared" si="6"/>
        <v>69706</v>
      </c>
      <c r="Q22" s="326">
        <v>72395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11</v>
      </c>
      <c r="I23" s="182" t="s">
        <v>17</v>
      </c>
      <c r="J23" s="251">
        <v>13053</v>
      </c>
      <c r="K23" s="16"/>
      <c r="L23" s="4">
        <f t="shared" si="3"/>
        <v>34</v>
      </c>
      <c r="M23" s="14">
        <f t="shared" si="4"/>
        <v>67100</v>
      </c>
      <c r="N23" s="182" t="s">
        <v>1</v>
      </c>
      <c r="O23" s="4">
        <f t="shared" si="5"/>
        <v>34</v>
      </c>
      <c r="P23" s="14">
        <f t="shared" si="6"/>
        <v>67100</v>
      </c>
      <c r="Q23" s="326">
        <v>67827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8187</v>
      </c>
      <c r="K24" s="16"/>
      <c r="L24" s="4">
        <f t="shared" si="3"/>
        <v>13</v>
      </c>
      <c r="M24" s="14">
        <f t="shared" si="4"/>
        <v>60058</v>
      </c>
      <c r="N24" s="185" t="s">
        <v>7</v>
      </c>
      <c r="O24" s="4">
        <f t="shared" si="5"/>
        <v>13</v>
      </c>
      <c r="P24" s="14">
        <f t="shared" si="6"/>
        <v>60058</v>
      </c>
      <c r="Q24" s="326">
        <v>62594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35</v>
      </c>
      <c r="I25" s="182" t="s">
        <v>36</v>
      </c>
      <c r="J25" s="151">
        <v>8056</v>
      </c>
      <c r="K25" s="16"/>
      <c r="L25" s="15">
        <f t="shared" si="3"/>
        <v>2</v>
      </c>
      <c r="M25" s="128">
        <f t="shared" si="4"/>
        <v>49257</v>
      </c>
      <c r="N25" s="462" t="s">
        <v>6</v>
      </c>
      <c r="O25" s="15">
        <f t="shared" si="5"/>
        <v>2</v>
      </c>
      <c r="P25" s="128">
        <f t="shared" si="6"/>
        <v>49257</v>
      </c>
      <c r="Q25" s="327">
        <v>51389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30</v>
      </c>
      <c r="I26" s="182" t="s">
        <v>33</v>
      </c>
      <c r="J26" s="14">
        <v>7532</v>
      </c>
      <c r="K26" s="16"/>
      <c r="L26" s="129"/>
      <c r="M26" s="184">
        <f>SUM(J43-(M16+M17+M18+M19+M20+M21+M22+M23+M24+M25))</f>
        <v>334214</v>
      </c>
      <c r="N26" s="252" t="s">
        <v>45</v>
      </c>
      <c r="O26" s="130"/>
      <c r="P26" s="184">
        <f>SUM(M26)</f>
        <v>334214</v>
      </c>
      <c r="Q26" s="184"/>
      <c r="R26" s="200">
        <v>1412849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5613</v>
      </c>
      <c r="K27" s="16"/>
      <c r="M27" s="53" t="s">
        <v>185</v>
      </c>
      <c r="N27" s="53"/>
      <c r="O27" s="124"/>
      <c r="P27" s="125" t="s">
        <v>186</v>
      </c>
    </row>
    <row r="28" spans="2:20" ht="13.5" customHeight="1" x14ac:dyDescent="0.15">
      <c r="G28" s="18"/>
      <c r="H28" s="91">
        <v>39</v>
      </c>
      <c r="I28" s="182" t="s">
        <v>39</v>
      </c>
      <c r="J28" s="14">
        <v>3391</v>
      </c>
      <c r="K28" s="16"/>
      <c r="M28" s="96">
        <f t="shared" ref="M28:M37" si="7">SUM(Q3)</f>
        <v>83578</v>
      </c>
      <c r="N28" s="182" t="s">
        <v>21</v>
      </c>
      <c r="O28" s="4">
        <f>SUM(L3)</f>
        <v>17</v>
      </c>
      <c r="P28" s="96">
        <f t="shared" ref="P28:P37" si="8">SUM(Q3)</f>
        <v>83578</v>
      </c>
    </row>
    <row r="29" spans="2:20" ht="13.5" customHeight="1" x14ac:dyDescent="0.15">
      <c r="H29" s="91">
        <v>12</v>
      </c>
      <c r="I29" s="182" t="s">
        <v>18</v>
      </c>
      <c r="J29" s="14">
        <v>2950</v>
      </c>
      <c r="K29" s="16"/>
      <c r="M29" s="96">
        <f t="shared" si="7"/>
        <v>127266</v>
      </c>
      <c r="N29" s="182" t="s">
        <v>30</v>
      </c>
      <c r="O29" s="4">
        <f t="shared" ref="O29:O37" si="9">SUM(L4)</f>
        <v>26</v>
      </c>
      <c r="P29" s="96">
        <f t="shared" si="8"/>
        <v>127266</v>
      </c>
    </row>
    <row r="30" spans="2:20" ht="13.5" customHeight="1" x14ac:dyDescent="0.15">
      <c r="H30" s="91">
        <v>10</v>
      </c>
      <c r="I30" s="182" t="s">
        <v>16</v>
      </c>
      <c r="J30" s="14">
        <v>2698</v>
      </c>
      <c r="K30" s="16"/>
      <c r="M30" s="96">
        <f t="shared" si="7"/>
        <v>102132</v>
      </c>
      <c r="N30" s="183" t="s">
        <v>5</v>
      </c>
      <c r="O30" s="4">
        <f t="shared" si="9"/>
        <v>36</v>
      </c>
      <c r="P30" s="96">
        <f t="shared" si="8"/>
        <v>102132</v>
      </c>
    </row>
    <row r="31" spans="2:20" ht="13.5" customHeight="1" x14ac:dyDescent="0.15">
      <c r="H31" s="91">
        <v>27</v>
      </c>
      <c r="I31" s="182" t="s">
        <v>31</v>
      </c>
      <c r="J31" s="151">
        <v>2500</v>
      </c>
      <c r="K31" s="16"/>
      <c r="M31" s="96">
        <f t="shared" si="7"/>
        <v>89343</v>
      </c>
      <c r="N31" s="182" t="s">
        <v>64</v>
      </c>
      <c r="O31" s="4">
        <f t="shared" si="9"/>
        <v>31</v>
      </c>
      <c r="P31" s="96">
        <f t="shared" si="8"/>
        <v>89343</v>
      </c>
    </row>
    <row r="32" spans="2:20" ht="13.5" customHeight="1" x14ac:dyDescent="0.15">
      <c r="H32" s="91">
        <v>20</v>
      </c>
      <c r="I32" s="182" t="s">
        <v>24</v>
      </c>
      <c r="J32" s="97">
        <v>1911</v>
      </c>
      <c r="K32" s="16"/>
      <c r="M32" s="96">
        <f t="shared" si="7"/>
        <v>75832</v>
      </c>
      <c r="N32" s="182" t="s">
        <v>0</v>
      </c>
      <c r="O32" s="4">
        <f t="shared" si="9"/>
        <v>33</v>
      </c>
      <c r="P32" s="96">
        <f t="shared" si="8"/>
        <v>75832</v>
      </c>
      <c r="S32" s="11"/>
    </row>
    <row r="33" spans="8:21" ht="13.5" customHeight="1" x14ac:dyDescent="0.15">
      <c r="H33" s="91">
        <v>23</v>
      </c>
      <c r="I33" s="182" t="s">
        <v>27</v>
      </c>
      <c r="J33" s="14">
        <v>1407</v>
      </c>
      <c r="K33" s="16"/>
      <c r="M33" s="96">
        <f t="shared" si="7"/>
        <v>75904</v>
      </c>
      <c r="N33" s="183" t="s">
        <v>2</v>
      </c>
      <c r="O33" s="4">
        <f t="shared" si="9"/>
        <v>40</v>
      </c>
      <c r="P33" s="96">
        <f t="shared" si="8"/>
        <v>75904</v>
      </c>
      <c r="S33" s="30"/>
      <c r="T33" s="30"/>
    </row>
    <row r="34" spans="8:21" ht="13.5" customHeight="1" x14ac:dyDescent="0.15">
      <c r="H34" s="91">
        <v>4</v>
      </c>
      <c r="I34" s="182" t="s">
        <v>11</v>
      </c>
      <c r="J34" s="251">
        <v>1393</v>
      </c>
      <c r="K34" s="16"/>
      <c r="M34" s="96">
        <f t="shared" si="7"/>
        <v>64356</v>
      </c>
      <c r="N34" s="185" t="s">
        <v>3</v>
      </c>
      <c r="O34" s="4">
        <f t="shared" si="9"/>
        <v>16</v>
      </c>
      <c r="P34" s="96">
        <f t="shared" si="8"/>
        <v>64356</v>
      </c>
      <c r="S34" s="30"/>
      <c r="T34" s="30"/>
    </row>
    <row r="35" spans="8:21" ht="13.5" customHeight="1" x14ac:dyDescent="0.15">
      <c r="H35" s="91">
        <v>6</v>
      </c>
      <c r="I35" s="182" t="s">
        <v>13</v>
      </c>
      <c r="J35" s="14">
        <v>1264</v>
      </c>
      <c r="K35" s="16"/>
      <c r="M35" s="96">
        <f t="shared" si="7"/>
        <v>63193</v>
      </c>
      <c r="N35" s="182" t="s">
        <v>1</v>
      </c>
      <c r="O35" s="4">
        <f t="shared" si="9"/>
        <v>34</v>
      </c>
      <c r="P35" s="96">
        <f t="shared" si="8"/>
        <v>63193</v>
      </c>
      <c r="S35" s="30"/>
    </row>
    <row r="36" spans="8:21" ht="13.5" customHeight="1" x14ac:dyDescent="0.15">
      <c r="H36" s="91">
        <v>5</v>
      </c>
      <c r="I36" s="182" t="s">
        <v>12</v>
      </c>
      <c r="J36" s="251">
        <v>892</v>
      </c>
      <c r="K36" s="16"/>
      <c r="M36" s="96">
        <f t="shared" si="7"/>
        <v>41052</v>
      </c>
      <c r="N36" s="185" t="s">
        <v>7</v>
      </c>
      <c r="O36" s="4">
        <f t="shared" si="9"/>
        <v>13</v>
      </c>
      <c r="P36" s="96">
        <f t="shared" si="8"/>
        <v>41052</v>
      </c>
      <c r="S36" s="30"/>
    </row>
    <row r="37" spans="8:21" ht="13.5" customHeight="1" thickBot="1" x14ac:dyDescent="0.2">
      <c r="H37" s="91">
        <v>18</v>
      </c>
      <c r="I37" s="182" t="s">
        <v>22</v>
      </c>
      <c r="J37" s="14">
        <v>778</v>
      </c>
      <c r="K37" s="16"/>
      <c r="M37" s="127">
        <f t="shared" si="7"/>
        <v>48348</v>
      </c>
      <c r="N37" s="462" t="s">
        <v>6</v>
      </c>
      <c r="O37" s="15">
        <f t="shared" si="9"/>
        <v>2</v>
      </c>
      <c r="P37" s="127">
        <f t="shared" si="8"/>
        <v>48348</v>
      </c>
      <c r="S37" s="30"/>
    </row>
    <row r="38" spans="8:21" ht="13.5" customHeight="1" thickTop="1" x14ac:dyDescent="0.15">
      <c r="H38" s="91">
        <v>19</v>
      </c>
      <c r="I38" s="182" t="s">
        <v>23</v>
      </c>
      <c r="J38" s="14">
        <v>627</v>
      </c>
      <c r="K38" s="16"/>
      <c r="M38" s="402">
        <f>SUM(Q13-(Q3+Q4+Q5+Q6+Q7+Q8+Q9+Q10+Q11+Q12))</f>
        <v>345661</v>
      </c>
      <c r="N38" s="403" t="s">
        <v>168</v>
      </c>
      <c r="O38" s="404"/>
      <c r="P38" s="405">
        <f>SUM(M38)</f>
        <v>345661</v>
      </c>
      <c r="U38" s="30"/>
    </row>
    <row r="39" spans="8:21" ht="13.5" customHeight="1" x14ac:dyDescent="0.15">
      <c r="H39" s="91">
        <v>32</v>
      </c>
      <c r="I39" s="182" t="s">
        <v>35</v>
      </c>
      <c r="J39" s="151">
        <v>569</v>
      </c>
      <c r="K39" s="16"/>
      <c r="P39" s="30"/>
    </row>
    <row r="40" spans="8:21" ht="13.5" customHeight="1" x14ac:dyDescent="0.15">
      <c r="H40" s="91">
        <v>7</v>
      </c>
      <c r="I40" s="182" t="s">
        <v>14</v>
      </c>
      <c r="J40" s="251">
        <v>398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191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1422607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 t="s">
        <v>193</v>
      </c>
      <c r="J50" s="181">
        <v>913235</v>
      </c>
    </row>
    <row r="51" spans="1:19" ht="13.5" customHeight="1" x14ac:dyDescent="0.15">
      <c r="I51" s="483" t="s">
        <v>194</v>
      </c>
      <c r="J51" s="259">
        <v>903477</v>
      </c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205</v>
      </c>
      <c r="D52" s="9" t="s">
        <v>184</v>
      </c>
      <c r="E52" s="26" t="s">
        <v>43</v>
      </c>
      <c r="F52" s="25" t="s">
        <v>42</v>
      </c>
      <c r="G52" s="328" t="s">
        <v>188</v>
      </c>
      <c r="I52" s="456" t="s">
        <v>192</v>
      </c>
      <c r="J52" s="181">
        <v>1412849</v>
      </c>
      <c r="N52" s="481"/>
      <c r="S52" s="482"/>
    </row>
    <row r="53" spans="1:19" ht="13.5" customHeight="1" x14ac:dyDescent="0.15">
      <c r="A53" s="10">
        <v>1</v>
      </c>
      <c r="B53" s="182" t="s">
        <v>21</v>
      </c>
      <c r="C53" s="14">
        <f t="shared" ref="C53:C62" si="10">SUM(J3)</f>
        <v>330811</v>
      </c>
      <c r="D53" s="97">
        <f t="shared" ref="D53:D63" si="11">SUM(Q3)</f>
        <v>83578</v>
      </c>
      <c r="E53" s="94">
        <f t="shared" ref="E53:E62" si="12">SUM(P16/Q16*100)</f>
        <v>109.01448644943584</v>
      </c>
      <c r="F53" s="22">
        <f t="shared" ref="F53:F63" si="13">SUM(C53/D53*100)</f>
        <v>395.81109861446794</v>
      </c>
      <c r="G53" s="23"/>
      <c r="I53" s="456" t="s">
        <v>195</v>
      </c>
      <c r="J53" s="181">
        <v>1422607</v>
      </c>
    </row>
    <row r="54" spans="1:19" ht="13.5" customHeight="1" x14ac:dyDescent="0.15">
      <c r="A54" s="10">
        <v>2</v>
      </c>
      <c r="B54" s="182" t="s">
        <v>30</v>
      </c>
      <c r="C54" s="14">
        <f t="shared" si="10"/>
        <v>143851</v>
      </c>
      <c r="D54" s="97">
        <f t="shared" si="11"/>
        <v>127266</v>
      </c>
      <c r="E54" s="94">
        <f t="shared" si="12"/>
        <v>100.23970956120607</v>
      </c>
      <c r="F54" s="494">
        <f t="shared" si="13"/>
        <v>113.03176025018465</v>
      </c>
      <c r="G54" s="23"/>
      <c r="M54" s="480"/>
      <c r="N54" s="18"/>
    </row>
    <row r="55" spans="1:19" ht="13.5" customHeight="1" x14ac:dyDescent="0.15">
      <c r="A55" s="10">
        <v>3</v>
      </c>
      <c r="B55" s="183" t="s">
        <v>5</v>
      </c>
      <c r="C55" s="14">
        <f t="shared" si="10"/>
        <v>125295</v>
      </c>
      <c r="D55" s="97">
        <f t="shared" si="11"/>
        <v>102132</v>
      </c>
      <c r="E55" s="94">
        <f t="shared" si="12"/>
        <v>100.90195288906784</v>
      </c>
      <c r="F55" s="22">
        <f t="shared" si="13"/>
        <v>122.67947362237106</v>
      </c>
      <c r="G55" s="23"/>
      <c r="I55" s="551" t="s">
        <v>196</v>
      </c>
      <c r="J55" s="552">
        <f>SUM(J50+J51)/(J52+J53)*100</f>
        <v>64.071246388587937</v>
      </c>
    </row>
    <row r="56" spans="1:19" ht="13.5" customHeight="1" x14ac:dyDescent="0.15">
      <c r="A56" s="10">
        <v>4</v>
      </c>
      <c r="B56" s="182" t="s">
        <v>64</v>
      </c>
      <c r="C56" s="14">
        <f t="shared" si="10"/>
        <v>91483</v>
      </c>
      <c r="D56" s="97">
        <f t="shared" si="11"/>
        <v>89343</v>
      </c>
      <c r="E56" s="94">
        <f t="shared" si="12"/>
        <v>93.350952560740424</v>
      </c>
      <c r="F56" s="22">
        <f t="shared" si="13"/>
        <v>102.39526319913143</v>
      </c>
      <c r="G56" s="23"/>
      <c r="I56" s="551"/>
      <c r="J56" s="552"/>
    </row>
    <row r="57" spans="1:19" ht="13.5" customHeight="1" x14ac:dyDescent="0.15">
      <c r="A57" s="10">
        <v>5</v>
      </c>
      <c r="B57" s="182" t="s">
        <v>0</v>
      </c>
      <c r="C57" s="14">
        <f t="shared" si="10"/>
        <v>77156</v>
      </c>
      <c r="D57" s="97">
        <f t="shared" si="11"/>
        <v>75832</v>
      </c>
      <c r="E57" s="94">
        <f t="shared" si="12"/>
        <v>113.11206239371371</v>
      </c>
      <c r="F57" s="22">
        <f t="shared" si="13"/>
        <v>101.74596476421563</v>
      </c>
      <c r="G57" s="23"/>
      <c r="I57" s="181"/>
      <c r="P57" s="30"/>
    </row>
    <row r="58" spans="1:19" ht="13.5" customHeight="1" x14ac:dyDescent="0.15">
      <c r="A58" s="10">
        <v>6</v>
      </c>
      <c r="B58" s="183" t="s">
        <v>2</v>
      </c>
      <c r="C58" s="14">
        <f t="shared" si="10"/>
        <v>73676</v>
      </c>
      <c r="D58" s="97">
        <f t="shared" si="11"/>
        <v>75904</v>
      </c>
      <c r="E58" s="94">
        <f t="shared" si="12"/>
        <v>108.79664495931718</v>
      </c>
      <c r="F58" s="22">
        <f t="shared" si="13"/>
        <v>97.064713322091066</v>
      </c>
      <c r="G58" s="23"/>
    </row>
    <row r="59" spans="1:19" ht="13.5" customHeight="1" x14ac:dyDescent="0.15">
      <c r="A59" s="10">
        <v>7</v>
      </c>
      <c r="B59" s="185" t="s">
        <v>3</v>
      </c>
      <c r="C59" s="14">
        <f t="shared" si="10"/>
        <v>69706</v>
      </c>
      <c r="D59" s="97">
        <f t="shared" si="11"/>
        <v>64356</v>
      </c>
      <c r="E59" s="94">
        <f t="shared" si="12"/>
        <v>96.285655086677252</v>
      </c>
      <c r="F59" s="22">
        <f t="shared" si="13"/>
        <v>108.31313319659395</v>
      </c>
      <c r="G59" s="23"/>
    </row>
    <row r="60" spans="1:19" ht="13.5" customHeight="1" x14ac:dyDescent="0.15">
      <c r="A60" s="10">
        <v>8</v>
      </c>
      <c r="B60" s="182" t="s">
        <v>1</v>
      </c>
      <c r="C60" s="14">
        <f t="shared" si="10"/>
        <v>67100</v>
      </c>
      <c r="D60" s="97">
        <f t="shared" si="11"/>
        <v>63193</v>
      </c>
      <c r="E60" s="94">
        <f t="shared" si="12"/>
        <v>98.928155454317604</v>
      </c>
      <c r="F60" s="22">
        <f t="shared" si="13"/>
        <v>106.18264681214691</v>
      </c>
      <c r="G60" s="23"/>
    </row>
    <row r="61" spans="1:19" ht="13.5" customHeight="1" x14ac:dyDescent="0.15">
      <c r="A61" s="10">
        <v>9</v>
      </c>
      <c r="B61" s="185" t="s">
        <v>7</v>
      </c>
      <c r="C61" s="14">
        <f t="shared" si="10"/>
        <v>60058</v>
      </c>
      <c r="D61" s="97">
        <f t="shared" si="11"/>
        <v>41052</v>
      </c>
      <c r="E61" s="94">
        <f t="shared" si="12"/>
        <v>95.948493465827397</v>
      </c>
      <c r="F61" s="22">
        <f t="shared" si="13"/>
        <v>146.29737893403487</v>
      </c>
      <c r="G61" s="23"/>
    </row>
    <row r="62" spans="1:19" ht="13.5" customHeight="1" thickBot="1" x14ac:dyDescent="0.2">
      <c r="A62" s="142">
        <v>10</v>
      </c>
      <c r="B62" s="462" t="s">
        <v>6</v>
      </c>
      <c r="C62" s="128">
        <f t="shared" si="10"/>
        <v>49257</v>
      </c>
      <c r="D62" s="143">
        <f t="shared" si="11"/>
        <v>48348</v>
      </c>
      <c r="E62" s="144">
        <f t="shared" si="12"/>
        <v>95.851252213508729</v>
      </c>
      <c r="F62" s="145">
        <f t="shared" si="13"/>
        <v>101.8801191362621</v>
      </c>
      <c r="G62" s="146"/>
    </row>
    <row r="63" spans="1:19" ht="13.5" customHeight="1" thickTop="1" x14ac:dyDescent="0.15">
      <c r="A63" s="129"/>
      <c r="B63" s="147" t="s">
        <v>74</v>
      </c>
      <c r="C63" s="148">
        <f>SUM(J43)</f>
        <v>1422607</v>
      </c>
      <c r="D63" s="148">
        <f t="shared" si="11"/>
        <v>1116665</v>
      </c>
      <c r="E63" s="149">
        <f>SUM(C63/R26*100)</f>
        <v>100.69066121007977</v>
      </c>
      <c r="F63" s="150">
        <f t="shared" si="13"/>
        <v>127.39783193706261</v>
      </c>
      <c r="G63" s="156">
        <f>SUM(J55)</f>
        <v>64.071246388587937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2022-04-12T01:44:40Z</cp:lastPrinted>
  <dcterms:created xsi:type="dcterms:W3CDTF">2004-08-12T01:21:30Z</dcterms:created>
  <dcterms:modified xsi:type="dcterms:W3CDTF">2022-04-12T02:45:46Z</dcterms:modified>
</cp:coreProperties>
</file>