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F17F8683-9F23-4176-8846-B494E9E0516A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51" l="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<sst xmlns="http://schemas.openxmlformats.org/spreadsheetml/2006/main" count="1688" uniqueCount="214">
  <si>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</si>
  <si>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</si>
  <si>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</si>
  <si>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</si>
  <si>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</si>
  <si>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</si>
  <si>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</si>
  <si>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</si>
  <si>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</si>
  <si>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</si>
  <si>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</si>
  <si>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</si>
  <si>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</si>
  <si>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</si>
  <si>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</si>
  <si>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</si>
  <si>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</si>
  <si>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</si>
  <si>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</si>
  <si>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</si>
  <si>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</si>
  <si>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</si>
  <si>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</si>
  <si>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</si>
  <si>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</si>
  <si>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</si>
  <si>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</si>
  <si>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</si>
  <si>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</si>
  <si>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</si>
  <si>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</si>
  <si>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</si>
  <si>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</si>
  <si>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</si>
  <si>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</si>
  <si>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</si>
  <si>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</si>
  <si>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</si>
  <si>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</si>
  <si>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</si>
  <si>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</si>
  <si>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</si>
  <si>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</si>
  <si>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</si>
  <si>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</si>
  <si>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</si>
  <si>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</si>
  <si>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</si>
  <si>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</si>
  <si>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</si>
  <si>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</si>
  <si>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</si>
  <si>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</si>
  <si>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</si>
  <si>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</si>
  <si>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</si>
  <si>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</si>
  <si>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</si>
  <si>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</si>
  <si>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</si>
  <si>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</si>
  <si>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</si>
  <si>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</si>
  <si>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</si>
  <si>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</si>
  <si>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</si>
  <si>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</si>
  <si>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</si>
  <si>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</si>
  <si>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</si>
  <si>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</si>
  <si>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</si>
  <si>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</si>
  <si>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</si>
  <si>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</si>
  <si>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</si>
  <si>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</si>
  <si>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</si>
  <si>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</si>
  <si>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</si>
  <si>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</si>
  <si>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</si>
  <si>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</si>
  <si>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</si>
  <si>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</si>
  <si>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</si>
  <si>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</si>
  <si>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</si>
  <si>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</si>
  <si>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</si>
  <si>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</si>
  <si>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</si>
  <si>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</si>
  <si>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</si>
  <si>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</si>
  <si>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</si>
  <si>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</si>
  <si>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</si>
  <si>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</si>
  <si>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</si>
  <si>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</si>
  <si>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</si>
  <si>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</si>
  <si>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</si>
  <si>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</si>
  <si>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</si>
  <si>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</si>
  <si>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</si>
  <si>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</si>
  <si>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</si>
  <si>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</si>
  <si>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</si>
  <si>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</si>
  <si>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</si>
  <si>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</si>
  <si>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</si>
  <si>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</si>
  <si>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</si>
  <si>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</si>
  <si>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</si>
  <si>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</si>
  <si>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</si>
  <si>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</si>
  <si>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</si>
  <si>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</si>
  <si>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</si>
  <si>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</si>
  <si>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</si>
  <si>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</si>
  <si>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</si>
  <si>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</si>
  <si>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</si>
  <si>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</si>
  <si>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</si>
  <si>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</si>
  <si>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</si>
  <si>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</si>
  <si>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</si>
  <si>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</si>
  <si>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</si>
  <si>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</si>
  <si>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</si>
  <si>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</si>
  <si>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</si>
  <si>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</si>
  <si>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</si>
  <si>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</si>
  <si>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</si>
  <si>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</si>
  <si>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</si>
  <si>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</si>
  <si>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</si>
  <si>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</si>
  <si>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</si>
  <si>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</si>
  <si>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</si>
  <si>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</si>
  <si>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</si>
  <si>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</si>
  <si>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</si>
  <si>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</si>
  <si>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</si>
  <si>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</si>
  <si>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</si>
  <si>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</si>
  <si>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</si>
  <si>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</si>
  <si>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</si>
  <si>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</si>
  <si>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</si>
  <si>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</si>
  <si>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</si>
  <si>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</si>
  <si>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</si>
  <si>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</si>
  <si>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</si>
  <si>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</si>
  <si>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</si>
  <si>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</si>
  <si>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</si>
  <si>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</si>
  <si>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</si>
  <si>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</si>
  <si>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</si>
  <si>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</si>
  <si>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</si>
  <si>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</si>
  <si>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</si>
  <si>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</si>
  <si>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</si>
  <si>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</si>
  <si>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</si>
  <si>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</si>
  <si>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</si>
  <si>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</si>
  <si>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16，963 ㎡</t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</si>
  <si>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</si>
  <si>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</si>
  <si>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</si>
  <si>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</si>
  <si>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保管残高</t>
    <rPh sb="0" eb="4">
      <t>ホカンザンダカ</t>
    </rPh>
    <phoneticPr fontId="2"/>
  </si>
  <si>
    <t>令和3年12月</t>
    <rPh sb="6" eb="7">
      <t>ガツ</t>
    </rPh>
    <phoneticPr fontId="2"/>
  </si>
  <si>
    <t>2，957　㎡</t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</si>
  <si>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</si>
  <si>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令和4年1月</t>
    <rPh sb="5" eb="6">
      <t>ガツ</t>
    </rPh>
    <phoneticPr fontId="2"/>
  </si>
  <si>
    <t xml:space="preserve">                       令和4年1月所管面（1～3類）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</si>
  <si>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</si>
  <si>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　　　　　　　　　　　　　　　　令和4年1月末上位10品目入庫高(県合計）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</si>
  <si>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</si>
  <si>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</si>
  <si>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　　　　　　　　　　　　　　　　令和4年1月末上位10品目保管残高(県合計）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</si>
  <si>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</si>
  <si>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r>
      <t>93，580  m</t>
    </r>
    <r>
      <rPr>
        <sz val="8"/>
        <rFont val="ＭＳ Ｐゴシック"/>
        <family val="3"/>
        <charset val="128"/>
      </rPr>
      <t>3</t>
    </r>
    <phoneticPr fontId="2"/>
  </si>
  <si>
    <t>13，826  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</si>
</sst>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3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38" fontId="1" fillId="0" borderId="38" xfId="1" applyFill="1" applyBorder="1"/>
    <xf numFmtId="0" fontId="5" fillId="0" borderId="4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37" xfId="1" applyNumberFormat="1" applyBorder="1"/>
    <xf numFmtId="179" fontId="1" fillId="0" borderId="10" xfId="1" applyNumberFormat="1" applyBorder="1"/>
    <xf numFmtId="38" fontId="0" fillId="0" borderId="8" xfId="1" applyFon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38" fontId="1" fillId="0" borderId="9" xfId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38" fontId="0" fillId="0" borderId="1" xfId="1" applyFont="1" applyBorder="1"/>
    <xf numFmtId="38" fontId="0" fillId="0" borderId="34" xfId="1" applyFont="1" applyFill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38" fontId="0" fillId="0" borderId="20" xfId="1" applyFont="1" applyFill="1" applyBorder="1"/>
    <xf numFmtId="0" fontId="1" fillId="0" borderId="2" xfId="0" applyFont="1" applyFill="1" applyBorder="1"/>
    <xf numFmtId="0" fontId="10" fillId="0" borderId="10" xfId="0" applyFont="1" applyFill="1" applyBorder="1"/>
    <xf numFmtId="38" fontId="1" fillId="0" borderId="11" xfId="1" applyFont="1" applyFill="1" applyBorder="1"/>
    <xf numFmtId="38" fontId="1" fillId="0" borderId="20" xfId="1" applyBorder="1"/>
    <xf numFmtId="38" fontId="1" fillId="0" borderId="33" xfId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179" fontId="0" fillId="0" borderId="10" xfId="1" applyNumberFormat="1" applyFont="1" applyFill="1" applyBorder="1"/>
    <xf numFmtId="38" fontId="1" fillId="0" borderId="35" xfId="1" applyBorder="1"/>
    <xf numFmtId="38" fontId="1" fillId="0" borderId="2" xfId="1" applyFont="1" applyBorder="1"/>
    <xf numFmtId="38" fontId="1" fillId="0" borderId="9" xfId="1" applyFill="1" applyBorder="1"/>
    <xf numFmtId="38" fontId="1" fillId="0" borderId="34" xfId="1" applyBorder="1"/>
    <xf numFmtId="38" fontId="0" fillId="0" borderId="38" xfId="1" applyFont="1" applyFill="1" applyBorder="1"/>
    <xf numFmtId="38" fontId="1" fillId="0" borderId="42" xfId="1" applyBorder="1"/>
    <xf numFmtId="38" fontId="0" fillId="0" borderId="11" xfId="1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0.16748232735182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265514544529563"/>
                  <c:y val="0.13376835236541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486338797814208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3297974927676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972356155576992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3.8573818581259791E-3"/>
                  <c:y val="9.3529091897770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20307</c:v>
                </c:pt>
                <c:pt idx="1">
                  <c:v>17114</c:v>
                </c:pt>
                <c:pt idx="2">
                  <c:v>8112</c:v>
                </c:pt>
                <c:pt idx="3">
                  <c:v>5283</c:v>
                </c:pt>
                <c:pt idx="4">
                  <c:v>4559</c:v>
                </c:pt>
                <c:pt idx="5">
                  <c:v>4102</c:v>
                </c:pt>
                <c:pt idx="6">
                  <c:v>2976</c:v>
                </c:pt>
                <c:pt idx="7">
                  <c:v>2785</c:v>
                </c:pt>
                <c:pt idx="8">
                  <c:v>2637</c:v>
                </c:pt>
                <c:pt idx="9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27475</c:v>
                </c:pt>
                <c:pt idx="1">
                  <c:v>14139</c:v>
                </c:pt>
                <c:pt idx="2">
                  <c:v>7321</c:v>
                </c:pt>
                <c:pt idx="3">
                  <c:v>3841</c:v>
                </c:pt>
                <c:pt idx="4">
                  <c:v>4762</c:v>
                </c:pt>
                <c:pt idx="5">
                  <c:v>3629</c:v>
                </c:pt>
                <c:pt idx="6">
                  <c:v>3512</c:v>
                </c:pt>
                <c:pt idx="7">
                  <c:v>2621</c:v>
                </c:pt>
                <c:pt idx="8">
                  <c:v>1932</c:v>
                </c:pt>
                <c:pt idx="9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1.136363636363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その他の食料工業品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47046</c:v>
                </c:pt>
                <c:pt idx="1">
                  <c:v>15299</c:v>
                </c:pt>
                <c:pt idx="2">
                  <c:v>8851</c:v>
                </c:pt>
                <c:pt idx="3">
                  <c:v>7972</c:v>
                </c:pt>
                <c:pt idx="4">
                  <c:v>7670</c:v>
                </c:pt>
                <c:pt idx="5">
                  <c:v>5350</c:v>
                </c:pt>
                <c:pt idx="6">
                  <c:v>5141</c:v>
                </c:pt>
                <c:pt idx="7">
                  <c:v>3793</c:v>
                </c:pt>
                <c:pt idx="8">
                  <c:v>3475</c:v>
                </c:pt>
                <c:pt idx="9">
                  <c:v>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1.2200435729847494E-2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その他の食料工業品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41710</c:v>
                </c:pt>
                <c:pt idx="1">
                  <c:v>10243</c:v>
                </c:pt>
                <c:pt idx="2">
                  <c:v>2320</c:v>
                </c:pt>
                <c:pt idx="3">
                  <c:v>7798</c:v>
                </c:pt>
                <c:pt idx="4">
                  <c:v>7595</c:v>
                </c:pt>
                <c:pt idx="5">
                  <c:v>8746</c:v>
                </c:pt>
                <c:pt idx="6">
                  <c:v>2330</c:v>
                </c:pt>
                <c:pt idx="7">
                  <c:v>3646</c:v>
                </c:pt>
                <c:pt idx="8">
                  <c:v>3912</c:v>
                </c:pt>
                <c:pt idx="9">
                  <c:v>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5.3191489361702126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2411347517730627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2411347517730497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麦</c:v>
                </c:pt>
                <c:pt idx="6">
                  <c:v>雑穀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47702</c:v>
                </c:pt>
                <c:pt idx="1">
                  <c:v>31841</c:v>
                </c:pt>
                <c:pt idx="2">
                  <c:v>12324</c:v>
                </c:pt>
                <c:pt idx="3">
                  <c:v>11030</c:v>
                </c:pt>
                <c:pt idx="4">
                  <c:v>10940</c:v>
                </c:pt>
                <c:pt idx="5">
                  <c:v>10736</c:v>
                </c:pt>
                <c:pt idx="6">
                  <c:v>10644</c:v>
                </c:pt>
                <c:pt idx="7">
                  <c:v>9168</c:v>
                </c:pt>
                <c:pt idx="8">
                  <c:v>9034</c:v>
                </c:pt>
                <c:pt idx="9">
                  <c:v>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2.32558139534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3.876274186656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飲料</c:v>
                </c:pt>
                <c:pt idx="5">
                  <c:v>麦</c:v>
                </c:pt>
                <c:pt idx="6">
                  <c:v>雑穀</c:v>
                </c:pt>
                <c:pt idx="7">
                  <c:v>雑品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21623</c:v>
                </c:pt>
                <c:pt idx="1">
                  <c:v>21453</c:v>
                </c:pt>
                <c:pt idx="2">
                  <c:v>14260</c:v>
                </c:pt>
                <c:pt idx="3">
                  <c:v>13504</c:v>
                </c:pt>
                <c:pt idx="4">
                  <c:v>13141</c:v>
                </c:pt>
                <c:pt idx="5">
                  <c:v>12918</c:v>
                </c:pt>
                <c:pt idx="6">
                  <c:v>8113</c:v>
                </c:pt>
                <c:pt idx="7">
                  <c:v>6671</c:v>
                </c:pt>
                <c:pt idx="8">
                  <c:v>10374</c:v>
                </c:pt>
                <c:pt idx="9">
                  <c:v>10718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缶詰・びん詰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19650</c:v>
                </c:pt>
                <c:pt idx="1">
                  <c:v>13896</c:v>
                </c:pt>
                <c:pt idx="2">
                  <c:v>6676</c:v>
                </c:pt>
                <c:pt idx="3">
                  <c:v>4430</c:v>
                </c:pt>
                <c:pt idx="4">
                  <c:v>2874</c:v>
                </c:pt>
                <c:pt idx="5">
                  <c:v>2201</c:v>
                </c:pt>
                <c:pt idx="6">
                  <c:v>2076</c:v>
                </c:pt>
                <c:pt idx="7">
                  <c:v>1682</c:v>
                </c:pt>
                <c:pt idx="8">
                  <c:v>839</c:v>
                </c:pt>
                <c:pt idx="9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缶詰・びん詰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22490</c:v>
                </c:pt>
                <c:pt idx="1">
                  <c:v>4899</c:v>
                </c:pt>
                <c:pt idx="2">
                  <c:v>953</c:v>
                </c:pt>
                <c:pt idx="3">
                  <c:v>7604</c:v>
                </c:pt>
                <c:pt idx="4">
                  <c:v>3074</c:v>
                </c:pt>
                <c:pt idx="5">
                  <c:v>1639</c:v>
                </c:pt>
                <c:pt idx="6">
                  <c:v>790</c:v>
                </c:pt>
                <c:pt idx="7">
                  <c:v>366</c:v>
                </c:pt>
                <c:pt idx="8">
                  <c:v>824</c:v>
                </c:pt>
                <c:pt idx="9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1.7496434992869665E-3"/>
                  <c:y val="9.241217729140480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化学肥料</c:v>
                </c:pt>
                <c:pt idx="8">
                  <c:v>石油製品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20421</c:v>
                </c:pt>
                <c:pt idx="1">
                  <c:v>9651</c:v>
                </c:pt>
                <c:pt idx="2">
                  <c:v>8737</c:v>
                </c:pt>
                <c:pt idx="3">
                  <c:v>8665</c:v>
                </c:pt>
                <c:pt idx="4">
                  <c:v>4619</c:v>
                </c:pt>
                <c:pt idx="5">
                  <c:v>3175</c:v>
                </c:pt>
                <c:pt idx="6">
                  <c:v>2289</c:v>
                </c:pt>
                <c:pt idx="7">
                  <c:v>1614</c:v>
                </c:pt>
                <c:pt idx="8">
                  <c:v>1254</c:v>
                </c:pt>
                <c:pt idx="9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-2.259887005649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-6.9806628502147175E-3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化学肥料</c:v>
                </c:pt>
                <c:pt idx="8">
                  <c:v>石油製品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22398</c:v>
                </c:pt>
                <c:pt idx="1">
                  <c:v>6589</c:v>
                </c:pt>
                <c:pt idx="2">
                  <c:v>8726</c:v>
                </c:pt>
                <c:pt idx="3">
                  <c:v>8584</c:v>
                </c:pt>
                <c:pt idx="4">
                  <c:v>6047</c:v>
                </c:pt>
                <c:pt idx="5">
                  <c:v>3110</c:v>
                </c:pt>
                <c:pt idx="6">
                  <c:v>840</c:v>
                </c:pt>
                <c:pt idx="7">
                  <c:v>1037</c:v>
                </c:pt>
                <c:pt idx="8">
                  <c:v>2</c:v>
                </c:pt>
                <c:pt idx="9">
                  <c:v>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-1.792114695340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244675</c:v>
                </c:pt>
                <c:pt idx="1">
                  <c:v>71963</c:v>
                </c:pt>
                <c:pt idx="2">
                  <c:v>20947</c:v>
                </c:pt>
                <c:pt idx="3">
                  <c:v>20095</c:v>
                </c:pt>
                <c:pt idx="4">
                  <c:v>15198</c:v>
                </c:pt>
                <c:pt idx="5">
                  <c:v>12857</c:v>
                </c:pt>
                <c:pt idx="6">
                  <c:v>9039</c:v>
                </c:pt>
                <c:pt idx="7">
                  <c:v>7480</c:v>
                </c:pt>
                <c:pt idx="8">
                  <c:v>6832</c:v>
                </c:pt>
                <c:pt idx="9">
                  <c:v>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32565</c:v>
                </c:pt>
                <c:pt idx="1">
                  <c:v>36733</c:v>
                </c:pt>
                <c:pt idx="2">
                  <c:v>19062</c:v>
                </c:pt>
                <c:pt idx="3">
                  <c:v>7254</c:v>
                </c:pt>
                <c:pt idx="4">
                  <c:v>15763</c:v>
                </c:pt>
                <c:pt idx="5">
                  <c:v>11809</c:v>
                </c:pt>
                <c:pt idx="6">
                  <c:v>8596</c:v>
                </c:pt>
                <c:pt idx="7">
                  <c:v>6629</c:v>
                </c:pt>
                <c:pt idx="8">
                  <c:v>8221</c:v>
                </c:pt>
                <c:pt idx="9">
                  <c:v>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1.1544238788333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5.354753095286215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303456</c:v>
                </c:pt>
                <c:pt idx="1">
                  <c:v>143507</c:v>
                </c:pt>
                <c:pt idx="2">
                  <c:v>124175</c:v>
                </c:pt>
                <c:pt idx="3">
                  <c:v>97999</c:v>
                </c:pt>
                <c:pt idx="4">
                  <c:v>72395</c:v>
                </c:pt>
                <c:pt idx="5">
                  <c:v>68212</c:v>
                </c:pt>
                <c:pt idx="6">
                  <c:v>67827</c:v>
                </c:pt>
                <c:pt idx="7">
                  <c:v>67719</c:v>
                </c:pt>
                <c:pt idx="8">
                  <c:v>62594</c:v>
                </c:pt>
                <c:pt idx="9">
                  <c:v>51389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1.07095061905723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79984</c:v>
                </c:pt>
                <c:pt idx="1">
                  <c:v>134490</c:v>
                </c:pt>
                <c:pt idx="2">
                  <c:v>88678</c:v>
                </c:pt>
                <c:pt idx="3">
                  <c:v>88061</c:v>
                </c:pt>
                <c:pt idx="4">
                  <c:v>65239</c:v>
                </c:pt>
                <c:pt idx="5">
                  <c:v>77191</c:v>
                </c:pt>
                <c:pt idx="6">
                  <c:v>64639</c:v>
                </c:pt>
                <c:pt idx="7">
                  <c:v>73533</c:v>
                </c:pt>
                <c:pt idx="8">
                  <c:v>35139</c:v>
                </c:pt>
                <c:pt idx="9">
                  <c:v>49333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2.1087257255236257E-2"/>
                  <c:y val="-1.5210816537841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8781793301478342"/>
                  <c:y val="-0.1437920489296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6.1594095609843635E-2"/>
                  <c:y val="-7.758433865491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303456</c:v>
                </c:pt>
                <c:pt idx="1">
                  <c:v>143507</c:v>
                </c:pt>
                <c:pt idx="2">
                  <c:v>124175</c:v>
                </c:pt>
                <c:pt idx="3">
                  <c:v>97999</c:v>
                </c:pt>
                <c:pt idx="4">
                  <c:v>72395</c:v>
                </c:pt>
                <c:pt idx="5">
                  <c:v>68212</c:v>
                </c:pt>
                <c:pt idx="6">
                  <c:v>67827</c:v>
                </c:pt>
                <c:pt idx="7">
                  <c:v>67719</c:v>
                </c:pt>
                <c:pt idx="8">
                  <c:v>62594</c:v>
                </c:pt>
                <c:pt idx="9">
                  <c:v>51389</c:v>
                </c:pt>
                <c:pt idx="10">
                  <c:v>353576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303456</c:v>
                </c:pt>
                <c:pt idx="1">
                  <c:v>143507</c:v>
                </c:pt>
                <c:pt idx="2">
                  <c:v>124175</c:v>
                </c:pt>
                <c:pt idx="3">
                  <c:v>97999</c:v>
                </c:pt>
                <c:pt idx="4">
                  <c:v>72395</c:v>
                </c:pt>
                <c:pt idx="5">
                  <c:v>68212</c:v>
                </c:pt>
                <c:pt idx="6">
                  <c:v>67827</c:v>
                </c:pt>
                <c:pt idx="7">
                  <c:v>67719</c:v>
                </c:pt>
                <c:pt idx="8">
                  <c:v>62594</c:v>
                </c:pt>
                <c:pt idx="9">
                  <c:v>51389</c:v>
                </c:pt>
                <c:pt idx="10">
                  <c:v>353576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9.3077261893987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3.9328938844476441E-2"/>
                  <c:y val="-7.02333242827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7330381412247134"/>
                  <c:y val="-0.11275083717983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4.1224045467598995E-2"/>
                  <c:y val="-8.52504299031586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2.2052854080262869E-2"/>
                  <c:y val="-4.8453374362687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79984</c:v>
                </c:pt>
                <c:pt idx="1">
                  <c:v>134490</c:v>
                </c:pt>
                <c:pt idx="2">
                  <c:v>88678</c:v>
                </c:pt>
                <c:pt idx="3">
                  <c:v>88061</c:v>
                </c:pt>
                <c:pt idx="4">
                  <c:v>65239</c:v>
                </c:pt>
                <c:pt idx="5">
                  <c:v>77191</c:v>
                </c:pt>
                <c:pt idx="6">
                  <c:v>64639</c:v>
                </c:pt>
                <c:pt idx="7">
                  <c:v>73533</c:v>
                </c:pt>
                <c:pt idx="8">
                  <c:v>35139</c:v>
                </c:pt>
                <c:pt idx="9">
                  <c:v>49333</c:v>
                </c:pt>
                <c:pt idx="10" formatCode="#,##0_);[Red]\(#,##0\)">
                  <c:v>323037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20839</c:v>
                </c:pt>
                <c:pt idx="1">
                  <c:v>17489</c:v>
                </c:pt>
                <c:pt idx="2">
                  <c:v>11485</c:v>
                </c:pt>
                <c:pt idx="3">
                  <c:v>10403</c:v>
                </c:pt>
                <c:pt idx="4">
                  <c:v>8682</c:v>
                </c:pt>
                <c:pt idx="5">
                  <c:v>6641</c:v>
                </c:pt>
                <c:pt idx="6">
                  <c:v>5655</c:v>
                </c:pt>
                <c:pt idx="7">
                  <c:v>4616</c:v>
                </c:pt>
                <c:pt idx="8">
                  <c:v>3298</c:v>
                </c:pt>
                <c:pt idx="9">
                  <c:v>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8404990048055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14723</c:v>
                </c:pt>
                <c:pt idx="1">
                  <c:v>20681</c:v>
                </c:pt>
                <c:pt idx="2">
                  <c:v>10100</c:v>
                </c:pt>
                <c:pt idx="3">
                  <c:v>10991</c:v>
                </c:pt>
                <c:pt idx="4">
                  <c:v>6273</c:v>
                </c:pt>
                <c:pt idx="5">
                  <c:v>5776</c:v>
                </c:pt>
                <c:pt idx="6">
                  <c:v>3427</c:v>
                </c:pt>
                <c:pt idx="7">
                  <c:v>5821</c:v>
                </c:pt>
                <c:pt idx="8">
                  <c:v>2564</c:v>
                </c:pt>
                <c:pt idx="9">
                  <c:v>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2,402,019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2,402,019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254102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71677559912846E-3"/>
                  <c:y val="-1.7360910556390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89386</c:v>
                </c:pt>
                <c:pt idx="1">
                  <c:v>24127</c:v>
                </c:pt>
                <c:pt idx="2">
                  <c:v>14771</c:v>
                </c:pt>
                <c:pt idx="3">
                  <c:v>12183</c:v>
                </c:pt>
                <c:pt idx="4">
                  <c:v>11402</c:v>
                </c:pt>
                <c:pt idx="5">
                  <c:v>11399</c:v>
                </c:pt>
                <c:pt idx="6">
                  <c:v>10444</c:v>
                </c:pt>
                <c:pt idx="7">
                  <c:v>7603</c:v>
                </c:pt>
                <c:pt idx="8">
                  <c:v>5497</c:v>
                </c:pt>
                <c:pt idx="9">
                  <c:v>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9.1949290652393941E-6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5.2287581699346402E-3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1.7429193899782135E-3"/>
                  <c:y val="-1.893939393939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その他の化学工業品</c:v>
                </c:pt>
                <c:pt idx="4">
                  <c:v>飲料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86223</c:v>
                </c:pt>
                <c:pt idx="1">
                  <c:v>12728</c:v>
                </c:pt>
                <c:pt idx="2">
                  <c:v>11145</c:v>
                </c:pt>
                <c:pt idx="3">
                  <c:v>13271</c:v>
                </c:pt>
                <c:pt idx="4">
                  <c:v>14504</c:v>
                </c:pt>
                <c:pt idx="5">
                  <c:v>8685</c:v>
                </c:pt>
                <c:pt idx="6">
                  <c:v>10405</c:v>
                </c:pt>
                <c:pt idx="7">
                  <c:v>10557</c:v>
                </c:pt>
                <c:pt idx="8">
                  <c:v>4703</c:v>
                </c:pt>
                <c:pt idx="9">
                  <c:v>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776465266235347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3.5460992907801418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300221386350978E-16"/>
                  <c:y val="-3.488372093023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95230</c:v>
                </c:pt>
                <c:pt idx="1">
                  <c:v>47695</c:v>
                </c:pt>
                <c:pt idx="2">
                  <c:v>32040</c:v>
                </c:pt>
                <c:pt idx="3">
                  <c:v>28020</c:v>
                </c:pt>
                <c:pt idx="4">
                  <c:v>21286</c:v>
                </c:pt>
                <c:pt idx="5">
                  <c:v>21018</c:v>
                </c:pt>
                <c:pt idx="6">
                  <c:v>19205</c:v>
                </c:pt>
                <c:pt idx="7">
                  <c:v>18337</c:v>
                </c:pt>
                <c:pt idx="8">
                  <c:v>14515</c:v>
                </c:pt>
                <c:pt idx="9">
                  <c:v>14335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1.2411347517730431E-2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0"/>
                  <c:y val="-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3.10083623268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雑穀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84868</c:v>
                </c:pt>
                <c:pt idx="1">
                  <c:v>47495</c:v>
                </c:pt>
                <c:pt idx="2">
                  <c:v>27336</c:v>
                </c:pt>
                <c:pt idx="3">
                  <c:v>20344</c:v>
                </c:pt>
                <c:pt idx="4">
                  <c:v>24301</c:v>
                </c:pt>
                <c:pt idx="5">
                  <c:v>23059</c:v>
                </c:pt>
                <c:pt idx="6">
                  <c:v>12032</c:v>
                </c:pt>
                <c:pt idx="7">
                  <c:v>22140</c:v>
                </c:pt>
                <c:pt idx="8">
                  <c:v>20510</c:v>
                </c:pt>
                <c:pt idx="9">
                  <c:v>15219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缶詰・びん詰</c:v>
                </c:pt>
                <c:pt idx="6">
                  <c:v>化学肥料</c:v>
                </c:pt>
                <c:pt idx="7">
                  <c:v>その他の食料工業品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15925</c:v>
                </c:pt>
                <c:pt idx="1">
                  <c:v>6250</c:v>
                </c:pt>
                <c:pt idx="2">
                  <c:v>3764</c:v>
                </c:pt>
                <c:pt idx="3">
                  <c:v>3309</c:v>
                </c:pt>
                <c:pt idx="4">
                  <c:v>2410</c:v>
                </c:pt>
                <c:pt idx="5">
                  <c:v>1884</c:v>
                </c:pt>
                <c:pt idx="6">
                  <c:v>1371</c:v>
                </c:pt>
                <c:pt idx="7">
                  <c:v>1185</c:v>
                </c:pt>
                <c:pt idx="8">
                  <c:v>1089</c:v>
                </c:pt>
                <c:pt idx="9">
                  <c:v>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缶詰・びん詰</c:v>
                </c:pt>
                <c:pt idx="6">
                  <c:v>化学肥料</c:v>
                </c:pt>
                <c:pt idx="7">
                  <c:v>その他の食料工業品</c:v>
                </c:pt>
                <c:pt idx="8">
                  <c:v>その他の製造工業品</c:v>
                </c:pt>
                <c:pt idx="9">
                  <c:v>非鉄金属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10482</c:v>
                </c:pt>
                <c:pt idx="1">
                  <c:v>2048</c:v>
                </c:pt>
                <c:pt idx="2">
                  <c:v>6271</c:v>
                </c:pt>
                <c:pt idx="3">
                  <c:v>1811</c:v>
                </c:pt>
                <c:pt idx="4">
                  <c:v>725</c:v>
                </c:pt>
                <c:pt idx="5">
                  <c:v>2214</c:v>
                </c:pt>
                <c:pt idx="6">
                  <c:v>1371</c:v>
                </c:pt>
                <c:pt idx="7">
                  <c:v>2511</c:v>
                </c:pt>
                <c:pt idx="8">
                  <c:v>1637</c:v>
                </c:pt>
                <c:pt idx="9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鉄鋼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18231</c:v>
                </c:pt>
                <c:pt idx="1">
                  <c:v>17520</c:v>
                </c:pt>
                <c:pt idx="2">
                  <c:v>16359</c:v>
                </c:pt>
                <c:pt idx="3">
                  <c:v>9215</c:v>
                </c:pt>
                <c:pt idx="4">
                  <c:v>8907</c:v>
                </c:pt>
                <c:pt idx="5">
                  <c:v>7438</c:v>
                </c:pt>
                <c:pt idx="6">
                  <c:v>4837</c:v>
                </c:pt>
                <c:pt idx="7">
                  <c:v>4569</c:v>
                </c:pt>
                <c:pt idx="8">
                  <c:v>3106</c:v>
                </c:pt>
                <c:pt idx="9">
                  <c:v>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-3.4859225274006425E-3"/>
                  <c:y val="-7.9374823909723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鉄鋼</c:v>
                </c:pt>
                <c:pt idx="1">
                  <c:v>その他の農作物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米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9552</c:v>
                </c:pt>
                <c:pt idx="1">
                  <c:v>15632</c:v>
                </c:pt>
                <c:pt idx="2">
                  <c:v>23231</c:v>
                </c:pt>
                <c:pt idx="3">
                  <c:v>1386</c:v>
                </c:pt>
                <c:pt idx="4">
                  <c:v>7707</c:v>
                </c:pt>
                <c:pt idx="5">
                  <c:v>8750</c:v>
                </c:pt>
                <c:pt idx="6">
                  <c:v>4980</c:v>
                </c:pt>
                <c:pt idx="7">
                  <c:v>2699</c:v>
                </c:pt>
                <c:pt idx="8">
                  <c:v>3134</c:v>
                </c:pt>
                <c:pt idx="9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合成樹脂</c:v>
                </c:pt>
                <c:pt idx="4">
                  <c:v>電気機械</c:v>
                </c:pt>
                <c:pt idx="5">
                  <c:v>その他の製造工業品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278509</c:v>
                </c:pt>
                <c:pt idx="1">
                  <c:v>101714</c:v>
                </c:pt>
                <c:pt idx="2">
                  <c:v>30707</c:v>
                </c:pt>
                <c:pt idx="3">
                  <c:v>21513</c:v>
                </c:pt>
                <c:pt idx="4">
                  <c:v>20341</c:v>
                </c:pt>
                <c:pt idx="5">
                  <c:v>19157</c:v>
                </c:pt>
                <c:pt idx="6">
                  <c:v>15075</c:v>
                </c:pt>
                <c:pt idx="7">
                  <c:v>14609</c:v>
                </c:pt>
                <c:pt idx="8">
                  <c:v>14027</c:v>
                </c:pt>
                <c:pt idx="9">
                  <c:v>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合成樹脂</c:v>
                </c:pt>
                <c:pt idx="4">
                  <c:v>電気機械</c:v>
                </c:pt>
                <c:pt idx="5">
                  <c:v>その他の製造工業品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52029</c:v>
                </c:pt>
                <c:pt idx="1">
                  <c:v>60463</c:v>
                </c:pt>
                <c:pt idx="2">
                  <c:v>25836</c:v>
                </c:pt>
                <c:pt idx="3">
                  <c:v>16368</c:v>
                </c:pt>
                <c:pt idx="4">
                  <c:v>19610</c:v>
                </c:pt>
                <c:pt idx="5">
                  <c:v>17719</c:v>
                </c:pt>
                <c:pt idx="6">
                  <c:v>14078</c:v>
                </c:pt>
                <c:pt idx="7">
                  <c:v>17980</c:v>
                </c:pt>
                <c:pt idx="8">
                  <c:v>12576</c:v>
                </c:pt>
                <c:pt idx="9">
                  <c:v>10308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153230</c:v>
                </c:pt>
                <c:pt idx="1">
                  <c:v>246183</c:v>
                </c:pt>
                <c:pt idx="2">
                  <c:v>337399</c:v>
                </c:pt>
                <c:pt idx="3">
                  <c:v>127770</c:v>
                </c:pt>
                <c:pt idx="4">
                  <c:v>155554</c:v>
                </c:pt>
                <c:pt idx="5">
                  <c:v>613512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69544</c:v>
                </c:pt>
                <c:pt idx="1">
                  <c:v>142470</c:v>
                </c:pt>
                <c:pt idx="2">
                  <c:v>179151</c:v>
                </c:pt>
                <c:pt idx="3">
                  <c:v>27465</c:v>
                </c:pt>
                <c:pt idx="4">
                  <c:v>98548</c:v>
                </c:pt>
                <c:pt idx="5">
                  <c:v>251193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0.68782712524800915</c:v>
                </c:pt>
                <c:pt idx="1">
                  <c:v>0.63342621824609613</c:v>
                </c:pt>
                <c:pt idx="2">
                  <c:v>0.65317781434517475</c:v>
                </c:pt>
                <c:pt idx="3">
                  <c:v>0.82307469320707316</c:v>
                </c:pt>
                <c:pt idx="4">
                  <c:v>0.61217149018897921</c:v>
                </c:pt>
                <c:pt idx="5">
                  <c:v>0.70950439745346683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71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1.784917698428738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070950619057243E-2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-5.7722330163275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5.3548936399868789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その他の食料工業品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279317</c:v>
                </c:pt>
                <c:pt idx="1">
                  <c:v>99799</c:v>
                </c:pt>
                <c:pt idx="2">
                  <c:v>83440</c:v>
                </c:pt>
                <c:pt idx="3">
                  <c:v>73494</c:v>
                </c:pt>
                <c:pt idx="4">
                  <c:v>56263</c:v>
                </c:pt>
                <c:pt idx="5">
                  <c:v>49033</c:v>
                </c:pt>
                <c:pt idx="6">
                  <c:v>38297</c:v>
                </c:pt>
                <c:pt idx="7">
                  <c:v>34366</c:v>
                </c:pt>
                <c:pt idx="8">
                  <c:v>34242</c:v>
                </c:pt>
                <c:pt idx="9">
                  <c:v>29398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1.2494423889001169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3.569835396857476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7.13967079371495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その他の食料工業品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56209</c:v>
                </c:pt>
                <c:pt idx="1">
                  <c:v>82276</c:v>
                </c:pt>
                <c:pt idx="2">
                  <c:v>45556</c:v>
                </c:pt>
                <c:pt idx="3">
                  <c:v>78191</c:v>
                </c:pt>
                <c:pt idx="4">
                  <c:v>58189</c:v>
                </c:pt>
                <c:pt idx="5">
                  <c:v>23036</c:v>
                </c:pt>
                <c:pt idx="6">
                  <c:v>33730</c:v>
                </c:pt>
                <c:pt idx="7">
                  <c:v>27559</c:v>
                </c:pt>
                <c:pt idx="8">
                  <c:v>35278</c:v>
                </c:pt>
                <c:pt idx="9">
                  <c:v>33544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961848785995768"/>
                  <c:y val="-8.944893929543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19"/>
                  <c:y val="-4.2263960124250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4264486169997981"/>
                  <c:y val="-0.11918635170603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2.6637952307243647E-2"/>
                  <c:y val="-5.816513761467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399413748495107E-2"/>
                  <c:y val="-3.7828986972958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1.4810373473957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-1.5194681861348522E-2"/>
                  <c:y val="3.449541284403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その他の食料工業品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279317</c:v>
                </c:pt>
                <c:pt idx="1">
                  <c:v>99799</c:v>
                </c:pt>
                <c:pt idx="2">
                  <c:v>83440</c:v>
                </c:pt>
                <c:pt idx="3">
                  <c:v>73494</c:v>
                </c:pt>
                <c:pt idx="4">
                  <c:v>56263</c:v>
                </c:pt>
                <c:pt idx="5">
                  <c:v>49033</c:v>
                </c:pt>
                <c:pt idx="6">
                  <c:v>38297</c:v>
                </c:pt>
                <c:pt idx="7">
                  <c:v>34366</c:v>
                </c:pt>
                <c:pt idx="8">
                  <c:v>34242</c:v>
                </c:pt>
                <c:pt idx="9">
                  <c:v>29398</c:v>
                </c:pt>
                <c:pt idx="10">
                  <c:v>155129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その他の食料工業品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その他の食料工業品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279317</c:v>
                </c:pt>
                <c:pt idx="1">
                  <c:v>99799</c:v>
                </c:pt>
                <c:pt idx="2">
                  <c:v>83440</c:v>
                </c:pt>
                <c:pt idx="3">
                  <c:v>73494</c:v>
                </c:pt>
                <c:pt idx="4">
                  <c:v>56263</c:v>
                </c:pt>
                <c:pt idx="5">
                  <c:v>49033</c:v>
                </c:pt>
                <c:pt idx="6">
                  <c:v>38297</c:v>
                </c:pt>
                <c:pt idx="7">
                  <c:v>34366</c:v>
                </c:pt>
                <c:pt idx="8">
                  <c:v>34242</c:v>
                </c:pt>
                <c:pt idx="9">
                  <c:v>29398</c:v>
                </c:pt>
                <c:pt idx="10">
                  <c:v>155129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-9.8292560758149447E-2"/>
                  <c:y val="-4.1432648505143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038878537129423"/>
                  <c:y val="-0.12985887108938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5128822637628311"/>
                  <c:y val="-8.555899478082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9.5271583418484906E-2"/>
                  <c:y val="-8.5164750957854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1.4082400005342844E-2"/>
                  <c:y val="-4.84688207077563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2943439321993153E-2"/>
                  <c:y val="-3.3127703864603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電気機械</c:v>
                </c:pt>
                <c:pt idx="5">
                  <c:v>缶詰・びん詰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その他の食料工業品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56209</c:v>
                </c:pt>
                <c:pt idx="1">
                  <c:v>82276</c:v>
                </c:pt>
                <c:pt idx="2">
                  <c:v>45556</c:v>
                </c:pt>
                <c:pt idx="3">
                  <c:v>78191</c:v>
                </c:pt>
                <c:pt idx="4">
                  <c:v>58189</c:v>
                </c:pt>
                <c:pt idx="5">
                  <c:v>23036</c:v>
                </c:pt>
                <c:pt idx="6">
                  <c:v>33730</c:v>
                </c:pt>
                <c:pt idx="7">
                  <c:v>27559</c:v>
                </c:pt>
                <c:pt idx="8">
                  <c:v>35278</c:v>
                </c:pt>
                <c:pt idx="9">
                  <c:v>33544</c:v>
                </c:pt>
                <c:pt idx="10" formatCode="#,##0_);[Red]\(#,##0\)">
                  <c:v>146213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27" t="s">
        <v>134</v>
      </c>
      <c r="B2" s="528"/>
      <c r="C2" s="528"/>
      <c r="D2" s="528"/>
      <c r="E2" s="528"/>
      <c r="F2" s="528"/>
      <c r="G2" s="528"/>
      <c r="H2" s="529"/>
    </row>
    <row r="3" spans="1:8" ht="30" customHeight="1" x14ac:dyDescent="0.2">
      <c r="A3" s="530"/>
      <c r="B3" s="528"/>
      <c r="C3" s="528"/>
      <c r="D3" s="528"/>
      <c r="E3" s="528"/>
      <c r="F3" s="528"/>
      <c r="G3" s="528"/>
      <c r="H3" s="529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135</v>
      </c>
      <c r="C6" s="274"/>
      <c r="D6" s="275" t="s">
        <v>136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137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138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139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140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141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142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143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144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145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146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147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148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149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150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151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92</v>
      </c>
      <c r="E35" s="304" t="s">
        <v>152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153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154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1" t="s">
        <v>155</v>
      </c>
      <c r="B42" s="532"/>
      <c r="C42" s="532"/>
      <c r="D42" s="532"/>
      <c r="E42" s="532"/>
      <c r="F42" s="532"/>
      <c r="G42" s="532"/>
      <c r="H42" s="533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P44" sqref="P44"/>
    </sheetView>
  </sheetViews>
  <sheetFormatPr defaultRowHeight="13.5" x14ac:dyDescent="0.15"/>
  <cols>
    <col min="1" max="1" width="6.125" style="472" customWidth="1"/>
    <col min="2" max="2" width="19.125" style="472" customWidth="1"/>
    <col min="3" max="4" width="13.25" style="472" customWidth="1"/>
    <col min="5" max="6" width="11.875" style="472" customWidth="1"/>
    <col min="7" max="7" width="20.5" style="472" customWidth="1"/>
    <col min="8" max="8" width="14.375" style="472" customWidth="1"/>
    <col min="9" max="9" width="4.875" style="53" customWidth="1"/>
    <col min="10" max="10" width="18.375" style="472" customWidth="1"/>
    <col min="11" max="11" width="5.125" style="472" customWidth="1"/>
    <col min="12" max="12" width="18.375" style="472" customWidth="1"/>
    <col min="13" max="13" width="15" style="472" customWidth="1"/>
    <col min="14" max="14" width="13.125" style="472" customWidth="1"/>
    <col min="15" max="15" width="10.125" style="472" customWidth="1"/>
    <col min="16" max="16" width="11.5" style="472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72"/>
  </cols>
  <sheetData>
    <row r="1" spans="8:30" ht="12.75" customHeight="1" x14ac:dyDescent="0.15">
      <c r="H1" s="115" t="s">
        <v>189</v>
      </c>
      <c r="R1" s="117"/>
    </row>
    <row r="2" spans="8:30" x14ac:dyDescent="0.15">
      <c r="H2" s="209" t="s">
        <v>206</v>
      </c>
      <c r="I2" s="91"/>
      <c r="J2" s="211" t="s">
        <v>103</v>
      </c>
      <c r="K2" s="4"/>
      <c r="L2" s="350" t="s">
        <v>184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47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99">
        <v>20839</v>
      </c>
      <c r="I4" s="91">
        <v>26</v>
      </c>
      <c r="J4" s="182" t="s">
        <v>30</v>
      </c>
      <c r="K4" s="131">
        <f>SUM(I4)</f>
        <v>26</v>
      </c>
      <c r="L4" s="367">
        <v>14723</v>
      </c>
      <c r="M4" s="493"/>
      <c r="N4" s="101"/>
      <c r="O4" s="101"/>
      <c r="S4" s="28"/>
      <c r="T4" s="28"/>
      <c r="U4" s="28"/>
    </row>
    <row r="5" spans="8:30" x14ac:dyDescent="0.15">
      <c r="H5" s="221">
        <v>17489</v>
      </c>
      <c r="I5" s="91">
        <v>33</v>
      </c>
      <c r="J5" s="182" t="s">
        <v>0</v>
      </c>
      <c r="K5" s="131">
        <f t="shared" ref="K5:K13" si="0">SUM(I5)</f>
        <v>33</v>
      </c>
      <c r="L5" s="368">
        <v>20681</v>
      </c>
      <c r="M5" s="49"/>
      <c r="N5" s="101"/>
      <c r="O5" s="101"/>
      <c r="S5" s="28"/>
      <c r="T5" s="28"/>
      <c r="U5" s="28"/>
    </row>
    <row r="6" spans="8:30" x14ac:dyDescent="0.15">
      <c r="H6" s="48">
        <v>11485</v>
      </c>
      <c r="I6" s="91">
        <v>37</v>
      </c>
      <c r="J6" s="182" t="s">
        <v>37</v>
      </c>
      <c r="K6" s="131">
        <f t="shared" si="0"/>
        <v>37</v>
      </c>
      <c r="L6" s="368">
        <v>10100</v>
      </c>
      <c r="M6" s="49"/>
      <c r="N6" s="210"/>
      <c r="O6" s="101"/>
      <c r="S6" s="28"/>
      <c r="T6" s="28"/>
      <c r="U6" s="28"/>
    </row>
    <row r="7" spans="8:30" x14ac:dyDescent="0.15">
      <c r="H7" s="221">
        <v>10403</v>
      </c>
      <c r="I7" s="91">
        <v>34</v>
      </c>
      <c r="J7" s="182" t="s">
        <v>1</v>
      </c>
      <c r="K7" s="131">
        <f t="shared" si="0"/>
        <v>34</v>
      </c>
      <c r="L7" s="368">
        <v>10991</v>
      </c>
      <c r="M7" s="49"/>
      <c r="N7" s="101"/>
      <c r="O7" s="101"/>
      <c r="S7" s="28"/>
      <c r="T7" s="28"/>
      <c r="U7" s="28"/>
    </row>
    <row r="8" spans="8:30" x14ac:dyDescent="0.15">
      <c r="H8" s="48">
        <v>8682</v>
      </c>
      <c r="I8" s="91">
        <v>14</v>
      </c>
      <c r="J8" s="182" t="s">
        <v>19</v>
      </c>
      <c r="K8" s="131">
        <f t="shared" si="0"/>
        <v>14</v>
      </c>
      <c r="L8" s="368">
        <v>6273</v>
      </c>
      <c r="M8" s="49"/>
      <c r="N8" s="101"/>
      <c r="O8" s="101"/>
      <c r="S8" s="28"/>
      <c r="T8" s="28"/>
      <c r="U8" s="28"/>
    </row>
    <row r="9" spans="8:30" x14ac:dyDescent="0.15">
      <c r="H9" s="221">
        <v>6641</v>
      </c>
      <c r="I9" s="349">
        <v>40</v>
      </c>
      <c r="J9" s="183" t="s">
        <v>2</v>
      </c>
      <c r="K9" s="131">
        <f t="shared" si="0"/>
        <v>40</v>
      </c>
      <c r="L9" s="368">
        <v>5776</v>
      </c>
      <c r="M9" s="49"/>
      <c r="N9" s="101"/>
      <c r="O9" s="101"/>
      <c r="S9" s="28"/>
      <c r="T9" s="28"/>
      <c r="U9" s="28"/>
    </row>
    <row r="10" spans="8:30" x14ac:dyDescent="0.15">
      <c r="H10" s="98">
        <v>5655</v>
      </c>
      <c r="I10" s="152">
        <v>36</v>
      </c>
      <c r="J10" s="185" t="s">
        <v>5</v>
      </c>
      <c r="K10" s="131">
        <f t="shared" si="0"/>
        <v>36</v>
      </c>
      <c r="L10" s="368">
        <v>3427</v>
      </c>
      <c r="S10" s="28"/>
      <c r="T10" s="28"/>
      <c r="U10" s="28"/>
    </row>
    <row r="11" spans="8:30" x14ac:dyDescent="0.15">
      <c r="H11" s="47">
        <v>4616</v>
      </c>
      <c r="I11" s="91">
        <v>25</v>
      </c>
      <c r="J11" s="182" t="s">
        <v>29</v>
      </c>
      <c r="K11" s="131">
        <f t="shared" si="0"/>
        <v>25</v>
      </c>
      <c r="L11" s="368">
        <v>5821</v>
      </c>
      <c r="M11" s="49"/>
      <c r="N11" s="101"/>
      <c r="O11" s="101"/>
      <c r="S11" s="28"/>
      <c r="T11" s="28"/>
      <c r="U11" s="28"/>
    </row>
    <row r="12" spans="8:30" x14ac:dyDescent="0.15">
      <c r="H12" s="521">
        <v>3298</v>
      </c>
      <c r="I12" s="152">
        <v>38</v>
      </c>
      <c r="J12" s="185" t="s">
        <v>38</v>
      </c>
      <c r="K12" s="131">
        <f t="shared" si="0"/>
        <v>38</v>
      </c>
      <c r="L12" s="368">
        <v>2564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6">
        <v>3211</v>
      </c>
      <c r="I13" s="474">
        <v>24</v>
      </c>
      <c r="J13" s="475" t="s">
        <v>28</v>
      </c>
      <c r="K13" s="131">
        <f t="shared" si="0"/>
        <v>24</v>
      </c>
      <c r="L13" s="368">
        <v>2593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98">
        <v>2895</v>
      </c>
      <c r="I14" s="136">
        <v>16</v>
      </c>
      <c r="J14" s="199" t="s">
        <v>3</v>
      </c>
      <c r="K14" s="120" t="s">
        <v>8</v>
      </c>
      <c r="L14" s="369">
        <v>96399</v>
      </c>
      <c r="S14" s="28"/>
      <c r="T14" s="28"/>
      <c r="U14" s="28"/>
    </row>
    <row r="15" spans="8:30" x14ac:dyDescent="0.15">
      <c r="H15" s="391">
        <v>2200</v>
      </c>
      <c r="I15" s="91">
        <v>17</v>
      </c>
      <c r="J15" s="182" t="s">
        <v>21</v>
      </c>
      <c r="K15" s="55"/>
      <c r="L15" s="1" t="s">
        <v>60</v>
      </c>
      <c r="M15" s="506" t="s">
        <v>199</v>
      </c>
      <c r="N15" s="46" t="s">
        <v>75</v>
      </c>
      <c r="S15" s="28"/>
      <c r="T15" s="28"/>
      <c r="U15" s="28"/>
    </row>
    <row r="16" spans="8:30" x14ac:dyDescent="0.15">
      <c r="H16" s="48">
        <v>2073</v>
      </c>
      <c r="I16" s="91">
        <v>15</v>
      </c>
      <c r="J16" s="182" t="s">
        <v>20</v>
      </c>
      <c r="K16" s="131">
        <f>SUM(I4)</f>
        <v>26</v>
      </c>
      <c r="L16" s="182" t="s">
        <v>30</v>
      </c>
      <c r="M16" s="370">
        <v>20671</v>
      </c>
      <c r="N16" s="99">
        <f>SUM(H4)</f>
        <v>20839</v>
      </c>
      <c r="O16" s="49"/>
      <c r="P16" s="18"/>
      <c r="S16" s="28"/>
      <c r="T16" s="28"/>
      <c r="U16" s="28"/>
    </row>
    <row r="17" spans="1:21" x14ac:dyDescent="0.15">
      <c r="H17" s="98">
        <v>1796</v>
      </c>
      <c r="I17" s="91">
        <v>1</v>
      </c>
      <c r="J17" s="182" t="s">
        <v>4</v>
      </c>
      <c r="K17" s="131">
        <f t="shared" ref="K17:K25" si="1">SUM(I5)</f>
        <v>33</v>
      </c>
      <c r="L17" s="182" t="s">
        <v>0</v>
      </c>
      <c r="M17" s="371">
        <v>13147</v>
      </c>
      <c r="N17" s="99">
        <f t="shared" ref="N17:N25" si="2">SUM(H5)</f>
        <v>17489</v>
      </c>
      <c r="O17" s="49"/>
      <c r="P17" s="18"/>
      <c r="S17" s="28"/>
      <c r="T17" s="28"/>
      <c r="U17" s="28"/>
    </row>
    <row r="18" spans="1:21" x14ac:dyDescent="0.15">
      <c r="H18" s="137">
        <v>1618</v>
      </c>
      <c r="I18" s="91">
        <v>27</v>
      </c>
      <c r="J18" s="182" t="s">
        <v>31</v>
      </c>
      <c r="K18" s="131">
        <f t="shared" si="1"/>
        <v>37</v>
      </c>
      <c r="L18" s="182" t="s">
        <v>37</v>
      </c>
      <c r="M18" s="371">
        <v>11435</v>
      </c>
      <c r="N18" s="99">
        <f t="shared" si="2"/>
        <v>11485</v>
      </c>
      <c r="O18" s="49"/>
      <c r="P18" s="18"/>
      <c r="S18" s="28"/>
      <c r="T18" s="28"/>
      <c r="U18" s="28"/>
    </row>
    <row r="19" spans="1:21" x14ac:dyDescent="0.15">
      <c r="H19" s="4">
        <v>641</v>
      </c>
      <c r="I19" s="91">
        <v>2</v>
      </c>
      <c r="J19" s="182" t="s">
        <v>6</v>
      </c>
      <c r="K19" s="131">
        <f t="shared" si="1"/>
        <v>34</v>
      </c>
      <c r="L19" s="182" t="s">
        <v>1</v>
      </c>
      <c r="M19" s="371">
        <v>10480</v>
      </c>
      <c r="N19" s="99">
        <f t="shared" si="2"/>
        <v>10403</v>
      </c>
      <c r="O19" s="49"/>
      <c r="P19" s="18"/>
      <c r="S19" s="28"/>
      <c r="T19" s="28"/>
      <c r="U19" s="28"/>
    </row>
    <row r="20" spans="1:21" ht="14.25" thickBot="1" x14ac:dyDescent="0.2">
      <c r="H20" s="98">
        <v>530</v>
      </c>
      <c r="I20" s="91">
        <v>19</v>
      </c>
      <c r="J20" s="182" t="s">
        <v>23</v>
      </c>
      <c r="K20" s="131">
        <f t="shared" si="1"/>
        <v>14</v>
      </c>
      <c r="L20" s="182" t="s">
        <v>19</v>
      </c>
      <c r="M20" s="371">
        <v>8348</v>
      </c>
      <c r="N20" s="99">
        <f t="shared" si="2"/>
        <v>8682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206</v>
      </c>
      <c r="D21" s="66" t="s">
        <v>184</v>
      </c>
      <c r="E21" s="66" t="s">
        <v>41</v>
      </c>
      <c r="F21" s="66" t="s">
        <v>50</v>
      </c>
      <c r="G21" s="328" t="s">
        <v>188</v>
      </c>
      <c r="H21" s="48">
        <v>441</v>
      </c>
      <c r="I21" s="91">
        <v>12</v>
      </c>
      <c r="J21" s="182" t="s">
        <v>18</v>
      </c>
      <c r="K21" s="131">
        <f t="shared" si="1"/>
        <v>40</v>
      </c>
      <c r="L21" s="183" t="s">
        <v>2</v>
      </c>
      <c r="M21" s="371">
        <v>6516</v>
      </c>
      <c r="N21" s="99">
        <f t="shared" si="2"/>
        <v>6641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20839</v>
      </c>
      <c r="D22" s="99">
        <f>SUM(L4)</f>
        <v>14723</v>
      </c>
      <c r="E22" s="58">
        <f t="shared" ref="E22:E32" si="4">SUM(N16/M16*100)</f>
        <v>100.81273281408735</v>
      </c>
      <c r="F22" s="62">
        <f>SUM(C22/D22*100)</f>
        <v>141.54044691978538</v>
      </c>
      <c r="G22" s="4"/>
      <c r="H22" s="140">
        <v>363</v>
      </c>
      <c r="I22" s="91">
        <v>23</v>
      </c>
      <c r="J22" s="182" t="s">
        <v>27</v>
      </c>
      <c r="K22" s="131">
        <f t="shared" si="1"/>
        <v>36</v>
      </c>
      <c r="L22" s="185" t="s">
        <v>5</v>
      </c>
      <c r="M22" s="371">
        <v>5927</v>
      </c>
      <c r="N22" s="99">
        <f t="shared" si="2"/>
        <v>5655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0</v>
      </c>
      <c r="C23" s="47">
        <f t="shared" si="3"/>
        <v>17489</v>
      </c>
      <c r="D23" s="99">
        <f>SUM(L5)</f>
        <v>20681</v>
      </c>
      <c r="E23" s="58">
        <f t="shared" si="4"/>
        <v>133.02654598007152</v>
      </c>
      <c r="F23" s="62">
        <f t="shared" ref="F23:F32" si="5">SUM(C23/D23*100)</f>
        <v>84.565543252260539</v>
      </c>
      <c r="G23" s="4"/>
      <c r="H23" s="102">
        <v>339</v>
      </c>
      <c r="I23" s="91">
        <v>22</v>
      </c>
      <c r="J23" s="182" t="s">
        <v>26</v>
      </c>
      <c r="K23" s="131">
        <f t="shared" si="1"/>
        <v>25</v>
      </c>
      <c r="L23" s="182" t="s">
        <v>29</v>
      </c>
      <c r="M23" s="371">
        <v>4750</v>
      </c>
      <c r="N23" s="99">
        <f t="shared" si="2"/>
        <v>4616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37</v>
      </c>
      <c r="C24" s="47">
        <f t="shared" si="3"/>
        <v>11485</v>
      </c>
      <c r="D24" s="99">
        <f t="shared" ref="D24:D31" si="6">SUM(L6)</f>
        <v>10100</v>
      </c>
      <c r="E24" s="58">
        <f t="shared" si="4"/>
        <v>100.43725404459991</v>
      </c>
      <c r="F24" s="62">
        <f t="shared" si="5"/>
        <v>113.71287128712871</v>
      </c>
      <c r="G24" s="4"/>
      <c r="H24" s="102">
        <v>246</v>
      </c>
      <c r="I24" s="91">
        <v>31</v>
      </c>
      <c r="J24" s="182" t="s">
        <v>64</v>
      </c>
      <c r="K24" s="131">
        <f t="shared" si="1"/>
        <v>38</v>
      </c>
      <c r="L24" s="185" t="s">
        <v>38</v>
      </c>
      <c r="M24" s="371">
        <v>3137</v>
      </c>
      <c r="N24" s="99">
        <f t="shared" si="2"/>
        <v>3298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10403</v>
      </c>
      <c r="D25" s="99">
        <f t="shared" si="6"/>
        <v>10991</v>
      </c>
      <c r="E25" s="58">
        <f t="shared" si="4"/>
        <v>99.265267175572518</v>
      </c>
      <c r="F25" s="62">
        <f t="shared" si="5"/>
        <v>94.650168319534174</v>
      </c>
      <c r="G25" s="4"/>
      <c r="H25" s="102">
        <v>176</v>
      </c>
      <c r="I25" s="91">
        <v>21</v>
      </c>
      <c r="J25" s="182" t="s">
        <v>25</v>
      </c>
      <c r="K25" s="206">
        <f t="shared" si="1"/>
        <v>24</v>
      </c>
      <c r="L25" s="475" t="s">
        <v>28</v>
      </c>
      <c r="M25" s="372">
        <v>3048</v>
      </c>
      <c r="N25" s="190">
        <f t="shared" si="2"/>
        <v>3211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19</v>
      </c>
      <c r="C26" s="99">
        <f t="shared" si="3"/>
        <v>8682</v>
      </c>
      <c r="D26" s="99">
        <f t="shared" si="6"/>
        <v>6273</v>
      </c>
      <c r="E26" s="459">
        <f t="shared" si="4"/>
        <v>104.00095831336846</v>
      </c>
      <c r="F26" s="461">
        <f t="shared" si="5"/>
        <v>138.40267814442851</v>
      </c>
      <c r="G26" s="13"/>
      <c r="H26" s="455">
        <v>84</v>
      </c>
      <c r="I26" s="91">
        <v>9</v>
      </c>
      <c r="J26" s="393" t="s">
        <v>170</v>
      </c>
      <c r="K26" s="4"/>
      <c r="L26" s="438" t="s">
        <v>8</v>
      </c>
      <c r="M26" s="373">
        <v>100286</v>
      </c>
      <c r="N26" s="219">
        <f>SUM(H44)</f>
        <v>105848</v>
      </c>
      <c r="S26" s="28"/>
      <c r="T26" s="28"/>
      <c r="U26" s="28"/>
    </row>
    <row r="27" spans="1:21" x14ac:dyDescent="0.15">
      <c r="A27" s="68">
        <v>6</v>
      </c>
      <c r="B27" s="183" t="s">
        <v>2</v>
      </c>
      <c r="C27" s="47">
        <f t="shared" si="3"/>
        <v>6641</v>
      </c>
      <c r="D27" s="99">
        <f t="shared" si="6"/>
        <v>5776</v>
      </c>
      <c r="E27" s="58">
        <f t="shared" si="4"/>
        <v>101.9183548189073</v>
      </c>
      <c r="F27" s="62">
        <f t="shared" si="5"/>
        <v>114.97576177285318</v>
      </c>
      <c r="G27" s="4"/>
      <c r="H27" s="455">
        <v>79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5</v>
      </c>
      <c r="C28" s="47">
        <f t="shared" si="3"/>
        <v>5655</v>
      </c>
      <c r="D28" s="99">
        <f t="shared" si="6"/>
        <v>3427</v>
      </c>
      <c r="E28" s="58">
        <f t="shared" si="4"/>
        <v>95.410831786738655</v>
      </c>
      <c r="F28" s="62">
        <f t="shared" si="5"/>
        <v>165.01313101838343</v>
      </c>
      <c r="G28" s="4"/>
      <c r="H28" s="102">
        <v>27</v>
      </c>
      <c r="I28" s="91">
        <v>32</v>
      </c>
      <c r="J28" s="182" t="s">
        <v>35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4616</v>
      </c>
      <c r="D29" s="99">
        <f t="shared" si="6"/>
        <v>5821</v>
      </c>
      <c r="E29" s="58">
        <f t="shared" si="4"/>
        <v>97.178947368421049</v>
      </c>
      <c r="F29" s="62">
        <f t="shared" si="5"/>
        <v>79.299089503521742</v>
      </c>
      <c r="G29" s="12"/>
      <c r="H29" s="455">
        <v>11</v>
      </c>
      <c r="I29" s="91">
        <v>6</v>
      </c>
      <c r="J29" s="182" t="s">
        <v>13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38</v>
      </c>
      <c r="C30" s="47">
        <f t="shared" si="3"/>
        <v>3298</v>
      </c>
      <c r="D30" s="99">
        <f t="shared" si="6"/>
        <v>2564</v>
      </c>
      <c r="E30" s="58">
        <f t="shared" si="4"/>
        <v>105.1322919987249</v>
      </c>
      <c r="F30" s="62">
        <f t="shared" si="5"/>
        <v>128.62714508580345</v>
      </c>
      <c r="G30" s="13"/>
      <c r="H30" s="140">
        <v>10</v>
      </c>
      <c r="I30" s="91">
        <v>39</v>
      </c>
      <c r="J30" s="182" t="s">
        <v>39</v>
      </c>
      <c r="L30" s="412"/>
      <c r="M30" s="28"/>
      <c r="S30" s="28"/>
      <c r="T30" s="28"/>
      <c r="U30" s="28"/>
    </row>
    <row r="31" spans="1:21" ht="14.25" thickBot="1" x14ac:dyDescent="0.2">
      <c r="A31" s="71">
        <v>10</v>
      </c>
      <c r="B31" s="475" t="s">
        <v>28</v>
      </c>
      <c r="C31" s="47">
        <f t="shared" si="3"/>
        <v>3211</v>
      </c>
      <c r="D31" s="99">
        <f t="shared" si="6"/>
        <v>2593</v>
      </c>
      <c r="E31" s="58">
        <f t="shared" si="4"/>
        <v>105.3477690288714</v>
      </c>
      <c r="F31" s="62">
        <f t="shared" si="5"/>
        <v>123.83339760894717</v>
      </c>
      <c r="G31" s="103"/>
      <c r="H31" s="140">
        <v>0</v>
      </c>
      <c r="I31" s="91">
        <v>3</v>
      </c>
      <c r="J31" s="182" t="s">
        <v>10</v>
      </c>
      <c r="L31" s="41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105848</v>
      </c>
      <c r="D32" s="74">
        <f>SUM(L14)</f>
        <v>96399</v>
      </c>
      <c r="E32" s="77">
        <f t="shared" si="4"/>
        <v>105.54613804519076</v>
      </c>
      <c r="F32" s="75">
        <f t="shared" si="5"/>
        <v>109.80196890009233</v>
      </c>
      <c r="G32" s="487">
        <v>68.099999999999994</v>
      </c>
      <c r="H32" s="522">
        <v>0</v>
      </c>
      <c r="I32" s="91">
        <v>5</v>
      </c>
      <c r="J32" s="182" t="s">
        <v>12</v>
      </c>
      <c r="L32" s="412"/>
      <c r="M32" s="28"/>
      <c r="S32" s="28"/>
      <c r="T32" s="28"/>
      <c r="U32" s="28"/>
    </row>
    <row r="33" spans="1:30" x14ac:dyDescent="0.15">
      <c r="H33" s="47">
        <v>0</v>
      </c>
      <c r="I33" s="91">
        <v>7</v>
      </c>
      <c r="J33" s="182" t="s">
        <v>14</v>
      </c>
      <c r="L33" s="485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8</v>
      </c>
      <c r="J34" s="182" t="s">
        <v>15</v>
      </c>
      <c r="S34" s="28"/>
      <c r="T34" s="28"/>
      <c r="U34" s="28"/>
    </row>
    <row r="35" spans="1:30" x14ac:dyDescent="0.15">
      <c r="H35" s="137">
        <v>0</v>
      </c>
      <c r="I35" s="91">
        <v>10</v>
      </c>
      <c r="J35" s="182" t="s">
        <v>16</v>
      </c>
      <c r="L35" s="51"/>
      <c r="M35" s="486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110">
        <v>0</v>
      </c>
      <c r="I36" s="91">
        <v>11</v>
      </c>
      <c r="J36" s="182" t="s">
        <v>17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221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18</v>
      </c>
      <c r="J38" s="182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98">
        <v>0</v>
      </c>
      <c r="I39" s="91">
        <v>20</v>
      </c>
      <c r="J39" s="182" t="s">
        <v>24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28</v>
      </c>
      <c r="J40" s="182" t="s">
        <v>32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29</v>
      </c>
      <c r="J41" s="182" t="s">
        <v>54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30</v>
      </c>
      <c r="J42" s="182" t="s">
        <v>33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35</v>
      </c>
      <c r="J43" s="182" t="s">
        <v>36</v>
      </c>
      <c r="L43" s="52"/>
      <c r="M43" s="28"/>
      <c r="S43" s="33"/>
      <c r="T43" s="33"/>
      <c r="U43" s="33"/>
    </row>
    <row r="44" spans="1:30" x14ac:dyDescent="0.15">
      <c r="H44" s="132">
        <f>SUM(H4:H43)</f>
        <v>105848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H46" s="489" t="s">
        <v>192</v>
      </c>
      <c r="L46" s="507" t="s">
        <v>197</v>
      </c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206</v>
      </c>
      <c r="I47" s="91"/>
      <c r="J47" s="204" t="s">
        <v>71</v>
      </c>
      <c r="K47" s="4"/>
      <c r="L47" s="355" t="s">
        <v>184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47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89386</v>
      </c>
      <c r="I49" s="91">
        <v>26</v>
      </c>
      <c r="J49" s="182" t="s">
        <v>30</v>
      </c>
      <c r="K49" s="4">
        <f>SUM(I49)</f>
        <v>26</v>
      </c>
      <c r="L49" s="361">
        <v>86223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24127</v>
      </c>
      <c r="I50" s="91">
        <v>13</v>
      </c>
      <c r="J50" s="182" t="s">
        <v>7</v>
      </c>
      <c r="K50" s="4">
        <f t="shared" ref="K50:K58" si="7">SUM(I50)</f>
        <v>13</v>
      </c>
      <c r="L50" s="361">
        <v>12728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14771</v>
      </c>
      <c r="I51" s="91">
        <v>22</v>
      </c>
      <c r="J51" s="182" t="s">
        <v>26</v>
      </c>
      <c r="K51" s="4">
        <f t="shared" si="7"/>
        <v>22</v>
      </c>
      <c r="L51" s="361">
        <v>11145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12183</v>
      </c>
      <c r="I52" s="91">
        <v>25</v>
      </c>
      <c r="J52" s="182" t="s">
        <v>29</v>
      </c>
      <c r="K52" s="4">
        <f t="shared" si="7"/>
        <v>25</v>
      </c>
      <c r="L52" s="361">
        <v>13271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206</v>
      </c>
      <c r="D53" s="66" t="s">
        <v>184</v>
      </c>
      <c r="E53" s="66" t="s">
        <v>41</v>
      </c>
      <c r="F53" s="66" t="s">
        <v>50</v>
      </c>
      <c r="G53" s="328" t="s">
        <v>188</v>
      </c>
      <c r="H53" s="48">
        <v>11402</v>
      </c>
      <c r="I53" s="91">
        <v>33</v>
      </c>
      <c r="J53" s="182" t="s">
        <v>0</v>
      </c>
      <c r="K53" s="4">
        <f t="shared" si="7"/>
        <v>33</v>
      </c>
      <c r="L53" s="361">
        <v>14504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89386</v>
      </c>
      <c r="D54" s="110">
        <f>SUM(L49)</f>
        <v>86223</v>
      </c>
      <c r="E54" s="58">
        <f t="shared" ref="E54:E64" si="9">SUM(N63/M63*100)</f>
        <v>101.00455382668339</v>
      </c>
      <c r="F54" s="58">
        <f>SUM(C54/D54*100)</f>
        <v>103.66839474386185</v>
      </c>
      <c r="G54" s="4"/>
      <c r="H54" s="48">
        <v>11399</v>
      </c>
      <c r="I54" s="91">
        <v>16</v>
      </c>
      <c r="J54" s="182" t="s">
        <v>3</v>
      </c>
      <c r="K54" s="4">
        <f t="shared" si="7"/>
        <v>16</v>
      </c>
      <c r="L54" s="361">
        <v>8685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24127</v>
      </c>
      <c r="D55" s="110">
        <f t="shared" ref="D55:D64" si="10">SUM(L50)</f>
        <v>12728</v>
      </c>
      <c r="E55" s="58">
        <f t="shared" si="9"/>
        <v>102.27638830012718</v>
      </c>
      <c r="F55" s="58">
        <f t="shared" ref="F55:F64" si="11">SUM(C55/D55*100)</f>
        <v>189.55845380263986</v>
      </c>
      <c r="G55" s="4"/>
      <c r="H55" s="345">
        <v>10444</v>
      </c>
      <c r="I55" s="91">
        <v>34</v>
      </c>
      <c r="J55" s="182" t="s">
        <v>1</v>
      </c>
      <c r="K55" s="4">
        <f t="shared" si="7"/>
        <v>34</v>
      </c>
      <c r="L55" s="361">
        <v>10405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26</v>
      </c>
      <c r="C56" s="47">
        <f t="shared" si="8"/>
        <v>14771</v>
      </c>
      <c r="D56" s="110">
        <f t="shared" si="10"/>
        <v>11145</v>
      </c>
      <c r="E56" s="58">
        <f t="shared" si="9"/>
        <v>129.37724446001576</v>
      </c>
      <c r="F56" s="58">
        <f t="shared" si="11"/>
        <v>132.53476895468822</v>
      </c>
      <c r="G56" s="4"/>
      <c r="H56" s="98">
        <v>7603</v>
      </c>
      <c r="I56" s="91">
        <v>36</v>
      </c>
      <c r="J56" s="182" t="s">
        <v>5</v>
      </c>
      <c r="K56" s="4">
        <f t="shared" si="7"/>
        <v>36</v>
      </c>
      <c r="L56" s="361">
        <v>10557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29</v>
      </c>
      <c r="C57" s="47">
        <f t="shared" si="8"/>
        <v>12183</v>
      </c>
      <c r="D57" s="110">
        <f t="shared" si="10"/>
        <v>13271</v>
      </c>
      <c r="E57" s="58">
        <f t="shared" si="9"/>
        <v>106.60658032901644</v>
      </c>
      <c r="F57" s="58">
        <f t="shared" si="11"/>
        <v>91.801672820435527</v>
      </c>
      <c r="G57" s="4"/>
      <c r="H57" s="102">
        <v>5497</v>
      </c>
      <c r="I57" s="91">
        <v>24</v>
      </c>
      <c r="J57" s="182" t="s">
        <v>28</v>
      </c>
      <c r="K57" s="4">
        <f t="shared" si="7"/>
        <v>24</v>
      </c>
      <c r="L57" s="361">
        <v>4703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0</v>
      </c>
      <c r="C58" s="47">
        <f t="shared" si="8"/>
        <v>11402</v>
      </c>
      <c r="D58" s="110">
        <f t="shared" si="10"/>
        <v>14504</v>
      </c>
      <c r="E58" s="58">
        <f t="shared" si="9"/>
        <v>98.675897879705758</v>
      </c>
      <c r="F58" s="58">
        <f t="shared" si="11"/>
        <v>78.612796469939326</v>
      </c>
      <c r="G58" s="13"/>
      <c r="H58" s="190">
        <v>3893</v>
      </c>
      <c r="I58" s="152">
        <v>40</v>
      </c>
      <c r="J58" s="185" t="s">
        <v>2</v>
      </c>
      <c r="K58" s="15">
        <f t="shared" si="7"/>
        <v>40</v>
      </c>
      <c r="L58" s="362">
        <v>7219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3</v>
      </c>
      <c r="C59" s="47">
        <f t="shared" si="8"/>
        <v>11399</v>
      </c>
      <c r="D59" s="110">
        <f t="shared" si="10"/>
        <v>8685</v>
      </c>
      <c r="E59" s="58">
        <f t="shared" si="9"/>
        <v>98.94106414373752</v>
      </c>
      <c r="F59" s="58">
        <f t="shared" si="11"/>
        <v>131.24928036845137</v>
      </c>
      <c r="G59" s="4"/>
      <c r="H59" s="523">
        <v>2549</v>
      </c>
      <c r="I59" s="395">
        <v>38</v>
      </c>
      <c r="J59" s="255" t="s">
        <v>38</v>
      </c>
      <c r="K59" s="9" t="s">
        <v>67</v>
      </c>
      <c r="L59" s="363">
        <v>187805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10444</v>
      </c>
      <c r="D60" s="110">
        <f t="shared" si="10"/>
        <v>10405</v>
      </c>
      <c r="E60" s="58">
        <f t="shared" si="9"/>
        <v>65.38533775746572</v>
      </c>
      <c r="F60" s="58">
        <f t="shared" si="11"/>
        <v>100.37481979817396</v>
      </c>
      <c r="G60" s="4"/>
      <c r="H60" s="102">
        <v>1299</v>
      </c>
      <c r="I60" s="155">
        <v>17</v>
      </c>
      <c r="J60" s="182" t="s">
        <v>21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7603</v>
      </c>
      <c r="D61" s="110">
        <f t="shared" si="10"/>
        <v>10557</v>
      </c>
      <c r="E61" s="58">
        <f t="shared" si="9"/>
        <v>107.09959149175941</v>
      </c>
      <c r="F61" s="58">
        <f t="shared" si="11"/>
        <v>72.018565880458468</v>
      </c>
      <c r="G61" s="12"/>
      <c r="H61" s="102">
        <v>1142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28</v>
      </c>
      <c r="C62" s="47">
        <f t="shared" si="8"/>
        <v>5497</v>
      </c>
      <c r="D62" s="110">
        <f t="shared" si="10"/>
        <v>4703</v>
      </c>
      <c r="E62" s="58">
        <f t="shared" si="9"/>
        <v>102.51771726967549</v>
      </c>
      <c r="F62" s="58">
        <f t="shared" si="11"/>
        <v>116.88284073995322</v>
      </c>
      <c r="G62" s="13"/>
      <c r="H62" s="140">
        <v>692</v>
      </c>
      <c r="I62" s="198">
        <v>23</v>
      </c>
      <c r="J62" s="182" t="s">
        <v>27</v>
      </c>
      <c r="K62" s="55"/>
      <c r="L62" s="1" t="s">
        <v>61</v>
      </c>
      <c r="M62" s="506" t="s">
        <v>199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</v>
      </c>
      <c r="C63" s="388">
        <f t="shared" si="8"/>
        <v>3893</v>
      </c>
      <c r="D63" s="153">
        <f t="shared" si="10"/>
        <v>7219</v>
      </c>
      <c r="E63" s="64">
        <f t="shared" si="9"/>
        <v>95.533742331288337</v>
      </c>
      <c r="F63" s="64">
        <f t="shared" si="11"/>
        <v>53.927136722537753</v>
      </c>
      <c r="G63" s="103"/>
      <c r="H63" s="140">
        <v>526</v>
      </c>
      <c r="I63" s="91">
        <v>9</v>
      </c>
      <c r="J63" s="393" t="s">
        <v>170</v>
      </c>
      <c r="K63" s="4">
        <f>SUM(K49)</f>
        <v>26</v>
      </c>
      <c r="L63" s="182" t="s">
        <v>30</v>
      </c>
      <c r="M63" s="193">
        <v>88497</v>
      </c>
      <c r="N63" s="99">
        <f>SUM(H49)</f>
        <v>89386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197919</v>
      </c>
      <c r="D64" s="154">
        <f t="shared" si="10"/>
        <v>187805</v>
      </c>
      <c r="E64" s="77">
        <f t="shared" si="9"/>
        <v>100.23143693470135</v>
      </c>
      <c r="F64" s="77">
        <f t="shared" si="11"/>
        <v>105.38537312638108</v>
      </c>
      <c r="G64" s="487">
        <v>56</v>
      </c>
      <c r="H64" s="102">
        <v>498</v>
      </c>
      <c r="I64" s="91">
        <v>1</v>
      </c>
      <c r="J64" s="182" t="s">
        <v>4</v>
      </c>
      <c r="K64" s="4">
        <f t="shared" ref="K64:K72" si="12">SUM(K50)</f>
        <v>13</v>
      </c>
      <c r="L64" s="182" t="s">
        <v>7</v>
      </c>
      <c r="M64" s="193">
        <v>23590</v>
      </c>
      <c r="N64" s="99">
        <f t="shared" ref="N64:N72" si="13">SUM(H50)</f>
        <v>24127</v>
      </c>
      <c r="O64" s="49"/>
      <c r="S64" s="28"/>
      <c r="T64" s="28"/>
      <c r="U64" s="28"/>
      <c r="V64" s="28"/>
    </row>
    <row r="65" spans="2:22" x14ac:dyDescent="0.15">
      <c r="H65" s="497">
        <v>132</v>
      </c>
      <c r="I65" s="91">
        <v>12</v>
      </c>
      <c r="J65" s="182" t="s">
        <v>18</v>
      </c>
      <c r="K65" s="4">
        <f t="shared" si="12"/>
        <v>22</v>
      </c>
      <c r="L65" s="182" t="s">
        <v>26</v>
      </c>
      <c r="M65" s="193">
        <v>11417</v>
      </c>
      <c r="N65" s="99">
        <f t="shared" si="13"/>
        <v>14771</v>
      </c>
      <c r="O65" s="49"/>
      <c r="S65" s="28"/>
      <c r="T65" s="28"/>
      <c r="U65" s="28"/>
      <c r="V65" s="28"/>
    </row>
    <row r="66" spans="2:22" x14ac:dyDescent="0.15">
      <c r="H66" s="47">
        <v>124</v>
      </c>
      <c r="I66" s="91">
        <v>4</v>
      </c>
      <c r="J66" s="182" t="s">
        <v>11</v>
      </c>
      <c r="K66" s="4">
        <f t="shared" si="12"/>
        <v>25</v>
      </c>
      <c r="L66" s="182" t="s">
        <v>29</v>
      </c>
      <c r="M66" s="193">
        <v>11428</v>
      </c>
      <c r="N66" s="99">
        <f t="shared" si="13"/>
        <v>12183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122</v>
      </c>
      <c r="I67" s="91">
        <v>15</v>
      </c>
      <c r="J67" s="182" t="s">
        <v>20</v>
      </c>
      <c r="K67" s="4">
        <f t="shared" si="12"/>
        <v>33</v>
      </c>
      <c r="L67" s="182" t="s">
        <v>0</v>
      </c>
      <c r="M67" s="193">
        <v>11555</v>
      </c>
      <c r="N67" s="99">
        <f t="shared" si="13"/>
        <v>11402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76</v>
      </c>
      <c r="I68" s="91">
        <v>35</v>
      </c>
      <c r="J68" s="182" t="s">
        <v>36</v>
      </c>
      <c r="K68" s="4">
        <f t="shared" si="12"/>
        <v>16</v>
      </c>
      <c r="L68" s="182" t="s">
        <v>3</v>
      </c>
      <c r="M68" s="193">
        <v>11521</v>
      </c>
      <c r="N68" s="99">
        <f t="shared" si="13"/>
        <v>11399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28</v>
      </c>
      <c r="I69" s="91">
        <v>27</v>
      </c>
      <c r="J69" s="182" t="s">
        <v>31</v>
      </c>
      <c r="K69" s="4">
        <f t="shared" si="12"/>
        <v>34</v>
      </c>
      <c r="L69" s="182" t="s">
        <v>1</v>
      </c>
      <c r="M69" s="193">
        <v>15973</v>
      </c>
      <c r="N69" s="99">
        <f t="shared" si="13"/>
        <v>10444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20</v>
      </c>
      <c r="I70" s="91">
        <v>29</v>
      </c>
      <c r="J70" s="182" t="s">
        <v>54</v>
      </c>
      <c r="K70" s="4">
        <f t="shared" si="12"/>
        <v>36</v>
      </c>
      <c r="L70" s="182" t="s">
        <v>5</v>
      </c>
      <c r="M70" s="193">
        <v>7099</v>
      </c>
      <c r="N70" s="99">
        <f t="shared" si="13"/>
        <v>7603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6</v>
      </c>
      <c r="I71" s="91">
        <v>30</v>
      </c>
      <c r="J71" s="182" t="s">
        <v>33</v>
      </c>
      <c r="K71" s="4">
        <f t="shared" si="12"/>
        <v>24</v>
      </c>
      <c r="L71" s="182" t="s">
        <v>28</v>
      </c>
      <c r="M71" s="193">
        <v>5362</v>
      </c>
      <c r="N71" s="99">
        <f t="shared" si="13"/>
        <v>5497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345">
        <v>0</v>
      </c>
      <c r="I72" s="91">
        <v>2</v>
      </c>
      <c r="J72" s="182" t="s">
        <v>6</v>
      </c>
      <c r="K72" s="4">
        <f t="shared" si="12"/>
        <v>40</v>
      </c>
      <c r="L72" s="185" t="s">
        <v>2</v>
      </c>
      <c r="M72" s="194">
        <v>4075</v>
      </c>
      <c r="N72" s="99">
        <f t="shared" si="13"/>
        <v>3893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391">
        <v>0</v>
      </c>
      <c r="I73" s="91">
        <v>3</v>
      </c>
      <c r="J73" s="182" t="s">
        <v>10</v>
      </c>
      <c r="K73" s="47"/>
      <c r="L73" s="331" t="s">
        <v>93</v>
      </c>
      <c r="M73" s="192">
        <v>197462</v>
      </c>
      <c r="N73" s="191">
        <f>SUM(H89)</f>
        <v>197919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5</v>
      </c>
      <c r="J74" s="182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6</v>
      </c>
      <c r="J75" s="182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98">
        <v>0</v>
      </c>
      <c r="I76" s="91">
        <v>7</v>
      </c>
      <c r="J76" s="182" t="s">
        <v>14</v>
      </c>
      <c r="L76" s="41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98">
        <v>0</v>
      </c>
      <c r="I77" s="91">
        <v>8</v>
      </c>
      <c r="J77" s="182" t="s">
        <v>15</v>
      </c>
      <c r="L77" s="41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10</v>
      </c>
      <c r="J78" s="182" t="s">
        <v>16</v>
      </c>
      <c r="L78" s="412"/>
      <c r="M78" s="28"/>
      <c r="N78" s="28"/>
      <c r="O78" s="28"/>
      <c r="S78" s="28"/>
      <c r="T78" s="28"/>
      <c r="U78" s="28"/>
      <c r="V78" s="28"/>
    </row>
    <row r="79" spans="2:22" x14ac:dyDescent="0.15">
      <c r="H79" s="497">
        <v>0</v>
      </c>
      <c r="I79" s="91">
        <v>11</v>
      </c>
      <c r="J79" s="182" t="s">
        <v>17</v>
      </c>
      <c r="L79" s="485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13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99">
        <v>0</v>
      </c>
      <c r="I82" s="91">
        <v>19</v>
      </c>
      <c r="J82" s="182" t="s">
        <v>23</v>
      </c>
      <c r="L82" s="51"/>
      <c r="M82" s="486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31</v>
      </c>
      <c r="J85" s="182" t="s">
        <v>64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91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197919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O45" sqref="O45"/>
    </sheetView>
  </sheetViews>
  <sheetFormatPr defaultRowHeight="13.5" x14ac:dyDescent="0.15"/>
  <cols>
    <col min="1" max="1" width="6.125" style="472" customWidth="1"/>
    <col min="2" max="2" width="19.375" style="472" customWidth="1"/>
    <col min="3" max="4" width="13.25" style="472" customWidth="1"/>
    <col min="5" max="6" width="11.875" style="472" customWidth="1"/>
    <col min="7" max="7" width="18.625" style="472" customWidth="1"/>
    <col min="8" max="8" width="15.25" style="472" customWidth="1"/>
    <col min="9" max="9" width="4.75" style="53" customWidth="1"/>
    <col min="10" max="10" width="18.75" style="472" customWidth="1"/>
    <col min="11" max="11" width="5" style="472" customWidth="1"/>
    <col min="12" max="12" width="18.125" style="472" customWidth="1"/>
    <col min="13" max="13" width="15.875" style="472" customWidth="1"/>
    <col min="14" max="14" width="14.5" style="472" customWidth="1"/>
    <col min="15" max="15" width="11" style="472" customWidth="1"/>
    <col min="16" max="16" width="9" style="472"/>
    <col min="17" max="17" width="6.25" style="472" customWidth="1"/>
    <col min="18" max="18" width="14.25" style="60" customWidth="1"/>
    <col min="19" max="30" width="7.625" style="472" customWidth="1"/>
    <col min="31" max="16384" width="9" style="472"/>
  </cols>
  <sheetData>
    <row r="1" spans="5:31" ht="13.5" customHeight="1" x14ac:dyDescent="0.15">
      <c r="H1" s="477" t="s">
        <v>190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206</v>
      </c>
      <c r="I2" s="91"/>
      <c r="J2" s="213" t="s">
        <v>104</v>
      </c>
      <c r="K2" s="4"/>
      <c r="L2" s="205" t="s">
        <v>184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47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95230</v>
      </c>
      <c r="I4" s="91">
        <v>31</v>
      </c>
      <c r="J4" s="36" t="s">
        <v>64</v>
      </c>
      <c r="K4" s="231">
        <f>SUM(I4)</f>
        <v>31</v>
      </c>
      <c r="L4" s="322">
        <v>84868</v>
      </c>
      <c r="M4" s="493" t="s">
        <v>194</v>
      </c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47695</v>
      </c>
      <c r="I5" s="91">
        <v>2</v>
      </c>
      <c r="J5" s="36" t="s">
        <v>6</v>
      </c>
      <c r="K5" s="231">
        <f t="shared" ref="K5:K13" si="0">SUM(I5)</f>
        <v>2</v>
      </c>
      <c r="L5" s="322">
        <v>47495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32040</v>
      </c>
      <c r="I6" s="91">
        <v>34</v>
      </c>
      <c r="J6" s="36" t="s">
        <v>1</v>
      </c>
      <c r="K6" s="231">
        <f t="shared" si="0"/>
        <v>34</v>
      </c>
      <c r="L6" s="322">
        <v>27336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28020</v>
      </c>
      <c r="I7" s="91">
        <v>3</v>
      </c>
      <c r="J7" s="36" t="s">
        <v>10</v>
      </c>
      <c r="K7" s="231">
        <f t="shared" si="0"/>
        <v>3</v>
      </c>
      <c r="L7" s="322">
        <v>20344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21286</v>
      </c>
      <c r="I8" s="91">
        <v>40</v>
      </c>
      <c r="J8" s="349" t="s">
        <v>2</v>
      </c>
      <c r="K8" s="231">
        <f t="shared" si="0"/>
        <v>40</v>
      </c>
      <c r="L8" s="322">
        <v>24301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21018</v>
      </c>
      <c r="I9" s="91">
        <v>16</v>
      </c>
      <c r="J9" s="36" t="s">
        <v>3</v>
      </c>
      <c r="K9" s="231">
        <f t="shared" si="0"/>
        <v>16</v>
      </c>
      <c r="L9" s="322">
        <v>23059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19205</v>
      </c>
      <c r="I10" s="91">
        <v>13</v>
      </c>
      <c r="J10" s="36" t="s">
        <v>7</v>
      </c>
      <c r="K10" s="231">
        <f t="shared" si="0"/>
        <v>13</v>
      </c>
      <c r="L10" s="322">
        <v>12032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18337</v>
      </c>
      <c r="I11" s="91">
        <v>17</v>
      </c>
      <c r="J11" s="36" t="s">
        <v>21</v>
      </c>
      <c r="K11" s="231">
        <f t="shared" si="0"/>
        <v>17</v>
      </c>
      <c r="L11" s="322">
        <v>22140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24">
        <v>14515</v>
      </c>
      <c r="I12" s="91">
        <v>38</v>
      </c>
      <c r="J12" s="36" t="s">
        <v>38</v>
      </c>
      <c r="K12" s="231">
        <f t="shared" si="0"/>
        <v>38</v>
      </c>
      <c r="L12" s="323">
        <v>20510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5">
        <v>14335</v>
      </c>
      <c r="I13" s="152">
        <v>1</v>
      </c>
      <c r="J13" s="84" t="s">
        <v>4</v>
      </c>
      <c r="K13" s="231">
        <f t="shared" si="0"/>
        <v>1</v>
      </c>
      <c r="L13" s="323">
        <v>15219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12739</v>
      </c>
      <c r="I14" s="254">
        <v>26</v>
      </c>
      <c r="J14" s="470" t="s">
        <v>30</v>
      </c>
      <c r="K14" s="120" t="s">
        <v>8</v>
      </c>
      <c r="L14" s="324">
        <v>369248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11645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8066</v>
      </c>
      <c r="I16" s="91">
        <v>21</v>
      </c>
      <c r="J16" s="393" t="s">
        <v>162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7681</v>
      </c>
      <c r="I17" s="91">
        <v>33</v>
      </c>
      <c r="J17" s="36" t="s">
        <v>0</v>
      </c>
      <c r="L17" s="57"/>
      <c r="M17" s="500" t="s">
        <v>190</v>
      </c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7310</v>
      </c>
      <c r="I18" s="91">
        <v>36</v>
      </c>
      <c r="J18" s="36" t="s">
        <v>5</v>
      </c>
      <c r="K18" s="1"/>
      <c r="L18" s="214" t="s">
        <v>104</v>
      </c>
      <c r="M18" s="472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47">
        <v>5906</v>
      </c>
      <c r="I19" s="91">
        <v>24</v>
      </c>
      <c r="J19" s="349" t="s">
        <v>28</v>
      </c>
      <c r="K19" s="131">
        <f>SUM(I4)</f>
        <v>31</v>
      </c>
      <c r="L19" s="36" t="s">
        <v>64</v>
      </c>
      <c r="M19" s="448">
        <v>88946</v>
      </c>
      <c r="N19" s="99">
        <f>SUM(H4)</f>
        <v>95230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206</v>
      </c>
      <c r="D20" s="66" t="s">
        <v>184</v>
      </c>
      <c r="E20" s="66" t="s">
        <v>41</v>
      </c>
      <c r="F20" s="66" t="s">
        <v>50</v>
      </c>
      <c r="G20" s="328" t="s">
        <v>188</v>
      </c>
      <c r="H20" s="98">
        <v>5676</v>
      </c>
      <c r="I20" s="91">
        <v>25</v>
      </c>
      <c r="J20" s="36" t="s">
        <v>29</v>
      </c>
      <c r="K20" s="131">
        <f t="shared" ref="K20:K28" si="1">SUM(I5)</f>
        <v>2</v>
      </c>
      <c r="L20" s="36" t="s">
        <v>6</v>
      </c>
      <c r="M20" s="449">
        <v>48912</v>
      </c>
      <c r="N20" s="99">
        <f t="shared" ref="N20:N28" si="2">SUM(H5)</f>
        <v>47695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95230</v>
      </c>
      <c r="D21" s="6">
        <f>SUM(L4)</f>
        <v>84868</v>
      </c>
      <c r="E21" s="58">
        <f t="shared" ref="E21:E30" si="3">SUM(N19/M19*100)</f>
        <v>107.06496076270994</v>
      </c>
      <c r="F21" s="58">
        <f t="shared" ref="F21:F31" si="4">SUM(C21/D21*100)</f>
        <v>112.20954894659943</v>
      </c>
      <c r="G21" s="69"/>
      <c r="H21" s="98">
        <v>3356</v>
      </c>
      <c r="I21" s="91">
        <v>14</v>
      </c>
      <c r="J21" s="36" t="s">
        <v>19</v>
      </c>
      <c r="K21" s="131">
        <f t="shared" si="1"/>
        <v>34</v>
      </c>
      <c r="L21" s="36" t="s">
        <v>1</v>
      </c>
      <c r="M21" s="449">
        <v>32543</v>
      </c>
      <c r="N21" s="99">
        <f t="shared" si="2"/>
        <v>32040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6</v>
      </c>
      <c r="C22" s="230">
        <f t="shared" ref="C22:C30" si="5">SUM(H5)</f>
        <v>47695</v>
      </c>
      <c r="D22" s="6">
        <f t="shared" ref="D22:D30" si="6">SUM(L5)</f>
        <v>47495</v>
      </c>
      <c r="E22" s="58">
        <f t="shared" si="3"/>
        <v>97.511858030749096</v>
      </c>
      <c r="F22" s="58">
        <f t="shared" si="4"/>
        <v>100.42109695757449</v>
      </c>
      <c r="G22" s="69"/>
      <c r="H22" s="98">
        <v>2739</v>
      </c>
      <c r="I22" s="91">
        <v>10</v>
      </c>
      <c r="J22" s="36" t="s">
        <v>16</v>
      </c>
      <c r="K22" s="131">
        <f t="shared" si="1"/>
        <v>3</v>
      </c>
      <c r="L22" s="36" t="s">
        <v>10</v>
      </c>
      <c r="M22" s="449">
        <v>32710</v>
      </c>
      <c r="N22" s="99">
        <f t="shared" si="2"/>
        <v>28020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32040</v>
      </c>
      <c r="D23" s="110">
        <f t="shared" si="6"/>
        <v>27336</v>
      </c>
      <c r="E23" s="459">
        <f t="shared" si="3"/>
        <v>98.454352702578134</v>
      </c>
      <c r="F23" s="459">
        <f t="shared" si="4"/>
        <v>117.20807726075503</v>
      </c>
      <c r="G23" s="69"/>
      <c r="H23" s="98">
        <v>2671</v>
      </c>
      <c r="I23" s="91">
        <v>39</v>
      </c>
      <c r="J23" s="36" t="s">
        <v>39</v>
      </c>
      <c r="K23" s="131">
        <f t="shared" si="1"/>
        <v>40</v>
      </c>
      <c r="L23" s="349" t="s">
        <v>2</v>
      </c>
      <c r="M23" s="449">
        <v>21500</v>
      </c>
      <c r="N23" s="99">
        <f t="shared" si="2"/>
        <v>21286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10</v>
      </c>
      <c r="C24" s="230">
        <f t="shared" si="5"/>
        <v>28020</v>
      </c>
      <c r="D24" s="6">
        <f t="shared" si="6"/>
        <v>20344</v>
      </c>
      <c r="E24" s="58">
        <f t="shared" si="3"/>
        <v>85.661877101803725</v>
      </c>
      <c r="F24" s="58">
        <f t="shared" si="4"/>
        <v>137.73102634683445</v>
      </c>
      <c r="G24" s="69"/>
      <c r="H24" s="98">
        <v>2444</v>
      </c>
      <c r="I24" s="91">
        <v>9</v>
      </c>
      <c r="J24" s="393" t="s">
        <v>170</v>
      </c>
      <c r="K24" s="131">
        <f t="shared" si="1"/>
        <v>16</v>
      </c>
      <c r="L24" s="36" t="s">
        <v>3</v>
      </c>
      <c r="M24" s="449">
        <v>17804</v>
      </c>
      <c r="N24" s="99">
        <f t="shared" si="2"/>
        <v>21018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49" t="s">
        <v>2</v>
      </c>
      <c r="C25" s="230">
        <f t="shared" si="5"/>
        <v>21286</v>
      </c>
      <c r="D25" s="6">
        <f t="shared" si="6"/>
        <v>24301</v>
      </c>
      <c r="E25" s="58">
        <f t="shared" si="3"/>
        <v>99.004651162790708</v>
      </c>
      <c r="F25" s="58">
        <f t="shared" si="4"/>
        <v>87.593103164478819</v>
      </c>
      <c r="G25" s="79"/>
      <c r="H25" s="98">
        <v>1002</v>
      </c>
      <c r="I25" s="91">
        <v>4</v>
      </c>
      <c r="J25" s="36" t="s">
        <v>11</v>
      </c>
      <c r="K25" s="131">
        <f t="shared" si="1"/>
        <v>13</v>
      </c>
      <c r="L25" s="36" t="s">
        <v>7</v>
      </c>
      <c r="M25" s="449">
        <v>19494</v>
      </c>
      <c r="N25" s="99">
        <f t="shared" si="2"/>
        <v>19205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3</v>
      </c>
      <c r="C26" s="230">
        <f t="shared" si="5"/>
        <v>21018</v>
      </c>
      <c r="D26" s="6">
        <f t="shared" si="6"/>
        <v>23059</v>
      </c>
      <c r="E26" s="58">
        <f t="shared" si="3"/>
        <v>118.05212311840036</v>
      </c>
      <c r="F26" s="58">
        <f t="shared" si="4"/>
        <v>91.14879222863091</v>
      </c>
      <c r="G26" s="69"/>
      <c r="H26" s="98">
        <v>696</v>
      </c>
      <c r="I26" s="91">
        <v>27</v>
      </c>
      <c r="J26" s="36" t="s">
        <v>31</v>
      </c>
      <c r="K26" s="131">
        <f t="shared" si="1"/>
        <v>17</v>
      </c>
      <c r="L26" s="36" t="s">
        <v>21</v>
      </c>
      <c r="M26" s="449">
        <v>14978</v>
      </c>
      <c r="N26" s="99">
        <f t="shared" si="2"/>
        <v>18337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7</v>
      </c>
      <c r="C27" s="230">
        <f t="shared" si="5"/>
        <v>19205</v>
      </c>
      <c r="D27" s="6">
        <f t="shared" si="6"/>
        <v>12032</v>
      </c>
      <c r="E27" s="58">
        <f t="shared" si="3"/>
        <v>98.517492561813896</v>
      </c>
      <c r="F27" s="58">
        <f t="shared" si="4"/>
        <v>159.61602393617019</v>
      </c>
      <c r="G27" s="69"/>
      <c r="H27" s="98">
        <v>553</v>
      </c>
      <c r="I27" s="91">
        <v>12</v>
      </c>
      <c r="J27" s="36" t="s">
        <v>18</v>
      </c>
      <c r="K27" s="131">
        <f t="shared" si="1"/>
        <v>38</v>
      </c>
      <c r="L27" s="36" t="s">
        <v>38</v>
      </c>
      <c r="M27" s="450">
        <v>19866</v>
      </c>
      <c r="N27" s="99">
        <f t="shared" si="2"/>
        <v>14515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21</v>
      </c>
      <c r="C28" s="230">
        <f t="shared" si="5"/>
        <v>18337</v>
      </c>
      <c r="D28" s="6">
        <f t="shared" si="6"/>
        <v>22140</v>
      </c>
      <c r="E28" s="58">
        <f t="shared" si="3"/>
        <v>122.42622513019094</v>
      </c>
      <c r="F28" s="58">
        <f t="shared" si="4"/>
        <v>82.822944896115629</v>
      </c>
      <c r="G28" s="80"/>
      <c r="H28" s="98">
        <v>543</v>
      </c>
      <c r="I28" s="91">
        <v>32</v>
      </c>
      <c r="J28" s="36" t="s">
        <v>35</v>
      </c>
      <c r="K28" s="206">
        <f t="shared" si="1"/>
        <v>1</v>
      </c>
      <c r="L28" s="84" t="s">
        <v>4</v>
      </c>
      <c r="M28" s="451">
        <v>14357</v>
      </c>
      <c r="N28" s="190">
        <f t="shared" si="2"/>
        <v>14335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38</v>
      </c>
      <c r="C29" s="230">
        <f t="shared" si="5"/>
        <v>14515</v>
      </c>
      <c r="D29" s="6">
        <f t="shared" si="6"/>
        <v>20510</v>
      </c>
      <c r="E29" s="58">
        <f t="shared" si="3"/>
        <v>73.064532366857946</v>
      </c>
      <c r="F29" s="58">
        <f t="shared" si="4"/>
        <v>70.770355923939547</v>
      </c>
      <c r="G29" s="79"/>
      <c r="H29" s="391">
        <v>414</v>
      </c>
      <c r="I29" s="91">
        <v>15</v>
      </c>
      <c r="J29" s="36" t="s">
        <v>20</v>
      </c>
      <c r="K29" s="129"/>
      <c r="L29" s="129" t="s">
        <v>55</v>
      </c>
      <c r="M29" s="452">
        <v>391772</v>
      </c>
      <c r="N29" s="195">
        <f>SUM(H44)</f>
        <v>386265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4</v>
      </c>
      <c r="C30" s="230">
        <f t="shared" si="5"/>
        <v>14335</v>
      </c>
      <c r="D30" s="6">
        <f t="shared" si="6"/>
        <v>15219</v>
      </c>
      <c r="E30" s="64">
        <f t="shared" si="3"/>
        <v>99.846764644424326</v>
      </c>
      <c r="F30" s="70">
        <f t="shared" si="4"/>
        <v>94.191471187331615</v>
      </c>
      <c r="G30" s="82"/>
      <c r="H30" s="48">
        <v>357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386265</v>
      </c>
      <c r="D31" s="74">
        <f>SUM(L14)</f>
        <v>369248</v>
      </c>
      <c r="E31" s="77">
        <f>SUM(N29/M29*100)</f>
        <v>98.594335480840897</v>
      </c>
      <c r="F31" s="70">
        <f t="shared" si="4"/>
        <v>104.60855576739752</v>
      </c>
      <c r="G31" s="92">
        <v>50.7</v>
      </c>
      <c r="H31" s="98">
        <v>312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139</v>
      </c>
      <c r="I32" s="91">
        <v>5</v>
      </c>
      <c r="J32" s="36" t="s">
        <v>12</v>
      </c>
      <c r="K32" s="1"/>
      <c r="L32" s="412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82</v>
      </c>
      <c r="I34" s="91">
        <v>23</v>
      </c>
      <c r="J34" s="36" t="s">
        <v>27</v>
      </c>
      <c r="K34" s="1"/>
      <c r="L34" s="412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69</v>
      </c>
      <c r="I35" s="91">
        <v>18</v>
      </c>
      <c r="J35" s="36" t="s">
        <v>22</v>
      </c>
      <c r="K35" s="1"/>
      <c r="L35" s="485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69</v>
      </c>
      <c r="I36" s="91">
        <v>19</v>
      </c>
      <c r="J36" s="36" t="s">
        <v>23</v>
      </c>
      <c r="K36" s="1"/>
      <c r="L36" s="481"/>
      <c r="M36" s="481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8</v>
      </c>
      <c r="I37" s="91">
        <v>29</v>
      </c>
      <c r="J37" s="36" t="s">
        <v>54</v>
      </c>
      <c r="K37" s="1"/>
      <c r="L37" s="51"/>
      <c r="M37" s="486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45">
        <v>7</v>
      </c>
      <c r="I38" s="91">
        <v>6</v>
      </c>
      <c r="J38" s="36" t="s">
        <v>13</v>
      </c>
      <c r="K38" s="1"/>
      <c r="L38" s="481"/>
      <c r="M38" s="481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345">
        <v>1</v>
      </c>
      <c r="I39" s="91">
        <v>30</v>
      </c>
      <c r="J39" s="36" t="s">
        <v>33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1</v>
      </c>
      <c r="I40" s="91">
        <v>35</v>
      </c>
      <c r="J40" s="36" t="s">
        <v>36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8</v>
      </c>
      <c r="J41" s="36" t="s">
        <v>15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386265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9" t="s">
        <v>193</v>
      </c>
      <c r="L47" s="500" t="s">
        <v>190</v>
      </c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206</v>
      </c>
      <c r="I48" s="91"/>
      <c r="J48" s="216" t="s">
        <v>92</v>
      </c>
      <c r="K48" s="4"/>
      <c r="L48" s="384" t="s">
        <v>184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100</v>
      </c>
      <c r="M49" s="501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47">
        <v>15925</v>
      </c>
      <c r="I50" s="91">
        <v>16</v>
      </c>
      <c r="J50" s="36" t="s">
        <v>3</v>
      </c>
      <c r="K50" s="382">
        <f>SUM(I50)</f>
        <v>16</v>
      </c>
      <c r="L50" s="385">
        <v>10482</v>
      </c>
      <c r="M50" s="501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6250</v>
      </c>
      <c r="I51" s="91">
        <v>33</v>
      </c>
      <c r="J51" s="36" t="s">
        <v>0</v>
      </c>
      <c r="K51" s="382">
        <f t="shared" ref="K51:K59" si="7">SUM(I51)</f>
        <v>33</v>
      </c>
      <c r="L51" s="386">
        <v>2048</v>
      </c>
      <c r="M51" s="501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3764</v>
      </c>
      <c r="I52" s="91">
        <v>26</v>
      </c>
      <c r="J52" s="36" t="s">
        <v>30</v>
      </c>
      <c r="K52" s="382">
        <f t="shared" si="7"/>
        <v>26</v>
      </c>
      <c r="L52" s="386">
        <v>6271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206</v>
      </c>
      <c r="D53" s="66" t="s">
        <v>184</v>
      </c>
      <c r="E53" s="66" t="s">
        <v>41</v>
      </c>
      <c r="F53" s="66" t="s">
        <v>50</v>
      </c>
      <c r="G53" s="328" t="s">
        <v>188</v>
      </c>
      <c r="H53" s="98">
        <v>3309</v>
      </c>
      <c r="I53" s="91">
        <v>40</v>
      </c>
      <c r="J53" s="36" t="s">
        <v>2</v>
      </c>
      <c r="K53" s="382">
        <f t="shared" si="7"/>
        <v>40</v>
      </c>
      <c r="L53" s="386">
        <v>1811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15925</v>
      </c>
      <c r="D54" s="110">
        <f>SUM(L50)</f>
        <v>10482</v>
      </c>
      <c r="E54" s="58">
        <f t="shared" ref="E54:E63" si="8">SUM(N67/M67*100)</f>
        <v>96.310855760508019</v>
      </c>
      <c r="F54" s="58">
        <f t="shared" ref="F54:F61" si="9">SUM(C54/D54*100)</f>
        <v>151.92711314634613</v>
      </c>
      <c r="G54" s="69"/>
      <c r="H54" s="345">
        <v>2410</v>
      </c>
      <c r="I54" s="91">
        <v>25</v>
      </c>
      <c r="J54" s="36" t="s">
        <v>29</v>
      </c>
      <c r="K54" s="382">
        <f t="shared" si="7"/>
        <v>25</v>
      </c>
      <c r="L54" s="386">
        <v>725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6250</v>
      </c>
      <c r="D55" s="110">
        <f t="shared" ref="D55:D63" si="11">SUM(L51)</f>
        <v>2048</v>
      </c>
      <c r="E55" s="58">
        <f t="shared" si="8"/>
        <v>93.214019388516036</v>
      </c>
      <c r="F55" s="58">
        <f t="shared" si="9"/>
        <v>305.17578125</v>
      </c>
      <c r="G55" s="69"/>
      <c r="H55" s="48">
        <v>1884</v>
      </c>
      <c r="I55" s="91">
        <v>31</v>
      </c>
      <c r="J55" s="36" t="s">
        <v>64</v>
      </c>
      <c r="K55" s="382">
        <f t="shared" si="7"/>
        <v>31</v>
      </c>
      <c r="L55" s="386">
        <v>2214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3764</v>
      </c>
      <c r="D56" s="110">
        <f t="shared" si="11"/>
        <v>6271</v>
      </c>
      <c r="E56" s="58">
        <f t="shared" si="8"/>
        <v>110.60828680575963</v>
      </c>
      <c r="F56" s="58">
        <f t="shared" si="9"/>
        <v>60.022324988040189</v>
      </c>
      <c r="G56" s="69"/>
      <c r="H56" s="98">
        <v>1371</v>
      </c>
      <c r="I56" s="91">
        <v>22</v>
      </c>
      <c r="J56" s="36" t="s">
        <v>26</v>
      </c>
      <c r="K56" s="382">
        <f t="shared" si="7"/>
        <v>22</v>
      </c>
      <c r="L56" s="386">
        <v>1371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3309</v>
      </c>
      <c r="D57" s="110">
        <f t="shared" si="11"/>
        <v>1811</v>
      </c>
      <c r="E57" s="58">
        <f t="shared" si="8"/>
        <v>114.5775623268698</v>
      </c>
      <c r="F57" s="58">
        <f t="shared" si="9"/>
        <v>182.7167310877968</v>
      </c>
      <c r="G57" s="69"/>
      <c r="H57" s="98">
        <v>1185</v>
      </c>
      <c r="I57" s="91">
        <v>34</v>
      </c>
      <c r="J57" s="36" t="s">
        <v>1</v>
      </c>
      <c r="K57" s="382">
        <f t="shared" si="7"/>
        <v>34</v>
      </c>
      <c r="L57" s="386">
        <v>2511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29</v>
      </c>
      <c r="C58" s="47">
        <f t="shared" si="10"/>
        <v>2410</v>
      </c>
      <c r="D58" s="110">
        <f t="shared" si="11"/>
        <v>725</v>
      </c>
      <c r="E58" s="58">
        <f t="shared" si="8"/>
        <v>545.24886877828055</v>
      </c>
      <c r="F58" s="58">
        <f t="shared" si="9"/>
        <v>332.41379310344826</v>
      </c>
      <c r="G58" s="79"/>
      <c r="H58" s="48">
        <v>1089</v>
      </c>
      <c r="I58" s="91">
        <v>38</v>
      </c>
      <c r="J58" s="36" t="s">
        <v>38</v>
      </c>
      <c r="K58" s="382">
        <f t="shared" si="7"/>
        <v>38</v>
      </c>
      <c r="L58" s="386">
        <v>1637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64</v>
      </c>
      <c r="C59" s="47">
        <f t="shared" si="10"/>
        <v>1884</v>
      </c>
      <c r="D59" s="110">
        <f t="shared" si="11"/>
        <v>2214</v>
      </c>
      <c r="E59" s="58">
        <f t="shared" si="8"/>
        <v>117.01863354037268</v>
      </c>
      <c r="F59" s="58">
        <f t="shared" si="9"/>
        <v>85.094850948509475</v>
      </c>
      <c r="G59" s="69"/>
      <c r="H59" s="515">
        <v>1007</v>
      </c>
      <c r="I59" s="152">
        <v>14</v>
      </c>
      <c r="J59" s="84" t="s">
        <v>19</v>
      </c>
      <c r="K59" s="383">
        <f t="shared" si="7"/>
        <v>14</v>
      </c>
      <c r="L59" s="387">
        <v>635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26</v>
      </c>
      <c r="C60" s="99">
        <f t="shared" si="10"/>
        <v>1371</v>
      </c>
      <c r="D60" s="110">
        <f t="shared" si="11"/>
        <v>1371</v>
      </c>
      <c r="E60" s="58">
        <f t="shared" si="8"/>
        <v>100</v>
      </c>
      <c r="F60" s="58">
        <f t="shared" si="9"/>
        <v>100</v>
      </c>
      <c r="G60" s="440"/>
      <c r="H60" s="520">
        <v>786</v>
      </c>
      <c r="I60" s="254">
        <v>24</v>
      </c>
      <c r="J60" s="499" t="s">
        <v>28</v>
      </c>
      <c r="K60" s="441" t="s">
        <v>8</v>
      </c>
      <c r="L60" s="454">
        <v>32088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1</v>
      </c>
      <c r="C61" s="47">
        <f t="shared" si="10"/>
        <v>1185</v>
      </c>
      <c r="D61" s="110">
        <f t="shared" si="11"/>
        <v>2511</v>
      </c>
      <c r="E61" s="58">
        <f t="shared" si="8"/>
        <v>86.119186046511629</v>
      </c>
      <c r="F61" s="58">
        <f t="shared" si="9"/>
        <v>47.192353643966541</v>
      </c>
      <c r="G61" s="80"/>
      <c r="H61" s="48">
        <v>748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38</v>
      </c>
      <c r="C62" s="47">
        <f t="shared" si="10"/>
        <v>1089</v>
      </c>
      <c r="D62" s="110">
        <f t="shared" si="11"/>
        <v>1637</v>
      </c>
      <c r="E62" s="58">
        <f t="shared" si="8"/>
        <v>94.943330427201403</v>
      </c>
      <c r="F62" s="58">
        <f>SUM(C62/D62*100)</f>
        <v>66.52412950519242</v>
      </c>
      <c r="G62" s="79"/>
      <c r="H62" s="48">
        <v>383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1007</v>
      </c>
      <c r="D63" s="110">
        <f t="shared" si="11"/>
        <v>635</v>
      </c>
      <c r="E63" s="64">
        <f t="shared" si="8"/>
        <v>89.193976970770592</v>
      </c>
      <c r="F63" s="58">
        <f>SUM(C63/D63*100)</f>
        <v>158.58267716535431</v>
      </c>
      <c r="G63" s="82"/>
      <c r="H63" s="48">
        <v>324</v>
      </c>
      <c r="I63" s="91">
        <v>36</v>
      </c>
      <c r="J63" s="36" t="s">
        <v>5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40870</v>
      </c>
      <c r="D64" s="74">
        <f>SUM(L60)</f>
        <v>32088</v>
      </c>
      <c r="E64" s="77">
        <f>SUM(N77/M77*100)</f>
        <v>103.14195583596215</v>
      </c>
      <c r="F64" s="77">
        <f>SUM(C64/D64*100)</f>
        <v>127.36848666168036</v>
      </c>
      <c r="G64" s="488">
        <v>137.30000000000001</v>
      </c>
      <c r="H64" s="137">
        <v>249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135</v>
      </c>
      <c r="I65" s="91">
        <v>13</v>
      </c>
      <c r="J65" s="36" t="s">
        <v>7</v>
      </c>
      <c r="L65" s="1"/>
      <c r="M65" s="500" t="s">
        <v>190</v>
      </c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22</v>
      </c>
      <c r="I66" s="91">
        <v>9</v>
      </c>
      <c r="J66" s="393" t="s">
        <v>170</v>
      </c>
      <c r="K66" s="1"/>
      <c r="L66" s="217" t="s">
        <v>92</v>
      </c>
      <c r="M66" s="400" t="s">
        <v>63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21</v>
      </c>
      <c r="I67" s="91">
        <v>19</v>
      </c>
      <c r="J67" s="36" t="s">
        <v>23</v>
      </c>
      <c r="K67" s="4">
        <f>SUM(I50)</f>
        <v>16</v>
      </c>
      <c r="L67" s="36" t="s">
        <v>3</v>
      </c>
      <c r="M67" s="490">
        <v>16535</v>
      </c>
      <c r="N67" s="99">
        <f>SUM(H50)</f>
        <v>15925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8">
        <v>5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91">
        <v>6705</v>
      </c>
      <c r="N68" s="99">
        <f t="shared" ref="N68:N76" si="13">SUM(H51)</f>
        <v>6250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3</v>
      </c>
      <c r="I69" s="91">
        <v>23</v>
      </c>
      <c r="J69" s="36" t="s">
        <v>27</v>
      </c>
      <c r="K69" s="4">
        <f t="shared" si="12"/>
        <v>26</v>
      </c>
      <c r="L69" s="36" t="s">
        <v>30</v>
      </c>
      <c r="M69" s="491">
        <v>3403</v>
      </c>
      <c r="N69" s="99">
        <f t="shared" si="13"/>
        <v>3764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40</v>
      </c>
      <c r="L70" s="36" t="s">
        <v>2</v>
      </c>
      <c r="M70" s="491">
        <v>2888</v>
      </c>
      <c r="N70" s="99">
        <f t="shared" si="13"/>
        <v>3309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3</v>
      </c>
      <c r="J71" s="36" t="s">
        <v>10</v>
      </c>
      <c r="K71" s="4">
        <f t="shared" si="12"/>
        <v>25</v>
      </c>
      <c r="L71" s="36" t="s">
        <v>29</v>
      </c>
      <c r="M71" s="491">
        <v>442</v>
      </c>
      <c r="N71" s="99">
        <f t="shared" si="13"/>
        <v>2410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31</v>
      </c>
      <c r="L72" s="36" t="s">
        <v>64</v>
      </c>
      <c r="M72" s="491">
        <v>1610</v>
      </c>
      <c r="N72" s="99">
        <f t="shared" si="13"/>
        <v>1884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22</v>
      </c>
      <c r="L73" s="36" t="s">
        <v>26</v>
      </c>
      <c r="M73" s="491">
        <v>1371</v>
      </c>
      <c r="N73" s="99">
        <f t="shared" si="13"/>
        <v>1371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6</v>
      </c>
      <c r="J74" s="36" t="s">
        <v>13</v>
      </c>
      <c r="K74" s="4">
        <f t="shared" si="12"/>
        <v>34</v>
      </c>
      <c r="L74" s="36" t="s">
        <v>1</v>
      </c>
      <c r="M74" s="491">
        <v>1376</v>
      </c>
      <c r="N74" s="99">
        <f t="shared" si="13"/>
        <v>1185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98">
        <v>0</v>
      </c>
      <c r="I75" s="91">
        <v>7</v>
      </c>
      <c r="J75" s="36" t="s">
        <v>14</v>
      </c>
      <c r="K75" s="4">
        <f t="shared" si="12"/>
        <v>38</v>
      </c>
      <c r="L75" s="36" t="s">
        <v>38</v>
      </c>
      <c r="M75" s="491">
        <v>1147</v>
      </c>
      <c r="N75" s="99">
        <f t="shared" si="13"/>
        <v>1089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14</v>
      </c>
      <c r="L76" s="84" t="s">
        <v>19</v>
      </c>
      <c r="M76" s="492">
        <v>1129</v>
      </c>
      <c r="N76" s="190">
        <f t="shared" si="13"/>
        <v>1007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9" t="s">
        <v>56</v>
      </c>
      <c r="M77" s="351">
        <v>39625</v>
      </c>
      <c r="N77" s="195">
        <f>SUM(H90)</f>
        <v>40870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10">
        <v>0</v>
      </c>
      <c r="I78" s="91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99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72</v>
      </c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98">
        <v>0</v>
      </c>
      <c r="I84" s="91">
        <v>28</v>
      </c>
      <c r="J84" s="36" t="s">
        <v>32</v>
      </c>
      <c r="L84" s="412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L85" s="485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L86" s="481"/>
      <c r="M86" s="481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/>
      <c r="M87" s="486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81"/>
      <c r="M88" s="481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40870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G72" sqref="G72"/>
    </sheetView>
  </sheetViews>
  <sheetFormatPr defaultRowHeight="13.5" customHeight="1" x14ac:dyDescent="0.15"/>
  <cols>
    <col min="1" max="1" width="6.125" style="473" customWidth="1"/>
    <col min="2" max="2" width="19.25" style="473" customWidth="1"/>
    <col min="3" max="4" width="13.25" style="473" customWidth="1"/>
    <col min="5" max="6" width="11.875" style="473" customWidth="1"/>
    <col min="7" max="7" width="19.875" style="473" customWidth="1"/>
    <col min="8" max="8" width="14.5" style="473" customWidth="1"/>
    <col min="9" max="9" width="5.125" style="473" customWidth="1"/>
    <col min="10" max="10" width="17.625" style="473" customWidth="1"/>
    <col min="11" max="11" width="5" style="473" customWidth="1"/>
    <col min="12" max="12" width="17.875" style="473" customWidth="1"/>
    <col min="13" max="13" width="15.375" style="1" customWidth="1"/>
    <col min="14" max="14" width="14.25" style="1" customWidth="1"/>
    <col min="15" max="15" width="10.5" style="473" customWidth="1"/>
    <col min="16" max="16" width="9" style="473"/>
    <col min="17" max="17" width="7.75" style="473" customWidth="1"/>
    <col min="18" max="18" width="14" style="473" customWidth="1"/>
    <col min="19" max="30" width="7.625" style="473" customWidth="1"/>
    <col min="31" max="16384" width="9" style="473"/>
  </cols>
  <sheetData>
    <row r="1" spans="8:30" ht="13.5" customHeight="1" x14ac:dyDescent="0.2">
      <c r="H1" s="183" t="s">
        <v>70</v>
      </c>
      <c r="I1" s="479"/>
      <c r="J1" s="50"/>
      <c r="K1" s="1"/>
      <c r="L1" s="51"/>
      <c r="M1" s="495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211</v>
      </c>
      <c r="I2" s="4"/>
      <c r="J2" s="208" t="s">
        <v>70</v>
      </c>
      <c r="K2" s="89"/>
      <c r="L2" s="374" t="s">
        <v>187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M3" s="502"/>
      <c r="N3" s="503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18231</v>
      </c>
      <c r="I4" s="91">
        <v>13</v>
      </c>
      <c r="J4" s="183" t="s">
        <v>7</v>
      </c>
      <c r="K4" s="135">
        <f>SUM(I4)</f>
        <v>13</v>
      </c>
      <c r="L4" s="367">
        <v>9552</v>
      </c>
      <c r="M4" s="508" t="s">
        <v>197</v>
      </c>
      <c r="N4" s="503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17520</v>
      </c>
      <c r="I5" s="91">
        <v>9</v>
      </c>
      <c r="J5" s="408" t="s">
        <v>170</v>
      </c>
      <c r="K5" s="135">
        <f t="shared" ref="K5:K13" si="0">SUM(I5)</f>
        <v>9</v>
      </c>
      <c r="L5" s="368">
        <v>15632</v>
      </c>
      <c r="M5" s="502"/>
      <c r="N5" s="503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345">
        <v>16359</v>
      </c>
      <c r="I6" s="91">
        <v>33</v>
      </c>
      <c r="J6" s="183" t="s">
        <v>0</v>
      </c>
      <c r="K6" s="135">
        <f t="shared" si="0"/>
        <v>33</v>
      </c>
      <c r="L6" s="368">
        <v>23231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9215</v>
      </c>
      <c r="I7" s="91">
        <v>38</v>
      </c>
      <c r="J7" s="183" t="s">
        <v>38</v>
      </c>
      <c r="K7" s="135">
        <f t="shared" si="0"/>
        <v>38</v>
      </c>
      <c r="L7" s="368">
        <v>1386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8907</v>
      </c>
      <c r="I8" s="91">
        <v>34</v>
      </c>
      <c r="J8" s="183" t="s">
        <v>1</v>
      </c>
      <c r="K8" s="135">
        <f t="shared" si="0"/>
        <v>34</v>
      </c>
      <c r="L8" s="368">
        <v>7707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7438</v>
      </c>
      <c r="I9" s="91">
        <v>24</v>
      </c>
      <c r="J9" s="183" t="s">
        <v>28</v>
      </c>
      <c r="K9" s="135">
        <f t="shared" si="0"/>
        <v>24</v>
      </c>
      <c r="L9" s="368">
        <v>8750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4837</v>
      </c>
      <c r="I10" s="91">
        <v>22</v>
      </c>
      <c r="J10" s="183" t="s">
        <v>26</v>
      </c>
      <c r="K10" s="135">
        <f t="shared" si="0"/>
        <v>22</v>
      </c>
      <c r="L10" s="368">
        <v>4980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4569</v>
      </c>
      <c r="I11" s="91">
        <v>25</v>
      </c>
      <c r="J11" s="183" t="s">
        <v>29</v>
      </c>
      <c r="K11" s="135">
        <f t="shared" si="0"/>
        <v>25</v>
      </c>
      <c r="L11" s="368">
        <v>2699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3106</v>
      </c>
      <c r="I12" s="91">
        <v>17</v>
      </c>
      <c r="J12" s="183" t="s">
        <v>21</v>
      </c>
      <c r="K12" s="135">
        <f t="shared" si="0"/>
        <v>17</v>
      </c>
      <c r="L12" s="368">
        <v>3134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2835</v>
      </c>
      <c r="I13" s="152">
        <v>1</v>
      </c>
      <c r="J13" s="253" t="s">
        <v>4</v>
      </c>
      <c r="K13" s="207">
        <f t="shared" si="0"/>
        <v>1</v>
      </c>
      <c r="L13" s="376">
        <v>1791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98">
        <v>2426</v>
      </c>
      <c r="I14" s="254">
        <v>2</v>
      </c>
      <c r="J14" s="480" t="s">
        <v>6</v>
      </c>
      <c r="K14" s="89" t="s">
        <v>8</v>
      </c>
      <c r="L14" s="377">
        <v>99689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2354</v>
      </c>
      <c r="I15" s="91">
        <v>20</v>
      </c>
      <c r="J15" s="183" t="s">
        <v>24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1883</v>
      </c>
      <c r="I16" s="91">
        <v>40</v>
      </c>
      <c r="J16" s="183" t="s">
        <v>2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1704</v>
      </c>
      <c r="I17" s="91">
        <v>26</v>
      </c>
      <c r="J17" s="183" t="s">
        <v>30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1569</v>
      </c>
      <c r="I18" s="91">
        <v>36</v>
      </c>
      <c r="J18" s="183" t="s">
        <v>5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1252</v>
      </c>
      <c r="I19" s="91">
        <v>21</v>
      </c>
      <c r="J19" s="183" t="s">
        <v>25</v>
      </c>
      <c r="K19" s="1"/>
      <c r="L19" s="57" t="s">
        <v>70</v>
      </c>
      <c r="M19" s="104" t="s">
        <v>198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1154</v>
      </c>
      <c r="I20" s="91">
        <v>6</v>
      </c>
      <c r="J20" s="183" t="s">
        <v>13</v>
      </c>
      <c r="K20" s="135">
        <f>SUM(I4)</f>
        <v>13</v>
      </c>
      <c r="L20" s="183" t="s">
        <v>7</v>
      </c>
      <c r="M20" s="378">
        <v>17107</v>
      </c>
      <c r="N20" s="99">
        <f>SUM(H4)</f>
        <v>18231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206</v>
      </c>
      <c r="D21" s="66" t="s">
        <v>184</v>
      </c>
      <c r="E21" s="66" t="s">
        <v>41</v>
      </c>
      <c r="F21" s="66" t="s">
        <v>50</v>
      </c>
      <c r="G21" s="328" t="s">
        <v>188</v>
      </c>
      <c r="H21" s="98">
        <v>928</v>
      </c>
      <c r="I21" s="91">
        <v>15</v>
      </c>
      <c r="J21" s="183" t="s">
        <v>20</v>
      </c>
      <c r="K21" s="135">
        <f t="shared" ref="K21:K29" si="1">SUM(I5)</f>
        <v>9</v>
      </c>
      <c r="L21" s="408" t="s">
        <v>170</v>
      </c>
      <c r="M21" s="379">
        <v>18739</v>
      </c>
      <c r="N21" s="99">
        <f t="shared" ref="N21:N29" si="2">SUM(H5)</f>
        <v>17520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7</v>
      </c>
      <c r="C22" s="47">
        <f>SUM(H4)</f>
        <v>18231</v>
      </c>
      <c r="D22" s="110">
        <f>SUM(L4)</f>
        <v>9552</v>
      </c>
      <c r="E22" s="62">
        <f t="shared" ref="E22:E31" si="3">SUM(N20/M20*100)</f>
        <v>106.5704097737768</v>
      </c>
      <c r="F22" s="58">
        <f t="shared" ref="F22:F32" si="4">SUM(C22/D22*100)</f>
        <v>190.8605527638191</v>
      </c>
      <c r="G22" s="69"/>
      <c r="H22" s="98">
        <v>817</v>
      </c>
      <c r="I22" s="91">
        <v>16</v>
      </c>
      <c r="J22" s="183" t="s">
        <v>3</v>
      </c>
      <c r="K22" s="135">
        <f t="shared" si="1"/>
        <v>33</v>
      </c>
      <c r="L22" s="183" t="s">
        <v>0</v>
      </c>
      <c r="M22" s="379">
        <v>14527</v>
      </c>
      <c r="N22" s="99">
        <f t="shared" si="2"/>
        <v>16359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170</v>
      </c>
      <c r="C23" s="47">
        <f t="shared" ref="C23:C31" si="5">SUM(H5)</f>
        <v>17520</v>
      </c>
      <c r="D23" s="110">
        <f t="shared" ref="D23:D31" si="6">SUM(L5)</f>
        <v>15632</v>
      </c>
      <c r="E23" s="62">
        <f t="shared" si="3"/>
        <v>93.494850312183146</v>
      </c>
      <c r="F23" s="58">
        <f t="shared" si="4"/>
        <v>112.07778915046059</v>
      </c>
      <c r="G23" s="69"/>
      <c r="H23" s="98">
        <v>796</v>
      </c>
      <c r="I23" s="91">
        <v>14</v>
      </c>
      <c r="J23" s="183" t="s">
        <v>19</v>
      </c>
      <c r="K23" s="135">
        <f t="shared" si="1"/>
        <v>38</v>
      </c>
      <c r="L23" s="183" t="s">
        <v>38</v>
      </c>
      <c r="M23" s="379">
        <v>9236</v>
      </c>
      <c r="N23" s="99">
        <f t="shared" si="2"/>
        <v>9215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0</v>
      </c>
      <c r="C24" s="47">
        <f t="shared" si="5"/>
        <v>16359</v>
      </c>
      <c r="D24" s="110">
        <f t="shared" si="6"/>
        <v>23231</v>
      </c>
      <c r="E24" s="62">
        <f t="shared" si="3"/>
        <v>112.611000206512</v>
      </c>
      <c r="F24" s="58">
        <f t="shared" si="4"/>
        <v>70.418836898971207</v>
      </c>
      <c r="G24" s="69"/>
      <c r="H24" s="98">
        <v>693</v>
      </c>
      <c r="I24" s="91">
        <v>12</v>
      </c>
      <c r="J24" s="183" t="s">
        <v>18</v>
      </c>
      <c r="K24" s="135">
        <f t="shared" si="1"/>
        <v>34</v>
      </c>
      <c r="L24" s="183" t="s">
        <v>1</v>
      </c>
      <c r="M24" s="379">
        <v>8203</v>
      </c>
      <c r="N24" s="99">
        <f t="shared" si="2"/>
        <v>8907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38</v>
      </c>
      <c r="C25" s="47">
        <f t="shared" si="5"/>
        <v>9215</v>
      </c>
      <c r="D25" s="110">
        <f t="shared" si="6"/>
        <v>1386</v>
      </c>
      <c r="E25" s="62">
        <f t="shared" si="3"/>
        <v>99.772628843655269</v>
      </c>
      <c r="F25" s="58">
        <f t="shared" si="4"/>
        <v>664.86291486291486</v>
      </c>
      <c r="G25" s="69"/>
      <c r="H25" s="98">
        <v>639</v>
      </c>
      <c r="I25" s="91">
        <v>31</v>
      </c>
      <c r="J25" s="91" t="s">
        <v>64</v>
      </c>
      <c r="K25" s="135">
        <f t="shared" si="1"/>
        <v>24</v>
      </c>
      <c r="L25" s="183" t="s">
        <v>28</v>
      </c>
      <c r="M25" s="379">
        <v>7612</v>
      </c>
      <c r="N25" s="99">
        <f t="shared" si="2"/>
        <v>7438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1</v>
      </c>
      <c r="C26" s="47">
        <f t="shared" si="5"/>
        <v>8907</v>
      </c>
      <c r="D26" s="110">
        <f t="shared" si="6"/>
        <v>7707</v>
      </c>
      <c r="E26" s="62">
        <f t="shared" si="3"/>
        <v>108.58222601487262</v>
      </c>
      <c r="F26" s="58">
        <f t="shared" si="4"/>
        <v>115.57026080186843</v>
      </c>
      <c r="G26" s="79"/>
      <c r="H26" s="98">
        <v>618</v>
      </c>
      <c r="I26" s="91">
        <v>18</v>
      </c>
      <c r="J26" s="183" t="s">
        <v>22</v>
      </c>
      <c r="K26" s="135">
        <f t="shared" si="1"/>
        <v>22</v>
      </c>
      <c r="L26" s="183" t="s">
        <v>26</v>
      </c>
      <c r="M26" s="379">
        <v>4113</v>
      </c>
      <c r="N26" s="99">
        <f t="shared" si="2"/>
        <v>4837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28</v>
      </c>
      <c r="C27" s="47">
        <f t="shared" si="5"/>
        <v>7438</v>
      </c>
      <c r="D27" s="110">
        <f t="shared" si="6"/>
        <v>8750</v>
      </c>
      <c r="E27" s="62">
        <f t="shared" si="3"/>
        <v>97.714135575407255</v>
      </c>
      <c r="F27" s="58">
        <f t="shared" si="4"/>
        <v>85.005714285714291</v>
      </c>
      <c r="G27" s="83"/>
      <c r="H27" s="98">
        <v>189</v>
      </c>
      <c r="I27" s="91">
        <v>11</v>
      </c>
      <c r="J27" s="183" t="s">
        <v>17</v>
      </c>
      <c r="K27" s="135">
        <f t="shared" si="1"/>
        <v>25</v>
      </c>
      <c r="L27" s="183" t="s">
        <v>29</v>
      </c>
      <c r="M27" s="379">
        <v>4087</v>
      </c>
      <c r="N27" s="99">
        <f t="shared" si="2"/>
        <v>4569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26</v>
      </c>
      <c r="C28" s="47">
        <f t="shared" si="5"/>
        <v>4837</v>
      </c>
      <c r="D28" s="110">
        <f t="shared" si="6"/>
        <v>4980</v>
      </c>
      <c r="E28" s="62">
        <f t="shared" si="3"/>
        <v>117.6027230731826</v>
      </c>
      <c r="F28" s="58">
        <f t="shared" si="4"/>
        <v>97.128514056224901</v>
      </c>
      <c r="G28" s="69"/>
      <c r="H28" s="98">
        <v>117</v>
      </c>
      <c r="I28" s="91">
        <v>5</v>
      </c>
      <c r="J28" s="183" t="s">
        <v>12</v>
      </c>
      <c r="K28" s="135">
        <f t="shared" si="1"/>
        <v>17</v>
      </c>
      <c r="L28" s="183" t="s">
        <v>21</v>
      </c>
      <c r="M28" s="379">
        <v>3088</v>
      </c>
      <c r="N28" s="99">
        <f t="shared" si="2"/>
        <v>3106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29</v>
      </c>
      <c r="C29" s="47">
        <f t="shared" si="5"/>
        <v>4569</v>
      </c>
      <c r="D29" s="110">
        <f t="shared" si="6"/>
        <v>2699</v>
      </c>
      <c r="E29" s="62">
        <f t="shared" si="3"/>
        <v>111.79349155860044</v>
      </c>
      <c r="F29" s="58">
        <f t="shared" si="4"/>
        <v>169.28492034086699</v>
      </c>
      <c r="G29" s="80"/>
      <c r="H29" s="98">
        <v>61</v>
      </c>
      <c r="I29" s="91">
        <v>29</v>
      </c>
      <c r="J29" s="183" t="s">
        <v>54</v>
      </c>
      <c r="K29" s="207">
        <f t="shared" si="1"/>
        <v>1</v>
      </c>
      <c r="L29" s="253" t="s">
        <v>4</v>
      </c>
      <c r="M29" s="380">
        <v>3091</v>
      </c>
      <c r="N29" s="99">
        <f t="shared" si="2"/>
        <v>2835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21</v>
      </c>
      <c r="C30" s="47">
        <f t="shared" si="5"/>
        <v>3106</v>
      </c>
      <c r="D30" s="110">
        <f t="shared" si="6"/>
        <v>3134</v>
      </c>
      <c r="E30" s="62">
        <f t="shared" si="3"/>
        <v>100.58290155440415</v>
      </c>
      <c r="F30" s="58">
        <f t="shared" si="4"/>
        <v>99.106573069559673</v>
      </c>
      <c r="G30" s="79"/>
      <c r="H30" s="98">
        <v>32</v>
      </c>
      <c r="I30" s="91">
        <v>27</v>
      </c>
      <c r="J30" s="183" t="s">
        <v>31</v>
      </c>
      <c r="K30" s="129"/>
      <c r="L30" s="390" t="s">
        <v>109</v>
      </c>
      <c r="M30" s="381">
        <v>109647</v>
      </c>
      <c r="N30" s="99">
        <f>SUM(H44)</f>
        <v>110318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4</v>
      </c>
      <c r="C31" s="47">
        <f t="shared" si="5"/>
        <v>2835</v>
      </c>
      <c r="D31" s="110">
        <f t="shared" si="6"/>
        <v>1791</v>
      </c>
      <c r="E31" s="63">
        <f t="shared" si="3"/>
        <v>91.717890650274995</v>
      </c>
      <c r="F31" s="70">
        <f t="shared" si="4"/>
        <v>158.29145728643218</v>
      </c>
      <c r="G31" s="82"/>
      <c r="H31" s="98">
        <v>27</v>
      </c>
      <c r="I31" s="91">
        <v>4</v>
      </c>
      <c r="J31" s="183" t="s">
        <v>11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110318</v>
      </c>
      <c r="D32" s="74">
        <f>SUM(L14)</f>
        <v>99689</v>
      </c>
      <c r="E32" s="75">
        <f>SUM(N30/M30*100)</f>
        <v>100.6119638476201</v>
      </c>
      <c r="F32" s="70">
        <f t="shared" si="4"/>
        <v>110.66215931547111</v>
      </c>
      <c r="G32" s="92">
        <v>62.3</v>
      </c>
      <c r="H32" s="99">
        <v>16</v>
      </c>
      <c r="I32" s="91">
        <v>39</v>
      </c>
      <c r="J32" s="183" t="s">
        <v>39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11</v>
      </c>
      <c r="I33" s="91">
        <v>32</v>
      </c>
      <c r="J33" s="183" t="s">
        <v>35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526">
        <v>9</v>
      </c>
      <c r="I34" s="91">
        <v>28</v>
      </c>
      <c r="J34" s="183" t="s">
        <v>32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6</v>
      </c>
      <c r="I35" s="91">
        <v>23</v>
      </c>
      <c r="J35" s="183" t="s">
        <v>27</v>
      </c>
      <c r="K35" s="49"/>
      <c r="L35" s="412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3</v>
      </c>
      <c r="J36" s="183" t="s">
        <v>10</v>
      </c>
      <c r="K36" s="49"/>
      <c r="L36" s="412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45">
        <v>0</v>
      </c>
      <c r="I37" s="91">
        <v>7</v>
      </c>
      <c r="J37" s="183" t="s">
        <v>14</v>
      </c>
      <c r="K37" s="49"/>
      <c r="L37" s="412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85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81"/>
      <c r="M39" s="481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/>
      <c r="M40" s="486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345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110318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73" t="s">
        <v>191</v>
      </c>
      <c r="J47" s="50"/>
      <c r="K47" s="1"/>
      <c r="L47" s="509" t="s">
        <v>200</v>
      </c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206</v>
      </c>
      <c r="I48" s="4"/>
      <c r="J48" s="204" t="s">
        <v>105</v>
      </c>
      <c r="K48" s="89"/>
      <c r="L48" s="353" t="s">
        <v>187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M49" s="502"/>
      <c r="N49" s="503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278509</v>
      </c>
      <c r="I50" s="183">
        <v>17</v>
      </c>
      <c r="J50" s="182" t="s">
        <v>21</v>
      </c>
      <c r="K50" s="138">
        <f>SUM(I50)</f>
        <v>17</v>
      </c>
      <c r="L50" s="354">
        <v>52029</v>
      </c>
      <c r="M50" s="502"/>
      <c r="N50" s="503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101714</v>
      </c>
      <c r="I51" s="183">
        <v>36</v>
      </c>
      <c r="J51" s="183" t="s">
        <v>5</v>
      </c>
      <c r="K51" s="138">
        <f t="shared" ref="K51:K59" si="7">SUM(I51)</f>
        <v>36</v>
      </c>
      <c r="L51" s="354">
        <v>60463</v>
      </c>
      <c r="M51" s="502"/>
      <c r="N51" s="503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345">
        <v>30707</v>
      </c>
      <c r="I52" s="183">
        <v>40</v>
      </c>
      <c r="J52" s="182" t="s">
        <v>2</v>
      </c>
      <c r="K52" s="138">
        <f t="shared" si="7"/>
        <v>40</v>
      </c>
      <c r="L52" s="354">
        <v>25836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21513</v>
      </c>
      <c r="I53" s="183">
        <v>24</v>
      </c>
      <c r="J53" s="182" t="s">
        <v>28</v>
      </c>
      <c r="K53" s="138">
        <f t="shared" si="7"/>
        <v>24</v>
      </c>
      <c r="L53" s="354">
        <v>16368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206</v>
      </c>
      <c r="D54" s="66" t="s">
        <v>184</v>
      </c>
      <c r="E54" s="66" t="s">
        <v>41</v>
      </c>
      <c r="F54" s="66" t="s">
        <v>50</v>
      </c>
      <c r="G54" s="328" t="s">
        <v>188</v>
      </c>
      <c r="H54" s="98">
        <v>20341</v>
      </c>
      <c r="I54" s="183">
        <v>16</v>
      </c>
      <c r="J54" s="182" t="s">
        <v>3</v>
      </c>
      <c r="K54" s="138">
        <f t="shared" si="7"/>
        <v>16</v>
      </c>
      <c r="L54" s="354">
        <v>19610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278509</v>
      </c>
      <c r="D55" s="6">
        <f t="shared" ref="D55:D64" si="8">SUM(L50)</f>
        <v>52029</v>
      </c>
      <c r="E55" s="58">
        <f>SUM(N66/M66*100)</f>
        <v>81.033529630836554</v>
      </c>
      <c r="F55" s="58">
        <f t="shared" ref="F55:F65" si="9">SUM(C55/D55*100)</f>
        <v>535.29570047473521</v>
      </c>
      <c r="G55" s="69"/>
      <c r="H55" s="98">
        <v>19157</v>
      </c>
      <c r="I55" s="183">
        <v>38</v>
      </c>
      <c r="J55" s="182" t="s">
        <v>38</v>
      </c>
      <c r="K55" s="138">
        <f t="shared" si="7"/>
        <v>38</v>
      </c>
      <c r="L55" s="354">
        <v>17719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101714</v>
      </c>
      <c r="D56" s="6">
        <f t="shared" si="8"/>
        <v>60463</v>
      </c>
      <c r="E56" s="58">
        <f t="shared" ref="E56:E65" si="11">SUM(N67/M67*100)</f>
        <v>92.405948779446362</v>
      </c>
      <c r="F56" s="58">
        <f t="shared" si="9"/>
        <v>168.22519557415279</v>
      </c>
      <c r="G56" s="69"/>
      <c r="H56" s="98">
        <v>15075</v>
      </c>
      <c r="I56" s="183">
        <v>26</v>
      </c>
      <c r="J56" s="182" t="s">
        <v>30</v>
      </c>
      <c r="K56" s="138">
        <f t="shared" si="7"/>
        <v>26</v>
      </c>
      <c r="L56" s="354">
        <v>14078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2</v>
      </c>
      <c r="C57" s="47">
        <f t="shared" si="10"/>
        <v>30707</v>
      </c>
      <c r="D57" s="6">
        <f t="shared" si="8"/>
        <v>25836</v>
      </c>
      <c r="E57" s="58">
        <f t="shared" si="11"/>
        <v>174.31312443233423</v>
      </c>
      <c r="F57" s="58">
        <f t="shared" si="9"/>
        <v>118.85353769933427</v>
      </c>
      <c r="G57" s="69"/>
      <c r="H57" s="345">
        <v>14609</v>
      </c>
      <c r="I57" s="182">
        <v>25</v>
      </c>
      <c r="J57" s="182" t="s">
        <v>29</v>
      </c>
      <c r="K57" s="138">
        <f t="shared" si="7"/>
        <v>25</v>
      </c>
      <c r="L57" s="354">
        <v>17980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28</v>
      </c>
      <c r="C58" s="47">
        <f t="shared" si="10"/>
        <v>21513</v>
      </c>
      <c r="D58" s="6">
        <f t="shared" si="8"/>
        <v>16368</v>
      </c>
      <c r="E58" s="58">
        <f t="shared" si="11"/>
        <v>100.51864311746566</v>
      </c>
      <c r="F58" s="58">
        <f t="shared" si="9"/>
        <v>131.43328445747801</v>
      </c>
      <c r="G58" s="69"/>
      <c r="H58" s="511">
        <v>14027</v>
      </c>
      <c r="I58" s="253">
        <v>37</v>
      </c>
      <c r="J58" s="185" t="s">
        <v>37</v>
      </c>
      <c r="K58" s="138">
        <f t="shared" si="7"/>
        <v>37</v>
      </c>
      <c r="L58" s="352">
        <v>12576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</v>
      </c>
      <c r="C59" s="47">
        <f t="shared" si="10"/>
        <v>20341</v>
      </c>
      <c r="D59" s="6">
        <f t="shared" si="8"/>
        <v>19610</v>
      </c>
      <c r="E59" s="58">
        <f t="shared" si="11"/>
        <v>101.48174017162243</v>
      </c>
      <c r="F59" s="58">
        <f t="shared" si="9"/>
        <v>103.72768995410505</v>
      </c>
      <c r="G59" s="79"/>
      <c r="H59" s="460">
        <v>9031</v>
      </c>
      <c r="I59" s="253">
        <v>33</v>
      </c>
      <c r="J59" s="185" t="s">
        <v>0</v>
      </c>
      <c r="K59" s="138">
        <f t="shared" si="7"/>
        <v>33</v>
      </c>
      <c r="L59" s="352">
        <v>10308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38</v>
      </c>
      <c r="C60" s="47">
        <f t="shared" si="10"/>
        <v>19157</v>
      </c>
      <c r="D60" s="6">
        <f t="shared" si="8"/>
        <v>17719</v>
      </c>
      <c r="E60" s="58">
        <f t="shared" si="11"/>
        <v>103.23328124158</v>
      </c>
      <c r="F60" s="58">
        <f t="shared" si="9"/>
        <v>108.11558214346182</v>
      </c>
      <c r="G60" s="69"/>
      <c r="H60" s="478">
        <v>7702</v>
      </c>
      <c r="I60" s="480">
        <v>30</v>
      </c>
      <c r="J60" s="255" t="s">
        <v>99</v>
      </c>
      <c r="K60" s="89" t="s">
        <v>8</v>
      </c>
      <c r="L60" s="356">
        <v>294095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30</v>
      </c>
      <c r="C61" s="47">
        <f t="shared" si="10"/>
        <v>15075</v>
      </c>
      <c r="D61" s="6">
        <f t="shared" si="8"/>
        <v>14078</v>
      </c>
      <c r="E61" s="58">
        <f t="shared" si="11"/>
        <v>101.03210240600495</v>
      </c>
      <c r="F61" s="58">
        <f t="shared" si="9"/>
        <v>107.08197187100441</v>
      </c>
      <c r="G61" s="69"/>
      <c r="H61" s="98">
        <v>6992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29</v>
      </c>
      <c r="C62" s="47">
        <f t="shared" si="10"/>
        <v>14609</v>
      </c>
      <c r="D62" s="6">
        <f t="shared" si="8"/>
        <v>17980</v>
      </c>
      <c r="E62" s="58">
        <f t="shared" si="11"/>
        <v>91.44341512268403</v>
      </c>
      <c r="F62" s="58">
        <f t="shared" si="9"/>
        <v>81.251390433815345</v>
      </c>
      <c r="G62" s="80"/>
      <c r="H62" s="345">
        <v>6613</v>
      </c>
      <c r="I62" s="182">
        <v>1</v>
      </c>
      <c r="J62" s="182" t="s">
        <v>4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37</v>
      </c>
      <c r="C63" s="47">
        <f t="shared" si="10"/>
        <v>14027</v>
      </c>
      <c r="D63" s="6">
        <f t="shared" si="8"/>
        <v>12576</v>
      </c>
      <c r="E63" s="58">
        <f t="shared" si="11"/>
        <v>116.59047460726457</v>
      </c>
      <c r="F63" s="58">
        <f t="shared" si="9"/>
        <v>111.53784987277353</v>
      </c>
      <c r="G63" s="79"/>
      <c r="H63" s="98">
        <v>4848</v>
      </c>
      <c r="I63" s="183">
        <v>34</v>
      </c>
      <c r="J63" s="182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9031</v>
      </c>
      <c r="D64" s="6">
        <f t="shared" si="8"/>
        <v>10308</v>
      </c>
      <c r="E64" s="64">
        <f t="shared" si="11"/>
        <v>89.62882096069869</v>
      </c>
      <c r="F64" s="58">
        <f t="shared" si="9"/>
        <v>87.611563833915412</v>
      </c>
      <c r="G64" s="82"/>
      <c r="H64" s="137">
        <v>4831</v>
      </c>
      <c r="I64" s="183">
        <v>29</v>
      </c>
      <c r="J64" s="182" t="s">
        <v>54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571629</v>
      </c>
      <c r="D65" s="74">
        <f>SUM(L60)</f>
        <v>294095</v>
      </c>
      <c r="E65" s="77">
        <f t="shared" si="11"/>
        <v>88.56135382308149</v>
      </c>
      <c r="F65" s="77">
        <f t="shared" si="9"/>
        <v>194.36882639963278</v>
      </c>
      <c r="G65" s="92">
        <v>76.7</v>
      </c>
      <c r="H65" s="99">
        <v>4104</v>
      </c>
      <c r="I65" s="182">
        <v>15</v>
      </c>
      <c r="J65" s="182" t="s">
        <v>20</v>
      </c>
      <c r="K65" s="1"/>
      <c r="L65" s="218" t="s">
        <v>105</v>
      </c>
      <c r="M65" s="157" t="s">
        <v>198</v>
      </c>
      <c r="N65" s="473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3543</v>
      </c>
      <c r="I66" s="183">
        <v>14</v>
      </c>
      <c r="J66" s="182" t="s">
        <v>19</v>
      </c>
      <c r="K66" s="131">
        <f>SUM(I50)</f>
        <v>17</v>
      </c>
      <c r="L66" s="182" t="s">
        <v>21</v>
      </c>
      <c r="M66" s="366">
        <v>343696</v>
      </c>
      <c r="N66" s="99">
        <f>SUM(H50)</f>
        <v>278509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3253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110073</v>
      </c>
      <c r="N67" s="99">
        <f t="shared" ref="N67:N75" si="13">SUM(H51)</f>
        <v>101714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1283</v>
      </c>
      <c r="I68" s="182">
        <v>11</v>
      </c>
      <c r="J68" s="182" t="s">
        <v>17</v>
      </c>
      <c r="K68" s="131">
        <f t="shared" si="12"/>
        <v>40</v>
      </c>
      <c r="L68" s="182" t="s">
        <v>2</v>
      </c>
      <c r="M68" s="364">
        <v>17616</v>
      </c>
      <c r="N68" s="99">
        <f t="shared" si="13"/>
        <v>30707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1028</v>
      </c>
      <c r="I69" s="182">
        <v>39</v>
      </c>
      <c r="J69" s="182" t="s">
        <v>39</v>
      </c>
      <c r="K69" s="131">
        <f t="shared" si="12"/>
        <v>24</v>
      </c>
      <c r="L69" s="182" t="s">
        <v>28</v>
      </c>
      <c r="M69" s="364">
        <v>21402</v>
      </c>
      <c r="N69" s="99">
        <f t="shared" si="13"/>
        <v>21513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896</v>
      </c>
      <c r="I70" s="182">
        <v>13</v>
      </c>
      <c r="J70" s="182" t="s">
        <v>7</v>
      </c>
      <c r="K70" s="131">
        <f t="shared" si="12"/>
        <v>16</v>
      </c>
      <c r="L70" s="182" t="s">
        <v>3</v>
      </c>
      <c r="M70" s="364">
        <v>20044</v>
      </c>
      <c r="N70" s="99">
        <f t="shared" si="13"/>
        <v>20341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627</v>
      </c>
      <c r="I71" s="182">
        <v>2</v>
      </c>
      <c r="J71" s="182" t="s">
        <v>6</v>
      </c>
      <c r="K71" s="131">
        <f t="shared" si="12"/>
        <v>38</v>
      </c>
      <c r="L71" s="182" t="s">
        <v>38</v>
      </c>
      <c r="M71" s="364">
        <v>18557</v>
      </c>
      <c r="N71" s="99">
        <f t="shared" si="13"/>
        <v>19157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362</v>
      </c>
      <c r="I72" s="182">
        <v>22</v>
      </c>
      <c r="J72" s="182" t="s">
        <v>26</v>
      </c>
      <c r="K72" s="131">
        <f t="shared" si="12"/>
        <v>26</v>
      </c>
      <c r="L72" s="182" t="s">
        <v>30</v>
      </c>
      <c r="M72" s="364">
        <v>14921</v>
      </c>
      <c r="N72" s="99">
        <f t="shared" si="13"/>
        <v>15075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298</v>
      </c>
      <c r="I73" s="182">
        <v>9</v>
      </c>
      <c r="J73" s="393" t="s">
        <v>170</v>
      </c>
      <c r="K73" s="131">
        <f t="shared" si="12"/>
        <v>25</v>
      </c>
      <c r="L73" s="182" t="s">
        <v>29</v>
      </c>
      <c r="M73" s="364">
        <v>15976</v>
      </c>
      <c r="N73" s="99">
        <f t="shared" si="13"/>
        <v>14609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197</v>
      </c>
      <c r="I74" s="182">
        <v>28</v>
      </c>
      <c r="J74" s="182" t="s">
        <v>32</v>
      </c>
      <c r="K74" s="131">
        <f t="shared" si="12"/>
        <v>37</v>
      </c>
      <c r="L74" s="185" t="s">
        <v>37</v>
      </c>
      <c r="M74" s="365">
        <v>12031</v>
      </c>
      <c r="N74" s="99">
        <f t="shared" si="13"/>
        <v>14027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165</v>
      </c>
      <c r="I75" s="182">
        <v>27</v>
      </c>
      <c r="J75" s="182" t="s">
        <v>31</v>
      </c>
      <c r="K75" s="131">
        <f t="shared" si="12"/>
        <v>33</v>
      </c>
      <c r="L75" s="185" t="s">
        <v>0</v>
      </c>
      <c r="M75" s="365">
        <v>10076</v>
      </c>
      <c r="N75" s="190">
        <f t="shared" si="13"/>
        <v>9031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117</v>
      </c>
      <c r="I76" s="182">
        <v>4</v>
      </c>
      <c r="J76" s="182" t="s">
        <v>11</v>
      </c>
      <c r="K76" s="4"/>
      <c r="L76" s="390" t="s">
        <v>109</v>
      </c>
      <c r="M76" s="397">
        <v>645461</v>
      </c>
      <c r="N76" s="195">
        <f>SUM(H90)</f>
        <v>571629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71</v>
      </c>
      <c r="I77" s="182">
        <v>23</v>
      </c>
      <c r="J77" s="182" t="s">
        <v>27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16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221">
        <v>0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526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85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481"/>
      <c r="M85" s="481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/>
      <c r="M86" s="486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571629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V61" sqref="V6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89</v>
      </c>
      <c r="C16" s="167" t="s">
        <v>90</v>
      </c>
      <c r="D16" s="167" t="s">
        <v>91</v>
      </c>
      <c r="E16" s="167" t="s">
        <v>80</v>
      </c>
      <c r="F16" s="167" t="s">
        <v>81</v>
      </c>
      <c r="G16" s="167" t="s">
        <v>82</v>
      </c>
      <c r="H16" s="167" t="s">
        <v>83</v>
      </c>
      <c r="I16" s="167" t="s">
        <v>84</v>
      </c>
      <c r="J16" s="167" t="s">
        <v>85</v>
      </c>
      <c r="K16" s="167" t="s">
        <v>86</v>
      </c>
      <c r="L16" s="167" t="s">
        <v>87</v>
      </c>
      <c r="M16" s="233" t="s">
        <v>88</v>
      </c>
      <c r="N16" s="235" t="s">
        <v>123</v>
      </c>
      <c r="O16" s="167" t="s">
        <v>125</v>
      </c>
    </row>
    <row r="17" spans="1:27" ht="11.1" customHeight="1" x14ac:dyDescent="0.15">
      <c r="A17" s="7" t="s">
        <v>177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180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179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184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206</v>
      </c>
      <c r="B21" s="164">
        <v>73</v>
      </c>
      <c r="C21" s="164"/>
      <c r="D21" s="164"/>
      <c r="E21" s="164"/>
      <c r="F21" s="164"/>
      <c r="G21" s="164"/>
      <c r="H21" s="166"/>
      <c r="I21" s="164"/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89</v>
      </c>
      <c r="C41" s="167" t="s">
        <v>90</v>
      </c>
      <c r="D41" s="167" t="s">
        <v>91</v>
      </c>
      <c r="E41" s="167" t="s">
        <v>80</v>
      </c>
      <c r="F41" s="167" t="s">
        <v>81</v>
      </c>
      <c r="G41" s="167" t="s">
        <v>82</v>
      </c>
      <c r="H41" s="167" t="s">
        <v>83</v>
      </c>
      <c r="I41" s="167" t="s">
        <v>84</v>
      </c>
      <c r="J41" s="167" t="s">
        <v>85</v>
      </c>
      <c r="K41" s="167" t="s">
        <v>86</v>
      </c>
      <c r="L41" s="167" t="s">
        <v>87</v>
      </c>
      <c r="M41" s="233" t="s">
        <v>88</v>
      </c>
      <c r="N41" s="235" t="s">
        <v>124</v>
      </c>
      <c r="O41" s="167" t="s">
        <v>125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177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180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179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184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206</v>
      </c>
      <c r="B46" s="173">
        <v>105.8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89</v>
      </c>
      <c r="C65" s="167" t="s">
        <v>90</v>
      </c>
      <c r="D65" s="167" t="s">
        <v>91</v>
      </c>
      <c r="E65" s="167" t="s">
        <v>80</v>
      </c>
      <c r="F65" s="167" t="s">
        <v>81</v>
      </c>
      <c r="G65" s="167" t="s">
        <v>82</v>
      </c>
      <c r="H65" s="167" t="s">
        <v>83</v>
      </c>
      <c r="I65" s="167" t="s">
        <v>84</v>
      </c>
      <c r="J65" s="167" t="s">
        <v>85</v>
      </c>
      <c r="K65" s="167" t="s">
        <v>86</v>
      </c>
      <c r="L65" s="167" t="s">
        <v>87</v>
      </c>
      <c r="M65" s="233" t="s">
        <v>88</v>
      </c>
      <c r="N65" s="235" t="s">
        <v>124</v>
      </c>
      <c r="O65" s="337" t="s">
        <v>125</v>
      </c>
    </row>
    <row r="66" spans="1:26" ht="11.1" customHeight="1" x14ac:dyDescent="0.15">
      <c r="A66" s="7" t="s">
        <v>177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180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179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184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206</v>
      </c>
      <c r="B70" s="164">
        <v>68.099999999999994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B76" sqref="B76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77</v>
      </c>
      <c r="C18" s="8" t="s">
        <v>78</v>
      </c>
      <c r="D18" s="8" t="s">
        <v>79</v>
      </c>
      <c r="E18" s="8" t="s">
        <v>80</v>
      </c>
      <c r="F18" s="8" t="s">
        <v>81</v>
      </c>
      <c r="G18" s="8" t="s">
        <v>82</v>
      </c>
      <c r="H18" s="8" t="s">
        <v>83</v>
      </c>
      <c r="I18" s="8" t="s">
        <v>84</v>
      </c>
      <c r="J18" s="8" t="s">
        <v>85</v>
      </c>
      <c r="K18" s="8" t="s">
        <v>86</v>
      </c>
      <c r="L18" s="8" t="s">
        <v>87</v>
      </c>
      <c r="M18" s="8" t="s">
        <v>88</v>
      </c>
      <c r="N18" s="235" t="s">
        <v>123</v>
      </c>
      <c r="O18" s="235" t="s">
        <v>125</v>
      </c>
    </row>
    <row r="19" spans="1:18" ht="11.1" customHeight="1" x14ac:dyDescent="0.15">
      <c r="A19" s="7" t="s">
        <v>177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180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179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184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206</v>
      </c>
      <c r="B23" s="173">
        <v>11.1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77</v>
      </c>
      <c r="C42" s="8" t="s">
        <v>78</v>
      </c>
      <c r="D42" s="8" t="s">
        <v>79</v>
      </c>
      <c r="E42" s="8" t="s">
        <v>80</v>
      </c>
      <c r="F42" s="8" t="s">
        <v>81</v>
      </c>
      <c r="G42" s="8" t="s">
        <v>82</v>
      </c>
      <c r="H42" s="8" t="s">
        <v>83</v>
      </c>
      <c r="I42" s="8" t="s">
        <v>84</v>
      </c>
      <c r="J42" s="8" t="s">
        <v>85</v>
      </c>
      <c r="K42" s="8" t="s">
        <v>86</v>
      </c>
      <c r="L42" s="8" t="s">
        <v>87</v>
      </c>
      <c r="M42" s="8" t="s">
        <v>88</v>
      </c>
      <c r="N42" s="235" t="s">
        <v>124</v>
      </c>
      <c r="O42" s="235" t="s">
        <v>125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177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180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179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184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206</v>
      </c>
      <c r="B47" s="173">
        <v>19.8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77</v>
      </c>
      <c r="C70" s="8" t="s">
        <v>78</v>
      </c>
      <c r="D70" s="8" t="s">
        <v>79</v>
      </c>
      <c r="E70" s="8" t="s">
        <v>80</v>
      </c>
      <c r="F70" s="8" t="s">
        <v>81</v>
      </c>
      <c r="G70" s="8" t="s">
        <v>82</v>
      </c>
      <c r="H70" s="8" t="s">
        <v>83</v>
      </c>
      <c r="I70" s="8" t="s">
        <v>84</v>
      </c>
      <c r="J70" s="8" t="s">
        <v>85</v>
      </c>
      <c r="K70" s="8" t="s">
        <v>86</v>
      </c>
      <c r="L70" s="8" t="s">
        <v>87</v>
      </c>
      <c r="M70" s="8" t="s">
        <v>88</v>
      </c>
      <c r="N70" s="235" t="s">
        <v>124</v>
      </c>
      <c r="O70" s="235" t="s">
        <v>125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177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180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179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184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206</v>
      </c>
      <c r="B75" s="164">
        <v>56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B89" sqref="B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3" t="s">
        <v>125</v>
      </c>
      <c r="AA24" s="1"/>
    </row>
    <row r="25" spans="1:27" ht="11.1" customHeight="1" x14ac:dyDescent="0.15">
      <c r="A25" s="7" t="s">
        <v>177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180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179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184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206</v>
      </c>
      <c r="B29" s="173">
        <v>19.399999999999999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177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180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179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184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206</v>
      </c>
      <c r="B58" s="173">
        <v>38.6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</row>
    <row r="84" spans="1:18" s="170" customFormat="1" ht="11.1" customHeight="1" x14ac:dyDescent="0.15">
      <c r="A84" s="7" t="s">
        <v>177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180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179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184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206</v>
      </c>
      <c r="B88" s="164">
        <v>50.7</v>
      </c>
      <c r="C88" s="166"/>
      <c r="D88" s="164"/>
      <c r="E88" s="164"/>
      <c r="F88" s="164"/>
      <c r="G88" s="164"/>
      <c r="H88" s="166"/>
      <c r="I88" s="164"/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5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B89" sqref="B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177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180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179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184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206</v>
      </c>
      <c r="B29" s="178">
        <v>55.9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177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180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179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184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206</v>
      </c>
      <c r="B58" s="178">
        <v>40.9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177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180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179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184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206</v>
      </c>
      <c r="B88" s="12">
        <v>137.30000000000001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W64" sqref="W64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177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180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179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184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206</v>
      </c>
      <c r="B29" s="417">
        <v>68.900000000000006</v>
      </c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77</v>
      </c>
      <c r="C53" s="427" t="s">
        <v>78</v>
      </c>
      <c r="D53" s="427" t="s">
        <v>79</v>
      </c>
      <c r="E53" s="427" t="s">
        <v>80</v>
      </c>
      <c r="F53" s="427" t="s">
        <v>81</v>
      </c>
      <c r="G53" s="427" t="s">
        <v>82</v>
      </c>
      <c r="H53" s="427" t="s">
        <v>83</v>
      </c>
      <c r="I53" s="427" t="s">
        <v>84</v>
      </c>
      <c r="J53" s="427" t="s">
        <v>85</v>
      </c>
      <c r="K53" s="427" t="s">
        <v>86</v>
      </c>
      <c r="L53" s="427" t="s">
        <v>87</v>
      </c>
      <c r="M53" s="427" t="s">
        <v>88</v>
      </c>
      <c r="N53" s="428" t="s">
        <v>124</v>
      </c>
      <c r="O53" s="429" t="s">
        <v>126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177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180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179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184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206</v>
      </c>
      <c r="B58" s="173">
        <v>110.3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77</v>
      </c>
      <c r="C83" s="164" t="s">
        <v>78</v>
      </c>
      <c r="D83" s="164" t="s">
        <v>79</v>
      </c>
      <c r="E83" s="164" t="s">
        <v>80</v>
      </c>
      <c r="F83" s="164" t="s">
        <v>81</v>
      </c>
      <c r="G83" s="164" t="s">
        <v>82</v>
      </c>
      <c r="H83" s="164" t="s">
        <v>83</v>
      </c>
      <c r="I83" s="164" t="s">
        <v>84</v>
      </c>
      <c r="J83" s="164" t="s">
        <v>85</v>
      </c>
      <c r="K83" s="164" t="s">
        <v>86</v>
      </c>
      <c r="L83" s="164" t="s">
        <v>87</v>
      </c>
      <c r="M83" s="164" t="s">
        <v>88</v>
      </c>
      <c r="N83" s="235" t="s">
        <v>124</v>
      </c>
      <c r="O83" s="167" t="s">
        <v>126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177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180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179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184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206</v>
      </c>
      <c r="B88" s="166">
        <v>62.3</v>
      </c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S77" sqref="S77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77</v>
      </c>
      <c r="C24" s="8" t="s">
        <v>78</v>
      </c>
      <c r="D24" s="8" t="s">
        <v>79</v>
      </c>
      <c r="E24" s="8" t="s">
        <v>80</v>
      </c>
      <c r="F24" s="8" t="s">
        <v>81</v>
      </c>
      <c r="G24" s="8" t="s">
        <v>82</v>
      </c>
      <c r="H24" s="8" t="s">
        <v>83</v>
      </c>
      <c r="I24" s="8" t="s">
        <v>84</v>
      </c>
      <c r="J24" s="8" t="s">
        <v>85</v>
      </c>
      <c r="K24" s="8" t="s">
        <v>86</v>
      </c>
      <c r="L24" s="8" t="s">
        <v>87</v>
      </c>
      <c r="M24" s="8" t="s">
        <v>88</v>
      </c>
      <c r="N24" s="235" t="s">
        <v>123</v>
      </c>
      <c r="O24" s="167" t="s">
        <v>126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177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180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179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184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206</v>
      </c>
      <c r="B29" s="173">
        <v>43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77</v>
      </c>
      <c r="C53" s="8" t="s">
        <v>78</v>
      </c>
      <c r="D53" s="8" t="s">
        <v>79</v>
      </c>
      <c r="E53" s="8" t="s">
        <v>80</v>
      </c>
      <c r="F53" s="8" t="s">
        <v>81</v>
      </c>
      <c r="G53" s="8" t="s">
        <v>82</v>
      </c>
      <c r="H53" s="8" t="s">
        <v>83</v>
      </c>
      <c r="I53" s="8" t="s">
        <v>84</v>
      </c>
      <c r="J53" s="8" t="s">
        <v>85</v>
      </c>
      <c r="K53" s="8" t="s">
        <v>86</v>
      </c>
      <c r="L53" s="8" t="s">
        <v>87</v>
      </c>
      <c r="M53" s="8" t="s">
        <v>88</v>
      </c>
      <c r="N53" s="235" t="s">
        <v>124</v>
      </c>
      <c r="O53" s="167" t="s">
        <v>126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177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180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179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184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206</v>
      </c>
      <c r="B58" s="173">
        <v>57.2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77</v>
      </c>
      <c r="C83" s="8" t="s">
        <v>78</v>
      </c>
      <c r="D83" s="8" t="s">
        <v>79</v>
      </c>
      <c r="E83" s="8" t="s">
        <v>80</v>
      </c>
      <c r="F83" s="8" t="s">
        <v>81</v>
      </c>
      <c r="G83" s="8" t="s">
        <v>82</v>
      </c>
      <c r="H83" s="8" t="s">
        <v>83</v>
      </c>
      <c r="I83" s="8" t="s">
        <v>84</v>
      </c>
      <c r="J83" s="8" t="s">
        <v>85</v>
      </c>
      <c r="K83" s="8" t="s">
        <v>86</v>
      </c>
      <c r="L83" s="8" t="s">
        <v>87</v>
      </c>
      <c r="M83" s="8" t="s">
        <v>88</v>
      </c>
      <c r="N83" s="235" t="s">
        <v>124</v>
      </c>
      <c r="O83" s="167" t="s">
        <v>126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177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180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179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184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206</v>
      </c>
      <c r="B88" s="164">
        <v>76.7</v>
      </c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P26" sqref="P26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4" t="s">
        <v>129</v>
      </c>
      <c r="F1" s="159"/>
      <c r="G1" s="159"/>
      <c r="H1" s="159"/>
    </row>
    <row r="2" spans="1:13" x14ac:dyDescent="0.15">
      <c r="A2" s="528"/>
    </row>
    <row r="3" spans="1:13" ht="17.25" x14ac:dyDescent="0.2">
      <c r="A3" s="528"/>
      <c r="C3" s="159"/>
    </row>
    <row r="4" spans="1:13" ht="17.25" x14ac:dyDescent="0.2">
      <c r="A4" s="528"/>
      <c r="J4" s="159"/>
      <c r="K4" s="159"/>
      <c r="L4" s="159"/>
      <c r="M4" s="159"/>
    </row>
    <row r="5" spans="1:13" x14ac:dyDescent="0.15">
      <c r="A5" s="528"/>
    </row>
    <row r="6" spans="1:13" x14ac:dyDescent="0.15">
      <c r="A6" s="528"/>
    </row>
    <row r="7" spans="1:13" x14ac:dyDescent="0.15">
      <c r="A7" s="528"/>
    </row>
    <row r="8" spans="1:13" x14ac:dyDescent="0.15">
      <c r="A8" s="528"/>
    </row>
    <row r="9" spans="1:13" x14ac:dyDescent="0.15">
      <c r="A9" s="528"/>
    </row>
    <row r="10" spans="1:13" x14ac:dyDescent="0.15">
      <c r="A10" s="528"/>
    </row>
    <row r="11" spans="1:13" x14ac:dyDescent="0.15">
      <c r="A11" s="528"/>
    </row>
    <row r="12" spans="1:13" x14ac:dyDescent="0.15">
      <c r="A12" s="528"/>
    </row>
    <row r="13" spans="1:13" x14ac:dyDescent="0.15">
      <c r="A13" s="528"/>
    </row>
    <row r="14" spans="1:13" x14ac:dyDescent="0.15">
      <c r="A14" s="528"/>
    </row>
    <row r="15" spans="1:13" x14ac:dyDescent="0.15">
      <c r="A15" s="528"/>
    </row>
    <row r="16" spans="1:13" x14ac:dyDescent="0.15">
      <c r="A16" s="528"/>
    </row>
    <row r="17" spans="1:15" x14ac:dyDescent="0.15">
      <c r="A17" s="528"/>
    </row>
    <row r="18" spans="1:15" x14ac:dyDescent="0.15">
      <c r="A18" s="528"/>
    </row>
    <row r="19" spans="1:15" x14ac:dyDescent="0.15">
      <c r="A19" s="528"/>
    </row>
    <row r="20" spans="1:15" x14ac:dyDescent="0.15">
      <c r="A20" s="528"/>
    </row>
    <row r="21" spans="1:15" x14ac:dyDescent="0.15">
      <c r="A21" s="528"/>
    </row>
    <row r="22" spans="1:15" x14ac:dyDescent="0.15">
      <c r="A22" s="528"/>
    </row>
    <row r="23" spans="1:15" x14ac:dyDescent="0.15">
      <c r="A23" s="528"/>
    </row>
    <row r="24" spans="1:15" x14ac:dyDescent="0.15">
      <c r="A24" s="528"/>
    </row>
    <row r="25" spans="1:15" x14ac:dyDescent="0.15">
      <c r="A25" s="528"/>
    </row>
    <row r="26" spans="1:15" x14ac:dyDescent="0.15">
      <c r="A26" s="528"/>
    </row>
    <row r="27" spans="1:15" x14ac:dyDescent="0.15">
      <c r="A27" s="528"/>
    </row>
    <row r="28" spans="1:15" x14ac:dyDescent="0.15">
      <c r="A28" s="528"/>
    </row>
    <row r="29" spans="1:15" x14ac:dyDescent="0.15">
      <c r="A29" s="528"/>
      <c r="O29" s="406"/>
    </row>
    <row r="30" spans="1:15" x14ac:dyDescent="0.15">
      <c r="A30" s="528"/>
    </row>
    <row r="31" spans="1:15" x14ac:dyDescent="0.15">
      <c r="A31" s="528"/>
    </row>
    <row r="32" spans="1:15" x14ac:dyDescent="0.15">
      <c r="A32" s="528"/>
    </row>
    <row r="33" spans="1:15" x14ac:dyDescent="0.15">
      <c r="A33" s="528"/>
    </row>
    <row r="34" spans="1:15" x14ac:dyDescent="0.15">
      <c r="A34" s="528"/>
    </row>
    <row r="35" spans="1:15" s="46" customFormat="1" ht="20.100000000000001" customHeight="1" x14ac:dyDescent="0.15">
      <c r="A35" s="528"/>
      <c r="B35" s="434" t="s">
        <v>175</v>
      </c>
      <c r="C35" s="434" t="s">
        <v>158</v>
      </c>
      <c r="D35" s="434" t="s">
        <v>159</v>
      </c>
      <c r="E35" s="435" t="s">
        <v>161</v>
      </c>
      <c r="F35" s="436" t="s">
        <v>164</v>
      </c>
      <c r="G35" s="436" t="s">
        <v>167</v>
      </c>
      <c r="H35" s="436" t="s">
        <v>174</v>
      </c>
      <c r="I35" s="436" t="s">
        <v>177</v>
      </c>
      <c r="J35" s="436" t="s">
        <v>178</v>
      </c>
      <c r="K35" s="436" t="s">
        <v>183</v>
      </c>
      <c r="L35" s="436" t="s">
        <v>201</v>
      </c>
      <c r="M35" s="437" t="s">
        <v>204</v>
      </c>
      <c r="N35" s="51"/>
      <c r="O35" s="161"/>
    </row>
    <row r="36" spans="1:15" ht="25.5" customHeight="1" x14ac:dyDescent="0.15">
      <c r="A36" s="528"/>
      <c r="B36" s="223" t="s">
        <v>110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141.30000000000001</v>
      </c>
      <c r="N36" s="1"/>
      <c r="O36" s="1"/>
    </row>
    <row r="37" spans="1:15" ht="25.5" customHeight="1" x14ac:dyDescent="0.15">
      <c r="A37" s="528"/>
      <c r="B37" s="222" t="s">
        <v>133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240.2</v>
      </c>
      <c r="N37" s="1"/>
      <c r="O37" s="1"/>
    </row>
    <row r="38" spans="1:15" ht="24.75" customHeight="1" x14ac:dyDescent="0.15">
      <c r="A38" s="528"/>
      <c r="B38" s="196" t="s">
        <v>132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171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41" t="s">
        <v>205</v>
      </c>
      <c r="C1" s="541"/>
      <c r="D1" s="541"/>
      <c r="E1" s="541"/>
      <c r="F1" s="541"/>
      <c r="G1" s="542" t="s">
        <v>130</v>
      </c>
      <c r="H1" s="542"/>
      <c r="I1" s="542"/>
      <c r="J1" s="257" t="s">
        <v>111</v>
      </c>
      <c r="K1" s="4"/>
      <c r="M1" s="4" t="s">
        <v>203</v>
      </c>
    </row>
    <row r="2" spans="1:15" x14ac:dyDescent="0.15">
      <c r="A2" s="256"/>
      <c r="B2" s="541"/>
      <c r="C2" s="541"/>
      <c r="D2" s="541"/>
      <c r="E2" s="541"/>
      <c r="F2" s="541"/>
      <c r="G2" s="542"/>
      <c r="H2" s="542"/>
      <c r="I2" s="542"/>
      <c r="J2" s="453">
        <v>222774</v>
      </c>
      <c r="K2" s="5" t="s">
        <v>113</v>
      </c>
      <c r="L2" s="398">
        <f t="shared" ref="L2:L7" si="0">SUM(J2)</f>
        <v>222774</v>
      </c>
      <c r="M2" s="453">
        <v>153230</v>
      </c>
    </row>
    <row r="3" spans="1:15" x14ac:dyDescent="0.15">
      <c r="J3" s="453">
        <v>388653</v>
      </c>
      <c r="K3" s="4" t="s">
        <v>114</v>
      </c>
      <c r="L3" s="398">
        <f t="shared" si="0"/>
        <v>388653</v>
      </c>
      <c r="M3" s="453">
        <v>246183</v>
      </c>
    </row>
    <row r="4" spans="1:15" x14ac:dyDescent="0.15">
      <c r="J4" s="453">
        <v>516550</v>
      </c>
      <c r="K4" s="4" t="s">
        <v>104</v>
      </c>
      <c r="L4" s="398">
        <f t="shared" si="0"/>
        <v>516550</v>
      </c>
      <c r="M4" s="453">
        <v>337399</v>
      </c>
    </row>
    <row r="5" spans="1:15" x14ac:dyDescent="0.15">
      <c r="J5" s="453">
        <v>155235</v>
      </c>
      <c r="K5" s="4" t="s">
        <v>92</v>
      </c>
      <c r="L5" s="398">
        <f t="shared" si="0"/>
        <v>155235</v>
      </c>
      <c r="M5" s="453">
        <v>127770</v>
      </c>
    </row>
    <row r="6" spans="1:15" x14ac:dyDescent="0.15">
      <c r="J6" s="453">
        <v>254102</v>
      </c>
      <c r="K6" s="4" t="s">
        <v>102</v>
      </c>
      <c r="L6" s="398">
        <f t="shared" si="0"/>
        <v>254102</v>
      </c>
      <c r="M6" s="453">
        <v>155554</v>
      </c>
    </row>
    <row r="7" spans="1:15" x14ac:dyDescent="0.15">
      <c r="J7" s="453">
        <v>864705</v>
      </c>
      <c r="K7" s="4" t="s">
        <v>105</v>
      </c>
      <c r="L7" s="398">
        <f t="shared" si="0"/>
        <v>864705</v>
      </c>
      <c r="M7" s="453">
        <v>613512</v>
      </c>
    </row>
    <row r="8" spans="1:15" x14ac:dyDescent="0.15">
      <c r="J8" s="398">
        <f>SUM(J2:J7)</f>
        <v>2402019</v>
      </c>
      <c r="K8" s="4" t="s">
        <v>94</v>
      </c>
      <c r="L8" s="518">
        <f>SUM(L2:L7)</f>
        <v>2402019</v>
      </c>
      <c r="M8" s="398">
        <f>SUM(M2:M7)</f>
        <v>1633648</v>
      </c>
    </row>
    <row r="10" spans="1:15" x14ac:dyDescent="0.15">
      <c r="K10" s="4"/>
      <c r="L10" s="4" t="s">
        <v>169</v>
      </c>
      <c r="M10" s="4" t="s">
        <v>115</v>
      </c>
      <c r="N10" s="4"/>
      <c r="O10" s="4" t="s">
        <v>131</v>
      </c>
    </row>
    <row r="11" spans="1:15" x14ac:dyDescent="0.15">
      <c r="K11" s="5" t="s">
        <v>113</v>
      </c>
      <c r="L11" s="398">
        <f>SUM(M2)</f>
        <v>153230</v>
      </c>
      <c r="M11" s="398">
        <f t="shared" ref="M11:M17" si="1">SUM(N11-L11)</f>
        <v>69544</v>
      </c>
      <c r="N11" s="398">
        <f t="shared" ref="N11:N17" si="2">SUM(L2)</f>
        <v>222774</v>
      </c>
      <c r="O11" s="399">
        <f>SUM(L11/N11)</f>
        <v>0.68782712524800915</v>
      </c>
    </row>
    <row r="12" spans="1:15" x14ac:dyDescent="0.15">
      <c r="K12" s="4" t="s">
        <v>114</v>
      </c>
      <c r="L12" s="398">
        <f t="shared" ref="L12:L17" si="3">SUM(M3)</f>
        <v>246183</v>
      </c>
      <c r="M12" s="398">
        <f t="shared" si="1"/>
        <v>142470</v>
      </c>
      <c r="N12" s="398">
        <f t="shared" si="2"/>
        <v>388653</v>
      </c>
      <c r="O12" s="399">
        <f t="shared" ref="O12:O17" si="4">SUM(L12/N12)</f>
        <v>0.63342621824609613</v>
      </c>
    </row>
    <row r="13" spans="1:15" x14ac:dyDescent="0.15">
      <c r="K13" s="4" t="s">
        <v>104</v>
      </c>
      <c r="L13" s="398">
        <f t="shared" si="3"/>
        <v>337399</v>
      </c>
      <c r="M13" s="398">
        <f t="shared" si="1"/>
        <v>179151</v>
      </c>
      <c r="N13" s="398">
        <f t="shared" si="2"/>
        <v>516550</v>
      </c>
      <c r="O13" s="399">
        <f t="shared" si="4"/>
        <v>0.65317781434517475</v>
      </c>
    </row>
    <row r="14" spans="1:15" x14ac:dyDescent="0.15">
      <c r="K14" s="4" t="s">
        <v>92</v>
      </c>
      <c r="L14" s="398">
        <f t="shared" si="3"/>
        <v>127770</v>
      </c>
      <c r="M14" s="398">
        <f t="shared" si="1"/>
        <v>27465</v>
      </c>
      <c r="N14" s="398">
        <f t="shared" si="2"/>
        <v>155235</v>
      </c>
      <c r="O14" s="399">
        <f t="shared" si="4"/>
        <v>0.82307469320707316</v>
      </c>
    </row>
    <row r="15" spans="1:15" x14ac:dyDescent="0.15">
      <c r="K15" s="4" t="s">
        <v>102</v>
      </c>
      <c r="L15" s="398">
        <f t="shared" si="3"/>
        <v>155554</v>
      </c>
      <c r="M15" s="398">
        <f t="shared" si="1"/>
        <v>98548</v>
      </c>
      <c r="N15" s="398">
        <f t="shared" si="2"/>
        <v>254102</v>
      </c>
      <c r="O15" s="399">
        <f t="shared" si="4"/>
        <v>0.61217149018897921</v>
      </c>
    </row>
    <row r="16" spans="1:15" x14ac:dyDescent="0.15">
      <c r="K16" s="4" t="s">
        <v>105</v>
      </c>
      <c r="L16" s="398">
        <f t="shared" si="3"/>
        <v>613512</v>
      </c>
      <c r="M16" s="398">
        <f t="shared" si="1"/>
        <v>251193</v>
      </c>
      <c r="N16" s="398">
        <f t="shared" si="2"/>
        <v>864705</v>
      </c>
      <c r="O16" s="399">
        <f t="shared" si="4"/>
        <v>0.70950439745346683</v>
      </c>
    </row>
    <row r="17" spans="11:15" x14ac:dyDescent="0.15">
      <c r="K17" s="4" t="s">
        <v>94</v>
      </c>
      <c r="L17" s="398">
        <f t="shared" si="3"/>
        <v>1633648</v>
      </c>
      <c r="M17" s="398">
        <f t="shared" si="1"/>
        <v>768371</v>
      </c>
      <c r="N17" s="398">
        <f t="shared" si="2"/>
        <v>2402019</v>
      </c>
      <c r="O17" s="399">
        <f t="shared" si="4"/>
        <v>0.68011452032644204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116</v>
      </c>
      <c r="B56" s="39"/>
      <c r="C56" s="543" t="s">
        <v>111</v>
      </c>
      <c r="D56" s="544"/>
      <c r="E56" s="543" t="s">
        <v>112</v>
      </c>
      <c r="F56" s="544"/>
      <c r="G56" s="547" t="s">
        <v>117</v>
      </c>
      <c r="H56" s="543" t="s">
        <v>118</v>
      </c>
      <c r="I56" s="544"/>
    </row>
    <row r="57" spans="1:11" ht="14.25" x14ac:dyDescent="0.15">
      <c r="A57" s="40" t="s">
        <v>119</v>
      </c>
      <c r="B57" s="41"/>
      <c r="C57" s="545"/>
      <c r="D57" s="546"/>
      <c r="E57" s="545"/>
      <c r="F57" s="546"/>
      <c r="G57" s="548"/>
      <c r="H57" s="545"/>
      <c r="I57" s="546"/>
    </row>
    <row r="58" spans="1:11" ht="19.5" customHeight="1" x14ac:dyDescent="0.15">
      <c r="A58" s="45" t="s">
        <v>120</v>
      </c>
      <c r="B58" s="42"/>
      <c r="C58" s="537" t="s">
        <v>163</v>
      </c>
      <c r="D58" s="538"/>
      <c r="E58" s="539" t="s">
        <v>202</v>
      </c>
      <c r="F58" s="540"/>
      <c r="G58" s="88">
        <v>15.4</v>
      </c>
      <c r="H58" s="43"/>
      <c r="I58" s="44"/>
    </row>
    <row r="59" spans="1:11" ht="19.5" customHeight="1" x14ac:dyDescent="0.15">
      <c r="A59" s="45" t="s">
        <v>121</v>
      </c>
      <c r="B59" s="42"/>
      <c r="C59" s="535" t="s">
        <v>160</v>
      </c>
      <c r="D59" s="538"/>
      <c r="E59" s="539" t="s">
        <v>212</v>
      </c>
      <c r="F59" s="540"/>
      <c r="G59" s="93">
        <v>29.4</v>
      </c>
      <c r="H59" s="43"/>
      <c r="I59" s="44"/>
    </row>
    <row r="60" spans="1:11" ht="20.100000000000001" customHeight="1" x14ac:dyDescent="0.15">
      <c r="A60" s="45" t="s">
        <v>122</v>
      </c>
      <c r="B60" s="42"/>
      <c r="C60" s="539" t="s">
        <v>195</v>
      </c>
      <c r="D60" s="540"/>
      <c r="E60" s="535" t="s">
        <v>213</v>
      </c>
      <c r="F60" s="536"/>
      <c r="G60" s="88">
        <v>81.5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U54" sqref="U54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77</v>
      </c>
      <c r="C25" s="164" t="s">
        <v>78</v>
      </c>
      <c r="D25" s="164" t="s">
        <v>79</v>
      </c>
      <c r="E25" s="164" t="s">
        <v>80</v>
      </c>
      <c r="F25" s="164" t="s">
        <v>81</v>
      </c>
      <c r="G25" s="164" t="s">
        <v>82</v>
      </c>
      <c r="H25" s="164" t="s">
        <v>83</v>
      </c>
      <c r="I25" s="164" t="s">
        <v>84</v>
      </c>
      <c r="J25" s="164" t="s">
        <v>85</v>
      </c>
      <c r="K25" s="164" t="s">
        <v>86</v>
      </c>
      <c r="L25" s="164" t="s">
        <v>87</v>
      </c>
      <c r="M25" s="165" t="s">
        <v>88</v>
      </c>
      <c r="N25" s="235" t="s">
        <v>127</v>
      </c>
      <c r="O25" s="167" t="s">
        <v>126</v>
      </c>
      <c r="AI25" s="410"/>
    </row>
    <row r="26" spans="1:35" ht="9.9499999999999993" customHeight="1" x14ac:dyDescent="0.15">
      <c r="A26" s="7" t="s">
        <v>177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180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179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184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206</v>
      </c>
      <c r="B30" s="164">
        <v>93.3</v>
      </c>
      <c r="C30" s="164"/>
      <c r="D30" s="166"/>
      <c r="E30" s="164"/>
      <c r="F30" s="164"/>
      <c r="G30" s="164"/>
      <c r="H30" s="166"/>
      <c r="I30" s="164"/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77</v>
      </c>
      <c r="C55" s="164" t="s">
        <v>78</v>
      </c>
      <c r="D55" s="164" t="s">
        <v>79</v>
      </c>
      <c r="E55" s="164" t="s">
        <v>80</v>
      </c>
      <c r="F55" s="164" t="s">
        <v>81</v>
      </c>
      <c r="G55" s="164" t="s">
        <v>82</v>
      </c>
      <c r="H55" s="164" t="s">
        <v>83</v>
      </c>
      <c r="I55" s="164" t="s">
        <v>84</v>
      </c>
      <c r="J55" s="164" t="s">
        <v>85</v>
      </c>
      <c r="K55" s="164" t="s">
        <v>86</v>
      </c>
      <c r="L55" s="164" t="s">
        <v>87</v>
      </c>
      <c r="M55" s="165" t="s">
        <v>88</v>
      </c>
      <c r="N55" s="235" t="s">
        <v>128</v>
      </c>
      <c r="O55" s="167" t="s">
        <v>126</v>
      </c>
    </row>
    <row r="56" spans="1:27" ht="9.9499999999999993" customHeight="1" x14ac:dyDescent="0.15">
      <c r="A56" s="7" t="s">
        <v>177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180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179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184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206</v>
      </c>
      <c r="B60" s="164">
        <v>141.30000000000001</v>
      </c>
      <c r="C60" s="164"/>
      <c r="D60" s="164"/>
      <c r="E60" s="164"/>
      <c r="F60" s="164"/>
      <c r="G60" s="164"/>
      <c r="H60" s="164"/>
      <c r="I60" s="164"/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77</v>
      </c>
      <c r="C85" s="164" t="s">
        <v>78</v>
      </c>
      <c r="D85" s="164" t="s">
        <v>79</v>
      </c>
      <c r="E85" s="164" t="s">
        <v>80</v>
      </c>
      <c r="F85" s="164" t="s">
        <v>81</v>
      </c>
      <c r="G85" s="164" t="s">
        <v>82</v>
      </c>
      <c r="H85" s="164" t="s">
        <v>83</v>
      </c>
      <c r="I85" s="164" t="s">
        <v>84</v>
      </c>
      <c r="J85" s="164" t="s">
        <v>85</v>
      </c>
      <c r="K85" s="164" t="s">
        <v>86</v>
      </c>
      <c r="L85" s="164" t="s">
        <v>87</v>
      </c>
      <c r="M85" s="165" t="s">
        <v>88</v>
      </c>
      <c r="N85" s="235" t="s">
        <v>128</v>
      </c>
      <c r="O85" s="167" t="s">
        <v>126</v>
      </c>
    </row>
    <row r="86" spans="1:25" ht="9.9499999999999993" customHeight="1" x14ac:dyDescent="0.15">
      <c r="A86" s="7" t="s">
        <v>177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180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179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184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17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206</v>
      </c>
      <c r="B90" s="164">
        <v>66.900000000000006</v>
      </c>
      <c r="C90" s="164"/>
      <c r="D90" s="164"/>
      <c r="E90" s="164"/>
      <c r="F90" s="164"/>
      <c r="G90" s="164"/>
      <c r="H90" s="164"/>
      <c r="I90" s="164"/>
      <c r="J90" s="165"/>
      <c r="K90" s="164"/>
      <c r="L90" s="164"/>
      <c r="M90" s="165"/>
      <c r="N90" s="240"/>
      <c r="O90" s="517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M48" sqref="M4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49" t="s">
        <v>207</v>
      </c>
      <c r="B1" s="550"/>
      <c r="C1" s="550"/>
      <c r="D1" s="550"/>
      <c r="E1" s="550"/>
      <c r="F1" s="550"/>
      <c r="G1" s="550"/>
      <c r="M1" s="17"/>
      <c r="N1" s="392" t="s">
        <v>206</v>
      </c>
      <c r="O1" s="124"/>
      <c r="P1" s="53"/>
      <c r="Q1" s="330" t="s">
        <v>184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279317</v>
      </c>
      <c r="K3" s="225">
        <v>1</v>
      </c>
      <c r="L3" s="4">
        <f>SUM(H3)</f>
        <v>17</v>
      </c>
      <c r="M3" s="182" t="s">
        <v>21</v>
      </c>
      <c r="N3" s="14">
        <f>SUM(J3)</f>
        <v>279317</v>
      </c>
      <c r="O3" s="4">
        <f>SUM(H3)</f>
        <v>17</v>
      </c>
      <c r="P3" s="182" t="s">
        <v>21</v>
      </c>
      <c r="Q3" s="226">
        <v>56209</v>
      </c>
    </row>
    <row r="4" spans="1:19" ht="13.5" customHeight="1" x14ac:dyDescent="0.15">
      <c r="H4" s="91">
        <v>26</v>
      </c>
      <c r="I4" s="182" t="s">
        <v>30</v>
      </c>
      <c r="J4" s="14">
        <v>99799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99799</v>
      </c>
      <c r="O4" s="4">
        <f t="shared" ref="O4:O12" si="2">SUM(H4)</f>
        <v>26</v>
      </c>
      <c r="P4" s="182" t="s">
        <v>30</v>
      </c>
      <c r="Q4" s="96">
        <v>82276</v>
      </c>
    </row>
    <row r="5" spans="1:19" ht="13.5" customHeight="1" x14ac:dyDescent="0.15">
      <c r="H5" s="91">
        <v>36</v>
      </c>
      <c r="I5" s="183" t="s">
        <v>5</v>
      </c>
      <c r="J5" s="14">
        <v>83440</v>
      </c>
      <c r="K5" s="225">
        <v>3</v>
      </c>
      <c r="L5" s="4">
        <f t="shared" si="0"/>
        <v>36</v>
      </c>
      <c r="M5" s="183" t="s">
        <v>5</v>
      </c>
      <c r="N5" s="14">
        <f t="shared" si="1"/>
        <v>83440</v>
      </c>
      <c r="O5" s="4">
        <f t="shared" si="2"/>
        <v>36</v>
      </c>
      <c r="P5" s="183" t="s">
        <v>5</v>
      </c>
      <c r="Q5" s="96">
        <v>45556</v>
      </c>
      <c r="S5" s="53"/>
    </row>
    <row r="6" spans="1:19" ht="13.5" customHeight="1" x14ac:dyDescent="0.15">
      <c r="H6" s="91">
        <v>33</v>
      </c>
      <c r="I6" s="182" t="s">
        <v>0</v>
      </c>
      <c r="J6" s="14">
        <v>73494</v>
      </c>
      <c r="K6" s="225">
        <v>4</v>
      </c>
      <c r="L6" s="4">
        <f t="shared" si="0"/>
        <v>33</v>
      </c>
      <c r="M6" s="182" t="s">
        <v>0</v>
      </c>
      <c r="N6" s="14">
        <f t="shared" si="1"/>
        <v>73494</v>
      </c>
      <c r="O6" s="4">
        <f t="shared" si="2"/>
        <v>33</v>
      </c>
      <c r="P6" s="182" t="s">
        <v>0</v>
      </c>
      <c r="Q6" s="96">
        <v>78191</v>
      </c>
    </row>
    <row r="7" spans="1:19" ht="13.5" customHeight="1" x14ac:dyDescent="0.15">
      <c r="H7" s="91">
        <v>16</v>
      </c>
      <c r="I7" s="182" t="s">
        <v>3</v>
      </c>
      <c r="J7" s="97">
        <v>56263</v>
      </c>
      <c r="K7" s="225">
        <v>5</v>
      </c>
      <c r="L7" s="4">
        <f t="shared" si="0"/>
        <v>16</v>
      </c>
      <c r="M7" s="182" t="s">
        <v>3</v>
      </c>
      <c r="N7" s="14">
        <f t="shared" si="1"/>
        <v>56263</v>
      </c>
      <c r="O7" s="4">
        <f t="shared" si="2"/>
        <v>16</v>
      </c>
      <c r="P7" s="182" t="s">
        <v>3</v>
      </c>
      <c r="Q7" s="96">
        <v>58189</v>
      </c>
    </row>
    <row r="8" spans="1:19" ht="13.5" customHeight="1" x14ac:dyDescent="0.15">
      <c r="G8" s="446"/>
      <c r="H8" s="91">
        <v>31</v>
      </c>
      <c r="I8" s="182" t="s">
        <v>106</v>
      </c>
      <c r="J8" s="14">
        <v>49033</v>
      </c>
      <c r="K8" s="225">
        <v>6</v>
      </c>
      <c r="L8" s="4">
        <f t="shared" si="0"/>
        <v>31</v>
      </c>
      <c r="M8" s="182" t="s">
        <v>64</v>
      </c>
      <c r="N8" s="14">
        <f t="shared" si="1"/>
        <v>49033</v>
      </c>
      <c r="O8" s="4">
        <f t="shared" si="2"/>
        <v>31</v>
      </c>
      <c r="P8" s="182" t="s">
        <v>64</v>
      </c>
      <c r="Q8" s="96">
        <v>23036</v>
      </c>
    </row>
    <row r="9" spans="1:19" ht="13.5" customHeight="1" x14ac:dyDescent="0.15">
      <c r="H9" s="512">
        <v>40</v>
      </c>
      <c r="I9" s="253" t="s">
        <v>2</v>
      </c>
      <c r="J9" s="14">
        <v>38297</v>
      </c>
      <c r="K9" s="225">
        <v>7</v>
      </c>
      <c r="L9" s="4">
        <f t="shared" si="0"/>
        <v>40</v>
      </c>
      <c r="M9" s="253" t="s">
        <v>2</v>
      </c>
      <c r="N9" s="14">
        <f t="shared" si="1"/>
        <v>38297</v>
      </c>
      <c r="O9" s="4">
        <f t="shared" si="2"/>
        <v>40</v>
      </c>
      <c r="P9" s="253" t="s">
        <v>2</v>
      </c>
      <c r="Q9" s="96">
        <v>33730</v>
      </c>
    </row>
    <row r="10" spans="1:19" ht="13.5" customHeight="1" x14ac:dyDescent="0.15">
      <c r="G10" s="446"/>
      <c r="H10" s="91">
        <v>13</v>
      </c>
      <c r="I10" s="182" t="s">
        <v>7</v>
      </c>
      <c r="J10" s="151">
        <v>34366</v>
      </c>
      <c r="K10" s="225">
        <v>8</v>
      </c>
      <c r="L10" s="4">
        <f t="shared" si="0"/>
        <v>13</v>
      </c>
      <c r="M10" s="182" t="s">
        <v>7</v>
      </c>
      <c r="N10" s="14">
        <f t="shared" si="1"/>
        <v>34366</v>
      </c>
      <c r="O10" s="4">
        <f t="shared" si="2"/>
        <v>13</v>
      </c>
      <c r="P10" s="182" t="s">
        <v>7</v>
      </c>
      <c r="Q10" s="96">
        <v>27559</v>
      </c>
    </row>
    <row r="11" spans="1:19" ht="13.5" customHeight="1" x14ac:dyDescent="0.15">
      <c r="H11" s="152">
        <v>34</v>
      </c>
      <c r="I11" s="185" t="s">
        <v>1</v>
      </c>
      <c r="J11" s="251">
        <v>34242</v>
      </c>
      <c r="K11" s="225">
        <v>9</v>
      </c>
      <c r="L11" s="4">
        <f t="shared" si="0"/>
        <v>34</v>
      </c>
      <c r="M11" s="185" t="s">
        <v>1</v>
      </c>
      <c r="N11" s="14">
        <f t="shared" si="1"/>
        <v>34242</v>
      </c>
      <c r="O11" s="4">
        <f t="shared" si="2"/>
        <v>34</v>
      </c>
      <c r="P11" s="185" t="s">
        <v>1</v>
      </c>
      <c r="Q11" s="96">
        <v>35278</v>
      </c>
    </row>
    <row r="12" spans="1:19" ht="13.5" customHeight="1" thickBot="1" x14ac:dyDescent="0.2">
      <c r="H12" s="321">
        <v>38</v>
      </c>
      <c r="I12" s="462" t="s">
        <v>38</v>
      </c>
      <c r="J12" s="467">
        <v>29398</v>
      </c>
      <c r="K12" s="224">
        <v>10</v>
      </c>
      <c r="L12" s="4">
        <f t="shared" si="0"/>
        <v>38</v>
      </c>
      <c r="M12" s="462" t="s">
        <v>38</v>
      </c>
      <c r="N12" s="128">
        <f t="shared" si="1"/>
        <v>29398</v>
      </c>
      <c r="O12" s="15">
        <f t="shared" si="2"/>
        <v>38</v>
      </c>
      <c r="P12" s="462" t="s">
        <v>38</v>
      </c>
      <c r="Q12" s="227">
        <v>33544</v>
      </c>
    </row>
    <row r="13" spans="1:19" ht="13.5" customHeight="1" thickTop="1" thickBot="1" x14ac:dyDescent="0.2">
      <c r="H13" s="136">
        <v>24</v>
      </c>
      <c r="I13" s="513" t="s">
        <v>28</v>
      </c>
      <c r="J13" s="519">
        <v>27428</v>
      </c>
      <c r="K13" s="116"/>
      <c r="L13" s="85"/>
      <c r="M13" s="186"/>
      <c r="N13" s="396">
        <f>SUM(J43)</f>
        <v>932778</v>
      </c>
      <c r="O13" s="4"/>
      <c r="P13" s="320" t="s">
        <v>156</v>
      </c>
      <c r="Q13" s="229">
        <v>619781</v>
      </c>
    </row>
    <row r="14" spans="1:19" ht="13.5" customHeight="1" x14ac:dyDescent="0.15">
      <c r="B14" s="21"/>
      <c r="G14" s="1"/>
      <c r="H14" s="91">
        <v>25</v>
      </c>
      <c r="I14" s="182" t="s">
        <v>29</v>
      </c>
      <c r="J14" s="14">
        <v>27066</v>
      </c>
      <c r="K14" s="116"/>
      <c r="L14" s="28"/>
      <c r="N14" t="s">
        <v>59</v>
      </c>
      <c r="O14"/>
    </row>
    <row r="15" spans="1:19" ht="13.5" customHeight="1" x14ac:dyDescent="0.15">
      <c r="H15" s="91">
        <v>2</v>
      </c>
      <c r="I15" s="182" t="s">
        <v>6</v>
      </c>
      <c r="J15" s="14">
        <v>10793</v>
      </c>
      <c r="K15" s="116"/>
      <c r="L15" s="28"/>
      <c r="M15" s="1" t="s">
        <v>208</v>
      </c>
      <c r="N15" s="16"/>
      <c r="O15"/>
      <c r="P15" s="392" t="s">
        <v>209</v>
      </c>
      <c r="Q15" s="95" t="s">
        <v>63</v>
      </c>
    </row>
    <row r="16" spans="1:19" ht="13.5" customHeight="1" x14ac:dyDescent="0.15">
      <c r="B16" s="1"/>
      <c r="C16" s="16"/>
      <c r="D16" s="1"/>
      <c r="E16" s="19"/>
      <c r="F16" s="1"/>
      <c r="H16" s="91">
        <v>22</v>
      </c>
      <c r="I16" s="182" t="s">
        <v>26</v>
      </c>
      <c r="J16" s="251">
        <v>10722</v>
      </c>
      <c r="K16" s="116"/>
      <c r="L16" s="4">
        <f>SUM(L3)</f>
        <v>17</v>
      </c>
      <c r="M16" s="14">
        <f>SUM(N3)</f>
        <v>279317</v>
      </c>
      <c r="N16" s="182" t="s">
        <v>21</v>
      </c>
      <c r="O16" s="4">
        <f>SUM(O3)</f>
        <v>17</v>
      </c>
      <c r="P16" s="14">
        <f>SUM(M16)</f>
        <v>279317</v>
      </c>
      <c r="Q16" s="325">
        <v>339081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</v>
      </c>
      <c r="I17" s="182" t="s">
        <v>10</v>
      </c>
      <c r="J17" s="14">
        <v>10644</v>
      </c>
      <c r="K17" s="116"/>
      <c r="L17" s="4">
        <f t="shared" ref="L17:L25" si="3">SUM(L4)</f>
        <v>26</v>
      </c>
      <c r="M17" s="14">
        <f t="shared" ref="M17:M25" si="4">SUM(N4)</f>
        <v>99799</v>
      </c>
      <c r="N17" s="182" t="s">
        <v>30</v>
      </c>
      <c r="O17" s="4">
        <f t="shared" ref="O17:O25" si="5">SUM(O4)</f>
        <v>26</v>
      </c>
      <c r="P17" s="14">
        <f t="shared" ref="P17:P25" si="6">SUM(M17)</f>
        <v>99799</v>
      </c>
      <c r="Q17" s="326">
        <v>104948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14</v>
      </c>
      <c r="I18" s="182" t="s">
        <v>19</v>
      </c>
      <c r="J18" s="14">
        <v>10490</v>
      </c>
      <c r="K18" s="116"/>
      <c r="L18" s="4">
        <f t="shared" si="3"/>
        <v>36</v>
      </c>
      <c r="M18" s="14">
        <f t="shared" si="4"/>
        <v>83440</v>
      </c>
      <c r="N18" s="183" t="s">
        <v>5</v>
      </c>
      <c r="O18" s="4">
        <f t="shared" si="5"/>
        <v>36</v>
      </c>
      <c r="P18" s="14">
        <f t="shared" si="6"/>
        <v>83440</v>
      </c>
      <c r="Q18" s="326">
        <v>92339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9</v>
      </c>
      <c r="I19" s="393" t="s">
        <v>172</v>
      </c>
      <c r="J19" s="251">
        <v>10206</v>
      </c>
      <c r="L19" s="4">
        <f t="shared" si="3"/>
        <v>33</v>
      </c>
      <c r="M19" s="14">
        <f t="shared" si="4"/>
        <v>73494</v>
      </c>
      <c r="N19" s="182" t="s">
        <v>0</v>
      </c>
      <c r="O19" s="4">
        <f t="shared" si="5"/>
        <v>33</v>
      </c>
      <c r="P19" s="14">
        <f t="shared" si="6"/>
        <v>73494</v>
      </c>
      <c r="Q19" s="326">
        <v>100556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37</v>
      </c>
      <c r="I20" s="182" t="s">
        <v>37</v>
      </c>
      <c r="J20" s="14">
        <v>9712</v>
      </c>
      <c r="L20" s="4">
        <f t="shared" si="3"/>
        <v>16</v>
      </c>
      <c r="M20" s="14">
        <f t="shared" si="4"/>
        <v>56263</v>
      </c>
      <c r="N20" s="182" t="s">
        <v>3</v>
      </c>
      <c r="O20" s="4">
        <f t="shared" si="5"/>
        <v>16</v>
      </c>
      <c r="P20" s="14">
        <f t="shared" si="6"/>
        <v>56263</v>
      </c>
      <c r="Q20" s="326">
        <v>49736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21</v>
      </c>
      <c r="I21" s="393" t="s">
        <v>166</v>
      </c>
      <c r="J21" s="14">
        <v>7293</v>
      </c>
      <c r="L21" s="4">
        <f t="shared" si="3"/>
        <v>31</v>
      </c>
      <c r="M21" s="14">
        <f t="shared" si="4"/>
        <v>49033</v>
      </c>
      <c r="N21" s="182" t="s">
        <v>64</v>
      </c>
      <c r="O21" s="4">
        <f t="shared" si="5"/>
        <v>31</v>
      </c>
      <c r="P21" s="14">
        <f t="shared" si="6"/>
        <v>49033</v>
      </c>
      <c r="Q21" s="326">
        <v>46505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251">
        <v>5950</v>
      </c>
      <c r="K22" s="16"/>
      <c r="L22" s="4">
        <f t="shared" si="3"/>
        <v>40</v>
      </c>
      <c r="M22" s="14">
        <f t="shared" si="4"/>
        <v>38297</v>
      </c>
      <c r="N22" s="253" t="s">
        <v>2</v>
      </c>
      <c r="O22" s="4">
        <f t="shared" si="5"/>
        <v>40</v>
      </c>
      <c r="P22" s="14">
        <f t="shared" si="6"/>
        <v>38297</v>
      </c>
      <c r="Q22" s="326">
        <v>33686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15</v>
      </c>
      <c r="I23" s="182" t="s">
        <v>20</v>
      </c>
      <c r="J23" s="14">
        <v>5534</v>
      </c>
      <c r="K23" s="16"/>
      <c r="L23" s="4">
        <f t="shared" si="3"/>
        <v>13</v>
      </c>
      <c r="M23" s="14">
        <f t="shared" si="4"/>
        <v>34366</v>
      </c>
      <c r="N23" s="182" t="s">
        <v>7</v>
      </c>
      <c r="O23" s="4">
        <f t="shared" si="5"/>
        <v>13</v>
      </c>
      <c r="P23" s="14">
        <f t="shared" si="6"/>
        <v>34366</v>
      </c>
      <c r="Q23" s="326">
        <v>37700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</v>
      </c>
      <c r="I24" s="182" t="s">
        <v>4</v>
      </c>
      <c r="J24" s="14">
        <v>3317</v>
      </c>
      <c r="K24" s="16"/>
      <c r="L24" s="4">
        <f t="shared" si="3"/>
        <v>34</v>
      </c>
      <c r="M24" s="14">
        <f t="shared" si="4"/>
        <v>34242</v>
      </c>
      <c r="N24" s="185" t="s">
        <v>1</v>
      </c>
      <c r="O24" s="4">
        <f t="shared" si="5"/>
        <v>34</v>
      </c>
      <c r="P24" s="14">
        <f t="shared" si="6"/>
        <v>34242</v>
      </c>
      <c r="Q24" s="326">
        <v>45535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39</v>
      </c>
      <c r="I25" s="182" t="s">
        <v>39</v>
      </c>
      <c r="J25" s="14">
        <v>2903</v>
      </c>
      <c r="K25" s="16"/>
      <c r="L25" s="15">
        <f t="shared" si="3"/>
        <v>38</v>
      </c>
      <c r="M25" s="128">
        <f t="shared" si="4"/>
        <v>29398</v>
      </c>
      <c r="N25" s="462" t="s">
        <v>38</v>
      </c>
      <c r="O25" s="15">
        <f t="shared" si="5"/>
        <v>38</v>
      </c>
      <c r="P25" s="128">
        <f t="shared" si="6"/>
        <v>29398</v>
      </c>
      <c r="Q25" s="327">
        <v>34170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30</v>
      </c>
      <c r="I26" s="182" t="s">
        <v>33</v>
      </c>
      <c r="J26" s="14">
        <v>1983</v>
      </c>
      <c r="K26" s="16"/>
      <c r="L26" s="129"/>
      <c r="M26" s="184">
        <f>SUM(J43-(M16+M17+M18+M19+M20+M21+M22+M23+M24+M25))</f>
        <v>155129</v>
      </c>
      <c r="N26" s="252" t="s">
        <v>45</v>
      </c>
      <c r="O26" s="130"/>
      <c r="P26" s="184">
        <f>SUM(M26)</f>
        <v>155129</v>
      </c>
      <c r="Q26" s="184"/>
      <c r="R26" s="200">
        <v>1065706</v>
      </c>
      <c r="T26" s="30"/>
    </row>
    <row r="27" spans="2:20" ht="13.5" customHeight="1" x14ac:dyDescent="0.15">
      <c r="H27" s="91">
        <v>29</v>
      </c>
      <c r="I27" s="182" t="s">
        <v>96</v>
      </c>
      <c r="J27" s="14">
        <v>1573</v>
      </c>
      <c r="K27" s="16"/>
      <c r="M27" s="53" t="s">
        <v>185</v>
      </c>
      <c r="N27" s="53"/>
      <c r="O27" s="124"/>
      <c r="P27" s="125" t="s">
        <v>186</v>
      </c>
    </row>
    <row r="28" spans="2:20" ht="13.5" customHeight="1" x14ac:dyDescent="0.15">
      <c r="G28" s="18"/>
      <c r="H28" s="91">
        <v>12</v>
      </c>
      <c r="I28" s="182" t="s">
        <v>18</v>
      </c>
      <c r="J28" s="14">
        <v>1502</v>
      </c>
      <c r="K28" s="16"/>
      <c r="M28" s="96">
        <f t="shared" ref="M28:M37" si="7">SUM(Q3)</f>
        <v>56209</v>
      </c>
      <c r="N28" s="182" t="s">
        <v>21</v>
      </c>
      <c r="O28" s="4">
        <f>SUM(L3)</f>
        <v>17</v>
      </c>
      <c r="P28" s="96">
        <f t="shared" ref="P28:P37" si="8">SUM(Q3)</f>
        <v>56209</v>
      </c>
    </row>
    <row r="29" spans="2:20" ht="13.5" customHeight="1" x14ac:dyDescent="0.15">
      <c r="H29" s="91">
        <v>20</v>
      </c>
      <c r="I29" s="182" t="s">
        <v>24</v>
      </c>
      <c r="J29" s="97">
        <v>1424</v>
      </c>
      <c r="K29" s="16"/>
      <c r="M29" s="96">
        <f t="shared" si="7"/>
        <v>82276</v>
      </c>
      <c r="N29" s="182" t="s">
        <v>30</v>
      </c>
      <c r="O29" s="4">
        <f t="shared" ref="O29:O37" si="9">SUM(L4)</f>
        <v>26</v>
      </c>
      <c r="P29" s="96">
        <f t="shared" si="8"/>
        <v>82276</v>
      </c>
    </row>
    <row r="30" spans="2:20" ht="13.5" customHeight="1" x14ac:dyDescent="0.15">
      <c r="H30" s="91">
        <v>27</v>
      </c>
      <c r="I30" s="182" t="s">
        <v>31</v>
      </c>
      <c r="J30" s="151">
        <v>1405</v>
      </c>
      <c r="K30" s="16"/>
      <c r="M30" s="96">
        <f t="shared" si="7"/>
        <v>45556</v>
      </c>
      <c r="N30" s="183" t="s">
        <v>5</v>
      </c>
      <c r="O30" s="4">
        <f t="shared" si="9"/>
        <v>36</v>
      </c>
      <c r="P30" s="96">
        <f t="shared" si="8"/>
        <v>45556</v>
      </c>
    </row>
    <row r="31" spans="2:20" ht="13.5" customHeight="1" x14ac:dyDescent="0.15">
      <c r="H31" s="91">
        <v>23</v>
      </c>
      <c r="I31" s="182" t="s">
        <v>27</v>
      </c>
      <c r="J31" s="14">
        <v>1144</v>
      </c>
      <c r="K31" s="16"/>
      <c r="M31" s="96">
        <f t="shared" si="7"/>
        <v>78191</v>
      </c>
      <c r="N31" s="182" t="s">
        <v>0</v>
      </c>
      <c r="O31" s="4">
        <f t="shared" si="9"/>
        <v>33</v>
      </c>
      <c r="P31" s="96">
        <f t="shared" si="8"/>
        <v>78191</v>
      </c>
    </row>
    <row r="32" spans="2:20" ht="13.5" customHeight="1" x14ac:dyDescent="0.15">
      <c r="H32" s="91">
        <v>35</v>
      </c>
      <c r="I32" s="182" t="s">
        <v>36</v>
      </c>
      <c r="J32" s="151">
        <v>773</v>
      </c>
      <c r="K32" s="16"/>
      <c r="M32" s="96">
        <f t="shared" si="7"/>
        <v>58189</v>
      </c>
      <c r="N32" s="182" t="s">
        <v>3</v>
      </c>
      <c r="O32" s="4">
        <f t="shared" si="9"/>
        <v>16</v>
      </c>
      <c r="P32" s="96">
        <f t="shared" si="8"/>
        <v>58189</v>
      </c>
      <c r="S32" s="11"/>
    </row>
    <row r="33" spans="7:21" ht="13.5" customHeight="1" x14ac:dyDescent="0.15">
      <c r="G33" s="447"/>
      <c r="H33" s="91">
        <v>19</v>
      </c>
      <c r="I33" s="182" t="s">
        <v>23</v>
      </c>
      <c r="J33" s="14">
        <v>628</v>
      </c>
      <c r="K33" s="16"/>
      <c r="M33" s="96">
        <f t="shared" si="7"/>
        <v>23036</v>
      </c>
      <c r="N33" s="182" t="s">
        <v>64</v>
      </c>
      <c r="O33" s="4">
        <f t="shared" si="9"/>
        <v>31</v>
      </c>
      <c r="P33" s="96">
        <f t="shared" si="8"/>
        <v>23036</v>
      </c>
      <c r="S33" s="30"/>
      <c r="T33" s="30"/>
    </row>
    <row r="34" spans="7:21" ht="13.5" customHeight="1" x14ac:dyDescent="0.15">
      <c r="H34" s="91">
        <v>4</v>
      </c>
      <c r="I34" s="182" t="s">
        <v>11</v>
      </c>
      <c r="J34" s="251">
        <v>604</v>
      </c>
      <c r="K34" s="16"/>
      <c r="M34" s="96">
        <f t="shared" si="7"/>
        <v>33730</v>
      </c>
      <c r="N34" s="253" t="s">
        <v>2</v>
      </c>
      <c r="O34" s="4">
        <f t="shared" si="9"/>
        <v>40</v>
      </c>
      <c r="P34" s="96">
        <f t="shared" si="8"/>
        <v>33730</v>
      </c>
      <c r="S34" s="30"/>
      <c r="T34" s="30"/>
    </row>
    <row r="35" spans="7:21" ht="13.5" customHeight="1" x14ac:dyDescent="0.15">
      <c r="H35" s="91">
        <v>6</v>
      </c>
      <c r="I35" s="182" t="s">
        <v>13</v>
      </c>
      <c r="J35" s="14">
        <v>591</v>
      </c>
      <c r="K35" s="16"/>
      <c r="M35" s="96">
        <f t="shared" si="7"/>
        <v>27559</v>
      </c>
      <c r="N35" s="182" t="s">
        <v>7</v>
      </c>
      <c r="O35" s="4">
        <f t="shared" si="9"/>
        <v>13</v>
      </c>
      <c r="P35" s="96">
        <f t="shared" si="8"/>
        <v>27559</v>
      </c>
      <c r="S35" s="30"/>
    </row>
    <row r="36" spans="7:21" ht="13.5" customHeight="1" x14ac:dyDescent="0.15">
      <c r="H36" s="91">
        <v>18</v>
      </c>
      <c r="I36" s="182" t="s">
        <v>22</v>
      </c>
      <c r="J36" s="14">
        <v>503</v>
      </c>
      <c r="K36" s="16"/>
      <c r="M36" s="96">
        <f t="shared" si="7"/>
        <v>35278</v>
      </c>
      <c r="N36" s="185" t="s">
        <v>1</v>
      </c>
      <c r="O36" s="4">
        <f t="shared" si="9"/>
        <v>34</v>
      </c>
      <c r="P36" s="96">
        <f t="shared" si="8"/>
        <v>35278</v>
      </c>
      <c r="S36" s="30"/>
    </row>
    <row r="37" spans="7:21" ht="13.5" customHeight="1" thickBot="1" x14ac:dyDescent="0.2">
      <c r="H37" s="91">
        <v>32</v>
      </c>
      <c r="I37" s="182" t="s">
        <v>35</v>
      </c>
      <c r="J37" s="151">
        <v>474</v>
      </c>
      <c r="K37" s="16"/>
      <c r="M37" s="127">
        <f t="shared" si="7"/>
        <v>33544</v>
      </c>
      <c r="N37" s="462" t="s">
        <v>38</v>
      </c>
      <c r="O37" s="15">
        <f t="shared" si="9"/>
        <v>38</v>
      </c>
      <c r="P37" s="127">
        <f t="shared" si="8"/>
        <v>33544</v>
      </c>
      <c r="S37" s="30"/>
    </row>
    <row r="38" spans="7:21" ht="13.5" customHeight="1" thickTop="1" x14ac:dyDescent="0.15">
      <c r="G38" s="432"/>
      <c r="H38" s="91">
        <v>7</v>
      </c>
      <c r="I38" s="182" t="s">
        <v>14</v>
      </c>
      <c r="J38" s="251">
        <v>271</v>
      </c>
      <c r="K38" s="16"/>
      <c r="M38" s="402">
        <f>SUM(Q13-(Q3+Q4+Q5+Q6+Q7+Q8+Q9+Q10+Q11+Q12))</f>
        <v>146213</v>
      </c>
      <c r="N38" s="403" t="s">
        <v>168</v>
      </c>
      <c r="O38" s="404"/>
      <c r="P38" s="405">
        <f>SUM(M38)</f>
        <v>146213</v>
      </c>
      <c r="U38" s="30"/>
    </row>
    <row r="39" spans="7:21" ht="13.5" customHeight="1" x14ac:dyDescent="0.15">
      <c r="H39" s="91">
        <v>5</v>
      </c>
      <c r="I39" s="182" t="s">
        <v>12</v>
      </c>
      <c r="J39" s="251">
        <v>100</v>
      </c>
      <c r="K39" s="16"/>
      <c r="P39" s="30"/>
    </row>
    <row r="40" spans="7:21" ht="13.5" customHeight="1" x14ac:dyDescent="0.15">
      <c r="H40" s="91">
        <v>10</v>
      </c>
      <c r="I40" s="182" t="s">
        <v>16</v>
      </c>
      <c r="J40" s="14">
        <v>72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24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94</v>
      </c>
      <c r="J43" s="348">
        <f>SUM(J3:J42)</f>
        <v>932778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206</v>
      </c>
      <c r="D52" s="9" t="s">
        <v>184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279317</v>
      </c>
      <c r="D53" s="97">
        <f t="shared" ref="D53:D63" si="11">SUM(Q3)</f>
        <v>56209</v>
      </c>
      <c r="E53" s="94">
        <f t="shared" ref="E53:E62" si="12">SUM(P16/Q16*100)</f>
        <v>82.374712826728711</v>
      </c>
      <c r="F53" s="22">
        <f t="shared" ref="F53:F63" si="13">SUM(C53/D53*100)</f>
        <v>496.92575922005375</v>
      </c>
      <c r="G53" s="23"/>
      <c r="I53" s="181"/>
    </row>
    <row r="54" spans="1:16" ht="13.5" customHeight="1" x14ac:dyDescent="0.15">
      <c r="A54" s="10">
        <v>2</v>
      </c>
      <c r="B54" s="182" t="s">
        <v>30</v>
      </c>
      <c r="C54" s="14">
        <f t="shared" si="10"/>
        <v>99799</v>
      </c>
      <c r="D54" s="97">
        <f t="shared" si="11"/>
        <v>82276</v>
      </c>
      <c r="E54" s="94">
        <f t="shared" si="12"/>
        <v>95.093760719594471</v>
      </c>
      <c r="F54" s="22">
        <f t="shared" si="13"/>
        <v>121.29782682677816</v>
      </c>
      <c r="G54" s="23"/>
      <c r="I54" s="181"/>
    </row>
    <row r="55" spans="1:16" ht="13.5" customHeight="1" x14ac:dyDescent="0.15">
      <c r="A55" s="10">
        <v>3</v>
      </c>
      <c r="B55" s="183" t="s">
        <v>5</v>
      </c>
      <c r="C55" s="14">
        <f t="shared" si="10"/>
        <v>83440</v>
      </c>
      <c r="D55" s="97">
        <f t="shared" si="11"/>
        <v>45556</v>
      </c>
      <c r="E55" s="94">
        <f t="shared" si="12"/>
        <v>90.362685322561433</v>
      </c>
      <c r="F55" s="22">
        <f t="shared" si="13"/>
        <v>183.15918869084206</v>
      </c>
      <c r="G55" s="23"/>
      <c r="I55" s="181"/>
    </row>
    <row r="56" spans="1:16" ht="13.5" customHeight="1" x14ac:dyDescent="0.15">
      <c r="A56" s="10">
        <v>4</v>
      </c>
      <c r="B56" s="182" t="s">
        <v>0</v>
      </c>
      <c r="C56" s="14">
        <f t="shared" si="10"/>
        <v>73494</v>
      </c>
      <c r="D56" s="97">
        <f t="shared" si="11"/>
        <v>78191</v>
      </c>
      <c r="E56" s="94">
        <f t="shared" si="12"/>
        <v>73.087632761844148</v>
      </c>
      <c r="F56" s="22">
        <f t="shared" si="13"/>
        <v>93.992914785589136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56263</v>
      </c>
      <c r="D57" s="97">
        <f t="shared" si="11"/>
        <v>58189</v>
      </c>
      <c r="E57" s="94">
        <f t="shared" si="12"/>
        <v>113.12329097635516</v>
      </c>
      <c r="F57" s="22">
        <f t="shared" si="13"/>
        <v>96.690096066266818</v>
      </c>
      <c r="G57" s="23"/>
      <c r="I57" s="181"/>
      <c r="P57" s="30"/>
    </row>
    <row r="58" spans="1:16" ht="13.5" customHeight="1" x14ac:dyDescent="0.15">
      <c r="A58" s="10">
        <v>6</v>
      </c>
      <c r="B58" s="182" t="s">
        <v>64</v>
      </c>
      <c r="C58" s="14">
        <f t="shared" si="10"/>
        <v>49033</v>
      </c>
      <c r="D58" s="97">
        <f t="shared" si="11"/>
        <v>23036</v>
      </c>
      <c r="E58" s="94">
        <f t="shared" si="12"/>
        <v>105.43597462638425</v>
      </c>
      <c r="F58" s="22">
        <f t="shared" si="13"/>
        <v>212.85379406146902</v>
      </c>
      <c r="G58" s="23"/>
    </row>
    <row r="59" spans="1:16" ht="13.5" customHeight="1" x14ac:dyDescent="0.15">
      <c r="A59" s="10">
        <v>7</v>
      </c>
      <c r="B59" s="253" t="s">
        <v>2</v>
      </c>
      <c r="C59" s="14">
        <f t="shared" si="10"/>
        <v>38297</v>
      </c>
      <c r="D59" s="97">
        <f t="shared" si="11"/>
        <v>33730</v>
      </c>
      <c r="E59" s="94">
        <f t="shared" si="12"/>
        <v>113.68817906548713</v>
      </c>
      <c r="F59" s="22">
        <f t="shared" si="13"/>
        <v>113.53987548176698</v>
      </c>
      <c r="G59" s="23"/>
    </row>
    <row r="60" spans="1:16" ht="13.5" customHeight="1" x14ac:dyDescent="0.15">
      <c r="A60" s="10">
        <v>8</v>
      </c>
      <c r="B60" s="182" t="s">
        <v>7</v>
      </c>
      <c r="C60" s="14">
        <f t="shared" si="10"/>
        <v>34366</v>
      </c>
      <c r="D60" s="97">
        <f t="shared" si="11"/>
        <v>27559</v>
      </c>
      <c r="E60" s="94">
        <f t="shared" si="12"/>
        <v>91.156498673740046</v>
      </c>
      <c r="F60" s="22">
        <f t="shared" si="13"/>
        <v>124.69973511375593</v>
      </c>
      <c r="G60" s="23"/>
    </row>
    <row r="61" spans="1:16" ht="13.5" customHeight="1" x14ac:dyDescent="0.15">
      <c r="A61" s="10">
        <v>9</v>
      </c>
      <c r="B61" s="185" t="s">
        <v>1</v>
      </c>
      <c r="C61" s="14">
        <f t="shared" si="10"/>
        <v>34242</v>
      </c>
      <c r="D61" s="97">
        <f t="shared" si="11"/>
        <v>35278</v>
      </c>
      <c r="E61" s="94">
        <f t="shared" si="12"/>
        <v>75.199297243878334</v>
      </c>
      <c r="F61" s="22">
        <f t="shared" si="13"/>
        <v>97.06332558535064</v>
      </c>
      <c r="G61" s="23"/>
    </row>
    <row r="62" spans="1:16" ht="13.5" customHeight="1" thickBot="1" x14ac:dyDescent="0.2">
      <c r="A62" s="142">
        <v>10</v>
      </c>
      <c r="B62" s="462" t="s">
        <v>38</v>
      </c>
      <c r="C62" s="128">
        <f t="shared" si="10"/>
        <v>29398</v>
      </c>
      <c r="D62" s="143">
        <f t="shared" si="11"/>
        <v>33544</v>
      </c>
      <c r="E62" s="144">
        <f t="shared" si="12"/>
        <v>86.034533216271583</v>
      </c>
      <c r="F62" s="145">
        <f t="shared" si="13"/>
        <v>87.640114476508472</v>
      </c>
      <c r="G62" s="146"/>
    </row>
    <row r="63" spans="1:16" ht="13.5" customHeight="1" thickTop="1" x14ac:dyDescent="0.15">
      <c r="A63" s="129"/>
      <c r="B63" s="147" t="s">
        <v>74</v>
      </c>
      <c r="C63" s="148">
        <f>SUM(J43)</f>
        <v>932778</v>
      </c>
      <c r="D63" s="148">
        <f t="shared" si="11"/>
        <v>619781</v>
      </c>
      <c r="E63" s="149">
        <f>SUM(C63/R26*100)</f>
        <v>87.526766293893445</v>
      </c>
      <c r="F63" s="150">
        <f t="shared" si="13"/>
        <v>150.50122543285451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L40" sqref="L40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66</v>
      </c>
      <c r="R1" s="117"/>
    </row>
    <row r="2" spans="8:30" x14ac:dyDescent="0.15">
      <c r="H2" s="209" t="s">
        <v>206</v>
      </c>
      <c r="I2" s="91"/>
      <c r="J2" s="211" t="s">
        <v>103</v>
      </c>
      <c r="K2" s="4"/>
      <c r="L2" s="350" t="s">
        <v>184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100</v>
      </c>
      <c r="I3" s="91"/>
      <c r="J3" s="160" t="s">
        <v>101</v>
      </c>
      <c r="K3" s="4"/>
      <c r="L3" s="350" t="s">
        <v>100</v>
      </c>
      <c r="M3" s="1"/>
      <c r="N3" s="100"/>
      <c r="O3" s="100"/>
      <c r="S3" s="28"/>
      <c r="T3" s="28"/>
      <c r="U3" s="28"/>
    </row>
    <row r="4" spans="8:30" x14ac:dyDescent="0.15">
      <c r="H4" s="99">
        <v>20307</v>
      </c>
      <c r="I4" s="91">
        <v>33</v>
      </c>
      <c r="J4" s="182" t="s">
        <v>0</v>
      </c>
      <c r="K4" s="131">
        <f>SUM(I4)</f>
        <v>33</v>
      </c>
      <c r="L4" s="367">
        <v>27475</v>
      </c>
      <c r="M4" s="49"/>
      <c r="N4" s="101"/>
      <c r="O4" s="101"/>
      <c r="S4" s="28"/>
      <c r="T4" s="28"/>
      <c r="U4" s="28"/>
    </row>
    <row r="5" spans="8:30" x14ac:dyDescent="0.15">
      <c r="H5" s="98">
        <v>17114</v>
      </c>
      <c r="I5" s="91">
        <v>26</v>
      </c>
      <c r="J5" s="182" t="s">
        <v>30</v>
      </c>
      <c r="K5" s="131">
        <f t="shared" ref="K5:K13" si="0">SUM(I5)</f>
        <v>26</v>
      </c>
      <c r="L5" s="368">
        <v>14139</v>
      </c>
      <c r="M5" s="49"/>
      <c r="N5" s="101"/>
      <c r="O5" s="101"/>
      <c r="S5" s="28"/>
      <c r="T5" s="28"/>
      <c r="U5" s="28"/>
    </row>
    <row r="6" spans="8:30" x14ac:dyDescent="0.15">
      <c r="H6" s="48">
        <v>8112</v>
      </c>
      <c r="I6" s="91">
        <v>14</v>
      </c>
      <c r="J6" s="182" t="s">
        <v>19</v>
      </c>
      <c r="K6" s="131">
        <f t="shared" si="0"/>
        <v>14</v>
      </c>
      <c r="L6" s="368">
        <v>7321</v>
      </c>
      <c r="M6" s="49"/>
      <c r="N6" s="210"/>
      <c r="O6" s="101"/>
      <c r="S6" s="28"/>
      <c r="T6" s="28"/>
      <c r="U6" s="28"/>
    </row>
    <row r="7" spans="8:30" x14ac:dyDescent="0.15">
      <c r="H7" s="98">
        <v>5283</v>
      </c>
      <c r="I7" s="91">
        <v>34</v>
      </c>
      <c r="J7" s="182" t="s">
        <v>1</v>
      </c>
      <c r="K7" s="131">
        <f t="shared" si="0"/>
        <v>34</v>
      </c>
      <c r="L7" s="368">
        <v>3841</v>
      </c>
      <c r="M7" s="49"/>
      <c r="N7" s="101"/>
      <c r="O7" s="101"/>
      <c r="S7" s="28"/>
      <c r="T7" s="28"/>
      <c r="U7" s="28"/>
    </row>
    <row r="8" spans="8:30" x14ac:dyDescent="0.15">
      <c r="H8" s="98">
        <v>4559</v>
      </c>
      <c r="I8" s="91">
        <v>38</v>
      </c>
      <c r="J8" s="182" t="s">
        <v>38</v>
      </c>
      <c r="K8" s="131">
        <f t="shared" si="0"/>
        <v>38</v>
      </c>
      <c r="L8" s="368">
        <v>4762</v>
      </c>
      <c r="M8" s="49"/>
      <c r="N8" s="101"/>
      <c r="O8" s="101"/>
      <c r="S8" s="28"/>
      <c r="T8" s="28"/>
      <c r="U8" s="28"/>
    </row>
    <row r="9" spans="8:30" x14ac:dyDescent="0.15">
      <c r="H9" s="48">
        <v>4102</v>
      </c>
      <c r="I9" s="91">
        <v>24</v>
      </c>
      <c r="J9" s="182" t="s">
        <v>28</v>
      </c>
      <c r="K9" s="131">
        <f t="shared" si="0"/>
        <v>24</v>
      </c>
      <c r="L9" s="368">
        <v>3629</v>
      </c>
      <c r="M9" s="49"/>
      <c r="N9" s="101"/>
      <c r="O9" s="101"/>
      <c r="S9" s="28"/>
      <c r="T9" s="28"/>
      <c r="U9" s="28"/>
    </row>
    <row r="10" spans="8:30" x14ac:dyDescent="0.15">
      <c r="H10" s="48">
        <v>2976</v>
      </c>
      <c r="I10" s="152">
        <v>15</v>
      </c>
      <c r="J10" s="185" t="s">
        <v>20</v>
      </c>
      <c r="K10" s="131">
        <f t="shared" si="0"/>
        <v>15</v>
      </c>
      <c r="L10" s="368">
        <v>3512</v>
      </c>
      <c r="S10" s="28"/>
      <c r="T10" s="28"/>
      <c r="U10" s="28"/>
    </row>
    <row r="11" spans="8:30" x14ac:dyDescent="0.15">
      <c r="H11" s="6">
        <v>2785</v>
      </c>
      <c r="I11" s="91">
        <v>37</v>
      </c>
      <c r="J11" s="182" t="s">
        <v>37</v>
      </c>
      <c r="K11" s="131">
        <f t="shared" si="0"/>
        <v>37</v>
      </c>
      <c r="L11" s="368">
        <v>2621</v>
      </c>
      <c r="M11" s="49"/>
      <c r="N11" s="101"/>
      <c r="O11" s="101"/>
      <c r="S11" s="28"/>
      <c r="T11" s="28"/>
      <c r="U11" s="28"/>
    </row>
    <row r="12" spans="8:30" x14ac:dyDescent="0.15">
      <c r="H12" s="153">
        <v>2637</v>
      </c>
      <c r="I12" s="152">
        <v>36</v>
      </c>
      <c r="J12" s="185" t="s">
        <v>5</v>
      </c>
      <c r="K12" s="131">
        <f t="shared" si="0"/>
        <v>36</v>
      </c>
      <c r="L12" s="368">
        <v>1932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6">
        <v>1012</v>
      </c>
      <c r="I13" s="474">
        <v>25</v>
      </c>
      <c r="J13" s="475" t="s">
        <v>29</v>
      </c>
      <c r="K13" s="131">
        <f t="shared" si="0"/>
        <v>25</v>
      </c>
      <c r="L13" s="368">
        <v>993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48">
        <v>779</v>
      </c>
      <c r="I14" s="136">
        <v>27</v>
      </c>
      <c r="J14" s="199" t="s">
        <v>31</v>
      </c>
      <c r="K14" s="120" t="s">
        <v>8</v>
      </c>
      <c r="L14" s="369">
        <v>73833</v>
      </c>
      <c r="S14" s="28"/>
      <c r="T14" s="28"/>
      <c r="U14" s="28"/>
    </row>
    <row r="15" spans="8:30" x14ac:dyDescent="0.15">
      <c r="H15" s="98">
        <v>770</v>
      </c>
      <c r="I15" s="91">
        <v>17</v>
      </c>
      <c r="J15" s="182" t="s">
        <v>21</v>
      </c>
      <c r="K15" s="55"/>
      <c r="L15" s="1" t="s">
        <v>60</v>
      </c>
      <c r="M15" s="456" t="s">
        <v>95</v>
      </c>
      <c r="N15" s="46" t="s">
        <v>75</v>
      </c>
      <c r="S15" s="28"/>
      <c r="T15" s="28"/>
      <c r="U15" s="28"/>
    </row>
    <row r="16" spans="8:30" x14ac:dyDescent="0.15">
      <c r="H16" s="48">
        <v>657</v>
      </c>
      <c r="I16" s="349">
        <v>40</v>
      </c>
      <c r="J16" s="183" t="s">
        <v>2</v>
      </c>
      <c r="K16" s="131">
        <f>SUM(I4)</f>
        <v>33</v>
      </c>
      <c r="L16" s="182" t="s">
        <v>0</v>
      </c>
      <c r="M16" s="370">
        <v>20894</v>
      </c>
      <c r="N16" s="99">
        <f>SUM(H4)</f>
        <v>20307</v>
      </c>
      <c r="O16" s="49"/>
      <c r="P16" s="18"/>
      <c r="S16" s="28"/>
      <c r="T16" s="28"/>
      <c r="U16" s="28"/>
    </row>
    <row r="17" spans="1:21" x14ac:dyDescent="0.15">
      <c r="H17" s="221">
        <v>530</v>
      </c>
      <c r="I17" s="91">
        <v>19</v>
      </c>
      <c r="J17" s="182" t="s">
        <v>23</v>
      </c>
      <c r="K17" s="131">
        <f t="shared" ref="K17:K25" si="1">SUM(I5)</f>
        <v>26</v>
      </c>
      <c r="L17" s="182" t="s">
        <v>30</v>
      </c>
      <c r="M17" s="371">
        <v>20476</v>
      </c>
      <c r="N17" s="99">
        <f t="shared" ref="N17:N25" si="2">SUM(H5)</f>
        <v>17114</v>
      </c>
      <c r="O17" s="49"/>
      <c r="P17" s="18"/>
      <c r="S17" s="28"/>
      <c r="T17" s="28"/>
      <c r="U17" s="28"/>
    </row>
    <row r="18" spans="1:21" x14ac:dyDescent="0.15">
      <c r="H18" s="407">
        <v>413</v>
      </c>
      <c r="I18" s="91">
        <v>16</v>
      </c>
      <c r="J18" s="182" t="s">
        <v>3</v>
      </c>
      <c r="K18" s="131">
        <f t="shared" si="1"/>
        <v>14</v>
      </c>
      <c r="L18" s="182" t="s">
        <v>19</v>
      </c>
      <c r="M18" s="371">
        <v>8825</v>
      </c>
      <c r="N18" s="99">
        <f t="shared" si="2"/>
        <v>8112</v>
      </c>
      <c r="O18" s="49"/>
      <c r="P18" s="18"/>
      <c r="S18" s="28"/>
      <c r="T18" s="28"/>
      <c r="U18" s="28"/>
    </row>
    <row r="19" spans="1:21" x14ac:dyDescent="0.15">
      <c r="H19" s="47">
        <v>292</v>
      </c>
      <c r="I19" s="91">
        <v>1</v>
      </c>
      <c r="J19" s="182" t="s">
        <v>4</v>
      </c>
      <c r="K19" s="131">
        <f t="shared" si="1"/>
        <v>34</v>
      </c>
      <c r="L19" s="182" t="s">
        <v>1</v>
      </c>
      <c r="M19" s="371">
        <v>5569</v>
      </c>
      <c r="N19" s="99">
        <f t="shared" si="2"/>
        <v>5283</v>
      </c>
      <c r="O19" s="49"/>
      <c r="P19" s="18"/>
      <c r="S19" s="28"/>
      <c r="T19" s="28"/>
      <c r="U19" s="28"/>
    </row>
    <row r="20" spans="1:21" ht="14.25" thickBot="1" x14ac:dyDescent="0.2">
      <c r="H20" s="48">
        <v>153</v>
      </c>
      <c r="I20" s="91">
        <v>22</v>
      </c>
      <c r="J20" s="182" t="s">
        <v>26</v>
      </c>
      <c r="K20" s="131">
        <f t="shared" si="1"/>
        <v>38</v>
      </c>
      <c r="L20" s="182" t="s">
        <v>38</v>
      </c>
      <c r="M20" s="371">
        <v>4791</v>
      </c>
      <c r="N20" s="99">
        <f t="shared" si="2"/>
        <v>4559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206</v>
      </c>
      <c r="D21" s="66" t="s">
        <v>184</v>
      </c>
      <c r="E21" s="66" t="s">
        <v>51</v>
      </c>
      <c r="F21" s="66" t="s">
        <v>50</v>
      </c>
      <c r="G21" s="66" t="s">
        <v>52</v>
      </c>
      <c r="H21" s="98">
        <v>150</v>
      </c>
      <c r="I21" s="91">
        <v>23</v>
      </c>
      <c r="J21" s="182" t="s">
        <v>27</v>
      </c>
      <c r="K21" s="131">
        <f t="shared" si="1"/>
        <v>24</v>
      </c>
      <c r="L21" s="182" t="s">
        <v>28</v>
      </c>
      <c r="M21" s="371">
        <v>4728</v>
      </c>
      <c r="N21" s="99">
        <f t="shared" si="2"/>
        <v>4102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0</v>
      </c>
      <c r="C22" s="47">
        <f t="shared" ref="C22:C31" si="3">SUM(H4)</f>
        <v>20307</v>
      </c>
      <c r="D22" s="99">
        <f>SUM(L4)</f>
        <v>27475</v>
      </c>
      <c r="E22" s="58">
        <f t="shared" ref="E22:E32" si="4">SUM(N16/M16*100)</f>
        <v>97.190581028046324</v>
      </c>
      <c r="F22" s="62">
        <f>SUM(C22/D22*100)</f>
        <v>73.910828025477699</v>
      </c>
      <c r="G22" s="4"/>
      <c r="H22" s="102">
        <v>117</v>
      </c>
      <c r="I22" s="91">
        <v>21</v>
      </c>
      <c r="J22" s="182" t="s">
        <v>25</v>
      </c>
      <c r="K22" s="131">
        <f t="shared" si="1"/>
        <v>15</v>
      </c>
      <c r="L22" s="185" t="s">
        <v>20</v>
      </c>
      <c r="M22" s="371">
        <v>3604</v>
      </c>
      <c r="N22" s="99">
        <f t="shared" si="2"/>
        <v>2976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30</v>
      </c>
      <c r="C23" s="47">
        <f t="shared" si="3"/>
        <v>17114</v>
      </c>
      <c r="D23" s="99">
        <f>SUM(L5)</f>
        <v>14139</v>
      </c>
      <c r="E23" s="58">
        <f t="shared" si="4"/>
        <v>83.580777495604607</v>
      </c>
      <c r="F23" s="62">
        <f t="shared" ref="F23:F32" si="5">SUM(C23/D23*100)</f>
        <v>121.04109201499398</v>
      </c>
      <c r="G23" s="4"/>
      <c r="H23" s="140">
        <v>53</v>
      </c>
      <c r="I23" s="91">
        <v>31</v>
      </c>
      <c r="J23" s="182" t="s">
        <v>106</v>
      </c>
      <c r="K23" s="131">
        <f t="shared" si="1"/>
        <v>37</v>
      </c>
      <c r="L23" s="182" t="s">
        <v>37</v>
      </c>
      <c r="M23" s="371">
        <v>2206</v>
      </c>
      <c r="N23" s="99">
        <f t="shared" si="2"/>
        <v>2785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8112</v>
      </c>
      <c r="D24" s="99">
        <f t="shared" ref="D24:D31" si="6">SUM(L6)</f>
        <v>7321</v>
      </c>
      <c r="E24" s="58">
        <f t="shared" si="4"/>
        <v>91.920679886685548</v>
      </c>
      <c r="F24" s="62">
        <f t="shared" si="5"/>
        <v>110.80453489960389</v>
      </c>
      <c r="G24" s="4"/>
      <c r="H24" s="455">
        <v>50</v>
      </c>
      <c r="I24" s="91">
        <v>39</v>
      </c>
      <c r="J24" s="182" t="s">
        <v>39</v>
      </c>
      <c r="K24" s="131">
        <f t="shared" si="1"/>
        <v>36</v>
      </c>
      <c r="L24" s="185" t="s">
        <v>5</v>
      </c>
      <c r="M24" s="371">
        <v>2971</v>
      </c>
      <c r="N24" s="99">
        <f t="shared" si="2"/>
        <v>2637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5283</v>
      </c>
      <c r="D25" s="99">
        <f t="shared" si="6"/>
        <v>3841</v>
      </c>
      <c r="E25" s="58">
        <f t="shared" si="4"/>
        <v>94.864428084036632</v>
      </c>
      <c r="F25" s="62">
        <f t="shared" si="5"/>
        <v>137.54230669096589</v>
      </c>
      <c r="G25" s="4"/>
      <c r="H25" s="102">
        <v>49</v>
      </c>
      <c r="I25" s="91">
        <v>9</v>
      </c>
      <c r="J25" s="393" t="s">
        <v>173</v>
      </c>
      <c r="K25" s="206">
        <f t="shared" si="1"/>
        <v>25</v>
      </c>
      <c r="L25" s="475" t="s">
        <v>29</v>
      </c>
      <c r="M25" s="372">
        <v>1152</v>
      </c>
      <c r="N25" s="190">
        <f t="shared" si="2"/>
        <v>1012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38</v>
      </c>
      <c r="C26" s="99">
        <f t="shared" si="3"/>
        <v>4559</v>
      </c>
      <c r="D26" s="99">
        <f t="shared" si="6"/>
        <v>4762</v>
      </c>
      <c r="E26" s="459">
        <f t="shared" si="4"/>
        <v>95.157587142558967</v>
      </c>
      <c r="F26" s="461">
        <f t="shared" si="5"/>
        <v>95.737085258294826</v>
      </c>
      <c r="G26" s="13"/>
      <c r="H26" s="455">
        <v>28</v>
      </c>
      <c r="I26" s="91">
        <v>32</v>
      </c>
      <c r="J26" s="182" t="s">
        <v>35</v>
      </c>
      <c r="K26" s="4"/>
      <c r="L26" s="438" t="s">
        <v>165</v>
      </c>
      <c r="M26" s="373">
        <v>79664</v>
      </c>
      <c r="N26" s="219">
        <f>SUM(H44)</f>
        <v>72950</v>
      </c>
      <c r="S26" s="28"/>
      <c r="T26" s="28"/>
      <c r="U26" s="28"/>
    </row>
    <row r="27" spans="1:21" x14ac:dyDescent="0.15">
      <c r="A27" s="68">
        <v>6</v>
      </c>
      <c r="B27" s="182" t="s">
        <v>28</v>
      </c>
      <c r="C27" s="47">
        <f t="shared" si="3"/>
        <v>4102</v>
      </c>
      <c r="D27" s="99">
        <f t="shared" si="6"/>
        <v>3629</v>
      </c>
      <c r="E27" s="58">
        <f t="shared" si="4"/>
        <v>86.759729272419634</v>
      </c>
      <c r="F27" s="62">
        <f t="shared" si="5"/>
        <v>113.0338936346101</v>
      </c>
      <c r="G27" s="4"/>
      <c r="H27" s="140">
        <v>21</v>
      </c>
      <c r="I27" s="91">
        <v>4</v>
      </c>
      <c r="J27" s="182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20</v>
      </c>
      <c r="C28" s="47">
        <f t="shared" si="3"/>
        <v>2976</v>
      </c>
      <c r="D28" s="99">
        <f t="shared" si="6"/>
        <v>3512</v>
      </c>
      <c r="E28" s="58">
        <f t="shared" si="4"/>
        <v>82.574916759156494</v>
      </c>
      <c r="F28" s="62">
        <f t="shared" si="5"/>
        <v>84.73804100227791</v>
      </c>
      <c r="G28" s="4"/>
      <c r="H28" s="102">
        <v>1</v>
      </c>
      <c r="I28" s="91">
        <v>12</v>
      </c>
      <c r="J28" s="182" t="s">
        <v>18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37</v>
      </c>
      <c r="C29" s="47">
        <f t="shared" si="3"/>
        <v>2785</v>
      </c>
      <c r="D29" s="99">
        <f t="shared" si="6"/>
        <v>2621</v>
      </c>
      <c r="E29" s="58">
        <f t="shared" si="4"/>
        <v>126.24660018132366</v>
      </c>
      <c r="F29" s="62">
        <f t="shared" si="5"/>
        <v>106.25715375810761</v>
      </c>
      <c r="G29" s="12"/>
      <c r="H29" s="140">
        <v>0</v>
      </c>
      <c r="I29" s="91">
        <v>2</v>
      </c>
      <c r="J29" s="182" t="s">
        <v>6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5</v>
      </c>
      <c r="C30" s="47">
        <f t="shared" si="3"/>
        <v>2637</v>
      </c>
      <c r="D30" s="99">
        <f t="shared" si="6"/>
        <v>1932</v>
      </c>
      <c r="E30" s="58">
        <f t="shared" si="4"/>
        <v>88.757993941433867</v>
      </c>
      <c r="F30" s="62">
        <f t="shared" si="5"/>
        <v>136.49068322981367</v>
      </c>
      <c r="G30" s="13"/>
      <c r="H30" s="455">
        <v>0</v>
      </c>
      <c r="I30" s="91">
        <v>3</v>
      </c>
      <c r="J30" s="182" t="s">
        <v>10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5" t="s">
        <v>29</v>
      </c>
      <c r="C31" s="47">
        <f t="shared" si="3"/>
        <v>1012</v>
      </c>
      <c r="D31" s="99">
        <f t="shared" si="6"/>
        <v>993</v>
      </c>
      <c r="E31" s="58">
        <f t="shared" si="4"/>
        <v>87.847222222222214</v>
      </c>
      <c r="F31" s="62">
        <f t="shared" si="5"/>
        <v>101.91339375629407</v>
      </c>
      <c r="G31" s="103"/>
      <c r="H31" s="140">
        <v>0</v>
      </c>
      <c r="I31" s="91">
        <v>5</v>
      </c>
      <c r="J31" s="182" t="s">
        <v>12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72950</v>
      </c>
      <c r="D32" s="74">
        <f>SUM(L14)</f>
        <v>73833</v>
      </c>
      <c r="E32" s="77">
        <f t="shared" si="4"/>
        <v>91.572102831893957</v>
      </c>
      <c r="F32" s="75">
        <f t="shared" si="5"/>
        <v>98.804057806130047</v>
      </c>
      <c r="G32" s="76"/>
      <c r="H32" s="476">
        <v>0</v>
      </c>
      <c r="I32" s="91">
        <v>6</v>
      </c>
      <c r="J32" s="182" t="s">
        <v>13</v>
      </c>
      <c r="L32" s="32"/>
      <c r="M32" s="28"/>
      <c r="S32" s="28"/>
      <c r="T32" s="28"/>
      <c r="U32" s="28"/>
    </row>
    <row r="33" spans="1:30" x14ac:dyDescent="0.15">
      <c r="H33" s="4">
        <v>0</v>
      </c>
      <c r="I33" s="91">
        <v>7</v>
      </c>
      <c r="J33" s="182" t="s">
        <v>14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99">
        <v>0</v>
      </c>
      <c r="I34" s="91">
        <v>8</v>
      </c>
      <c r="J34" s="182" t="s">
        <v>15</v>
      </c>
      <c r="L34" s="248"/>
      <c r="M34" s="28"/>
      <c r="S34" s="28"/>
      <c r="T34" s="28"/>
      <c r="U34" s="28"/>
    </row>
    <row r="35" spans="1:30" x14ac:dyDescent="0.15">
      <c r="H35" s="514">
        <v>0</v>
      </c>
      <c r="I35" s="91">
        <v>10</v>
      </c>
      <c r="J35" s="182" t="s">
        <v>16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11</v>
      </c>
      <c r="J36" s="182" t="s">
        <v>17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391">
        <v>0</v>
      </c>
      <c r="I37" s="91">
        <v>13</v>
      </c>
      <c r="J37" s="182" t="s">
        <v>7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1">
        <v>0</v>
      </c>
      <c r="I38" s="91">
        <v>18</v>
      </c>
      <c r="J38" s="182" t="s">
        <v>22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20</v>
      </c>
      <c r="J39" s="182" t="s">
        <v>24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221">
        <v>0</v>
      </c>
      <c r="I40" s="91">
        <v>28</v>
      </c>
      <c r="J40" s="182" t="s">
        <v>32</v>
      </c>
      <c r="L40" s="52"/>
      <c r="M40" s="28"/>
      <c r="S40" s="28"/>
      <c r="T40" s="28"/>
      <c r="U40" s="28"/>
    </row>
    <row r="41" spans="1:30" x14ac:dyDescent="0.15">
      <c r="H41" s="221">
        <v>0</v>
      </c>
      <c r="I41" s="91">
        <v>29</v>
      </c>
      <c r="J41" s="182" t="s">
        <v>96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30</v>
      </c>
      <c r="J42" s="182" t="s">
        <v>33</v>
      </c>
      <c r="L42" s="52"/>
      <c r="M42" s="28"/>
      <c r="S42" s="28"/>
      <c r="T42" s="28"/>
      <c r="U42" s="28"/>
    </row>
    <row r="43" spans="1:30" x14ac:dyDescent="0.15">
      <c r="H43" s="98">
        <v>0</v>
      </c>
      <c r="I43" s="91">
        <v>35</v>
      </c>
      <c r="J43" s="182" t="s">
        <v>36</v>
      </c>
      <c r="L43" s="52"/>
      <c r="M43" s="28"/>
      <c r="S43" s="33"/>
      <c r="T43" s="33"/>
      <c r="U43" s="33"/>
    </row>
    <row r="44" spans="1:30" x14ac:dyDescent="0.15">
      <c r="H44" s="132">
        <f>SUM(H4:H43)</f>
        <v>72950</v>
      </c>
      <c r="I44" s="91"/>
      <c r="J44" s="189" t="s">
        <v>98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206</v>
      </c>
      <c r="I47" s="91"/>
      <c r="J47" s="204" t="s">
        <v>71</v>
      </c>
      <c r="K47" s="4"/>
      <c r="L47" s="355" t="s">
        <v>184</v>
      </c>
      <c r="S47" s="28"/>
      <c r="T47" s="28"/>
      <c r="U47" s="28"/>
      <c r="V47" s="28"/>
    </row>
    <row r="48" spans="1:30" x14ac:dyDescent="0.15">
      <c r="H48" s="212" t="s">
        <v>100</v>
      </c>
      <c r="I48" s="136"/>
      <c r="J48" s="203" t="s">
        <v>53</v>
      </c>
      <c r="K48" s="197"/>
      <c r="L48" s="360" t="s">
        <v>100</v>
      </c>
      <c r="S48" s="28"/>
      <c r="T48" s="28"/>
      <c r="U48" s="28"/>
      <c r="V48" s="28"/>
    </row>
    <row r="49" spans="1:22" x14ac:dyDescent="0.15">
      <c r="H49" s="47">
        <v>47046</v>
      </c>
      <c r="I49" s="91">
        <v>26</v>
      </c>
      <c r="J49" s="182" t="s">
        <v>30</v>
      </c>
      <c r="K49" s="4">
        <f>SUM(I49)</f>
        <v>26</v>
      </c>
      <c r="L49" s="361">
        <v>41710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15299</v>
      </c>
      <c r="I50" s="91">
        <v>13</v>
      </c>
      <c r="J50" s="182" t="s">
        <v>7</v>
      </c>
      <c r="K50" s="4">
        <f t="shared" ref="K50:K58" si="7">SUM(I50)</f>
        <v>13</v>
      </c>
      <c r="L50" s="361">
        <v>10243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8851</v>
      </c>
      <c r="I51" s="91">
        <v>22</v>
      </c>
      <c r="J51" s="182" t="s">
        <v>26</v>
      </c>
      <c r="K51" s="4">
        <f t="shared" si="7"/>
        <v>22</v>
      </c>
      <c r="L51" s="361">
        <v>2320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7972</v>
      </c>
      <c r="I52" s="91">
        <v>25</v>
      </c>
      <c r="J52" s="182" t="s">
        <v>29</v>
      </c>
      <c r="K52" s="4">
        <f t="shared" si="7"/>
        <v>25</v>
      </c>
      <c r="L52" s="361">
        <v>7798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206</v>
      </c>
      <c r="D53" s="66" t="s">
        <v>184</v>
      </c>
      <c r="E53" s="66" t="s">
        <v>51</v>
      </c>
      <c r="F53" s="66" t="s">
        <v>50</v>
      </c>
      <c r="G53" s="66" t="s">
        <v>52</v>
      </c>
      <c r="H53" s="98">
        <v>7670</v>
      </c>
      <c r="I53" s="91">
        <v>33</v>
      </c>
      <c r="J53" s="182" t="s">
        <v>0</v>
      </c>
      <c r="K53" s="4">
        <f t="shared" si="7"/>
        <v>33</v>
      </c>
      <c r="L53" s="361">
        <v>7595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47046</v>
      </c>
      <c r="D54" s="110">
        <f>SUM(L49)</f>
        <v>41710</v>
      </c>
      <c r="E54" s="58">
        <f t="shared" ref="E54:E64" si="9">SUM(N63/M63*100)</f>
        <v>93.271213322759721</v>
      </c>
      <c r="F54" s="58">
        <f>SUM(C54/D54*100)</f>
        <v>112.79309518101175</v>
      </c>
      <c r="G54" s="4"/>
      <c r="H54" s="48">
        <v>5350</v>
      </c>
      <c r="I54" s="91">
        <v>40</v>
      </c>
      <c r="J54" s="182" t="s">
        <v>2</v>
      </c>
      <c r="K54" s="4">
        <f t="shared" si="7"/>
        <v>40</v>
      </c>
      <c r="L54" s="361">
        <v>8746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15299</v>
      </c>
      <c r="D55" s="110">
        <f t="shared" ref="D55:D64" si="10">SUM(L50)</f>
        <v>10243</v>
      </c>
      <c r="E55" s="58">
        <f t="shared" si="9"/>
        <v>110.33463147266696</v>
      </c>
      <c r="F55" s="58">
        <f t="shared" ref="F55:F64" si="11">SUM(C55/D55*100)</f>
        <v>149.36053890461778</v>
      </c>
      <c r="G55" s="4"/>
      <c r="H55" s="48">
        <v>5141</v>
      </c>
      <c r="I55" s="91">
        <v>36</v>
      </c>
      <c r="J55" s="182" t="s">
        <v>5</v>
      </c>
      <c r="K55" s="4">
        <f t="shared" si="7"/>
        <v>36</v>
      </c>
      <c r="L55" s="361">
        <v>2330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26</v>
      </c>
      <c r="C56" s="47">
        <f t="shared" si="8"/>
        <v>8851</v>
      </c>
      <c r="D56" s="110">
        <f t="shared" si="10"/>
        <v>2320</v>
      </c>
      <c r="E56" s="58">
        <f t="shared" si="9"/>
        <v>198.31951602061392</v>
      </c>
      <c r="F56" s="58">
        <f t="shared" si="11"/>
        <v>381.50862068965517</v>
      </c>
      <c r="G56" s="4"/>
      <c r="H56" s="48">
        <v>3793</v>
      </c>
      <c r="I56" s="91">
        <v>24</v>
      </c>
      <c r="J56" s="182" t="s">
        <v>28</v>
      </c>
      <c r="K56" s="4">
        <f t="shared" si="7"/>
        <v>24</v>
      </c>
      <c r="L56" s="361">
        <v>3646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29</v>
      </c>
      <c r="C57" s="47">
        <f t="shared" si="8"/>
        <v>7972</v>
      </c>
      <c r="D57" s="110">
        <f t="shared" si="10"/>
        <v>7798</v>
      </c>
      <c r="E57" s="58">
        <f t="shared" si="9"/>
        <v>99.837194740137761</v>
      </c>
      <c r="F57" s="58">
        <f t="shared" si="11"/>
        <v>102.23134136958194</v>
      </c>
      <c r="G57" s="4"/>
      <c r="H57" s="140">
        <v>3475</v>
      </c>
      <c r="I57" s="91">
        <v>34</v>
      </c>
      <c r="J57" s="182" t="s">
        <v>1</v>
      </c>
      <c r="K57" s="4">
        <f t="shared" si="7"/>
        <v>34</v>
      </c>
      <c r="L57" s="361">
        <v>3912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0</v>
      </c>
      <c r="C58" s="47">
        <f t="shared" si="8"/>
        <v>7670</v>
      </c>
      <c r="D58" s="110">
        <f t="shared" si="10"/>
        <v>7595</v>
      </c>
      <c r="E58" s="58">
        <f t="shared" si="9"/>
        <v>69.130238846327174</v>
      </c>
      <c r="F58" s="58">
        <f t="shared" si="11"/>
        <v>100.98749177090191</v>
      </c>
      <c r="G58" s="13"/>
      <c r="H58" s="388">
        <v>1945</v>
      </c>
      <c r="I58" s="152">
        <v>38</v>
      </c>
      <c r="J58" s="185" t="s">
        <v>38</v>
      </c>
      <c r="K58" s="15">
        <f t="shared" si="7"/>
        <v>38</v>
      </c>
      <c r="L58" s="362">
        <v>1141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</v>
      </c>
      <c r="C59" s="47">
        <f t="shared" si="8"/>
        <v>5350</v>
      </c>
      <c r="D59" s="110">
        <f t="shared" si="10"/>
        <v>8746</v>
      </c>
      <c r="E59" s="58">
        <f t="shared" si="9"/>
        <v>66.509199403281954</v>
      </c>
      <c r="F59" s="58">
        <f t="shared" si="11"/>
        <v>61.170820946718493</v>
      </c>
      <c r="G59" s="4"/>
      <c r="H59" s="457">
        <v>1934</v>
      </c>
      <c r="I59" s="395">
        <v>16</v>
      </c>
      <c r="J59" s="255" t="s">
        <v>3</v>
      </c>
      <c r="K59" s="9" t="s">
        <v>67</v>
      </c>
      <c r="L59" s="363">
        <v>94228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5</v>
      </c>
      <c r="C60" s="47">
        <f t="shared" si="8"/>
        <v>5141</v>
      </c>
      <c r="D60" s="110">
        <f t="shared" si="10"/>
        <v>2330</v>
      </c>
      <c r="E60" s="58">
        <f t="shared" si="9"/>
        <v>201.60784313725492</v>
      </c>
      <c r="F60" s="58">
        <f t="shared" si="11"/>
        <v>220.64377682403435</v>
      </c>
      <c r="G60" s="4"/>
      <c r="H60" s="102">
        <v>1022</v>
      </c>
      <c r="I60" s="155">
        <v>17</v>
      </c>
      <c r="J60" s="182" t="s">
        <v>21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28</v>
      </c>
      <c r="C61" s="47">
        <f t="shared" si="8"/>
        <v>3793</v>
      </c>
      <c r="D61" s="110">
        <f t="shared" si="10"/>
        <v>3646</v>
      </c>
      <c r="E61" s="58">
        <f t="shared" si="9"/>
        <v>88.025063819911807</v>
      </c>
      <c r="F61" s="58">
        <f t="shared" si="11"/>
        <v>104.03181568842568</v>
      </c>
      <c r="G61" s="12"/>
      <c r="H61" s="469">
        <v>478</v>
      </c>
      <c r="I61" s="155">
        <v>21</v>
      </c>
      <c r="J61" s="4" t="s">
        <v>162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1</v>
      </c>
      <c r="C62" s="47">
        <f t="shared" si="8"/>
        <v>3475</v>
      </c>
      <c r="D62" s="110">
        <f t="shared" si="10"/>
        <v>3912</v>
      </c>
      <c r="E62" s="58">
        <f t="shared" si="9"/>
        <v>36.502100840336134</v>
      </c>
      <c r="F62" s="58">
        <f t="shared" si="11"/>
        <v>88.829243353783227</v>
      </c>
      <c r="G62" s="13"/>
      <c r="H62" s="140">
        <v>474</v>
      </c>
      <c r="I62" s="198">
        <v>23</v>
      </c>
      <c r="J62" s="182" t="s">
        <v>27</v>
      </c>
      <c r="K62" s="55"/>
      <c r="L62" s="1" t="s">
        <v>61</v>
      </c>
      <c r="M62" s="104" t="s">
        <v>63</v>
      </c>
      <c r="N62" s="46" t="s">
        <v>75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38</v>
      </c>
      <c r="C63" s="388">
        <f t="shared" si="8"/>
        <v>1945</v>
      </c>
      <c r="D63" s="153">
        <f t="shared" si="10"/>
        <v>1141</v>
      </c>
      <c r="E63" s="64">
        <f t="shared" si="9"/>
        <v>103.78868729989328</v>
      </c>
      <c r="F63" s="64">
        <f t="shared" si="11"/>
        <v>170.46450482033305</v>
      </c>
      <c r="G63" s="103"/>
      <c r="H63" s="140">
        <v>199</v>
      </c>
      <c r="I63" s="91">
        <v>9</v>
      </c>
      <c r="J63" s="393" t="s">
        <v>170</v>
      </c>
      <c r="K63" s="4">
        <f>SUM(K49)</f>
        <v>26</v>
      </c>
      <c r="L63" s="182" t="s">
        <v>30</v>
      </c>
      <c r="M63" s="193">
        <v>50440</v>
      </c>
      <c r="N63" s="99">
        <f>SUM(H49)</f>
        <v>47046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110909</v>
      </c>
      <c r="D64" s="154">
        <f t="shared" si="10"/>
        <v>94228</v>
      </c>
      <c r="E64" s="77">
        <f t="shared" si="9"/>
        <v>93.776898426468463</v>
      </c>
      <c r="F64" s="77">
        <f t="shared" si="11"/>
        <v>117.70280596001189</v>
      </c>
      <c r="G64" s="76"/>
      <c r="H64" s="102">
        <v>105</v>
      </c>
      <c r="I64" s="91">
        <v>4</v>
      </c>
      <c r="J64" s="182" t="s">
        <v>11</v>
      </c>
      <c r="K64" s="4">
        <f t="shared" ref="K64:K72" si="12">SUM(K50)</f>
        <v>13</v>
      </c>
      <c r="L64" s="182" t="s">
        <v>7</v>
      </c>
      <c r="M64" s="193">
        <v>13866</v>
      </c>
      <c r="N64" s="99">
        <f t="shared" ref="N64:N72" si="13">SUM(H50)</f>
        <v>15299</v>
      </c>
      <c r="O64" s="49"/>
      <c r="S64" s="28"/>
      <c r="T64" s="28"/>
      <c r="U64" s="28"/>
      <c r="V64" s="28"/>
    </row>
    <row r="65" spans="2:22" x14ac:dyDescent="0.15">
      <c r="H65" s="99">
        <v>53</v>
      </c>
      <c r="I65" s="91">
        <v>1</v>
      </c>
      <c r="J65" s="182" t="s">
        <v>4</v>
      </c>
      <c r="K65" s="4">
        <f t="shared" si="12"/>
        <v>22</v>
      </c>
      <c r="L65" s="182" t="s">
        <v>26</v>
      </c>
      <c r="M65" s="193">
        <v>4463</v>
      </c>
      <c r="N65" s="99">
        <f t="shared" si="13"/>
        <v>8851</v>
      </c>
      <c r="O65" s="49"/>
      <c r="S65" s="28"/>
      <c r="T65" s="28"/>
      <c r="U65" s="28"/>
      <c r="V65" s="28"/>
    </row>
    <row r="66" spans="2:22" x14ac:dyDescent="0.15">
      <c r="H66" s="47">
        <v>32</v>
      </c>
      <c r="I66" s="91">
        <v>15</v>
      </c>
      <c r="J66" s="182" t="s">
        <v>20</v>
      </c>
      <c r="K66" s="4">
        <f t="shared" si="12"/>
        <v>25</v>
      </c>
      <c r="L66" s="182" t="s">
        <v>29</v>
      </c>
      <c r="M66" s="193">
        <v>7985</v>
      </c>
      <c r="N66" s="99">
        <f t="shared" si="13"/>
        <v>7972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21</v>
      </c>
      <c r="I67" s="91">
        <v>37</v>
      </c>
      <c r="J67" s="182" t="s">
        <v>37</v>
      </c>
      <c r="K67" s="4">
        <f t="shared" si="12"/>
        <v>33</v>
      </c>
      <c r="L67" s="182" t="s">
        <v>0</v>
      </c>
      <c r="M67" s="193">
        <v>11095</v>
      </c>
      <c r="N67" s="99">
        <f t="shared" si="13"/>
        <v>7670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20</v>
      </c>
      <c r="I68" s="91">
        <v>12</v>
      </c>
      <c r="J68" s="182" t="s">
        <v>18</v>
      </c>
      <c r="K68" s="4">
        <f t="shared" si="12"/>
        <v>40</v>
      </c>
      <c r="L68" s="182" t="s">
        <v>2</v>
      </c>
      <c r="M68" s="193">
        <v>8044</v>
      </c>
      <c r="N68" s="99">
        <f t="shared" si="13"/>
        <v>5350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15</v>
      </c>
      <c r="I69" s="91">
        <v>29</v>
      </c>
      <c r="J69" s="182" t="s">
        <v>96</v>
      </c>
      <c r="K69" s="4">
        <f t="shared" si="12"/>
        <v>36</v>
      </c>
      <c r="L69" s="182" t="s">
        <v>5</v>
      </c>
      <c r="M69" s="193">
        <v>2550</v>
      </c>
      <c r="N69" s="99">
        <f t="shared" si="13"/>
        <v>5141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8</v>
      </c>
      <c r="I70" s="91">
        <v>30</v>
      </c>
      <c r="J70" s="182" t="s">
        <v>33</v>
      </c>
      <c r="K70" s="4">
        <f t="shared" si="12"/>
        <v>24</v>
      </c>
      <c r="L70" s="182" t="s">
        <v>28</v>
      </c>
      <c r="M70" s="193">
        <v>4309</v>
      </c>
      <c r="N70" s="99">
        <f t="shared" si="13"/>
        <v>3793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6</v>
      </c>
      <c r="I71" s="91">
        <v>27</v>
      </c>
      <c r="J71" s="182" t="s">
        <v>31</v>
      </c>
      <c r="K71" s="4">
        <f t="shared" si="12"/>
        <v>34</v>
      </c>
      <c r="L71" s="182" t="s">
        <v>1</v>
      </c>
      <c r="M71" s="193">
        <v>9520</v>
      </c>
      <c r="N71" s="99">
        <f t="shared" si="13"/>
        <v>3475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2</v>
      </c>
      <c r="J72" s="182" t="s">
        <v>6</v>
      </c>
      <c r="K72" s="4">
        <f t="shared" si="12"/>
        <v>38</v>
      </c>
      <c r="L72" s="185" t="s">
        <v>38</v>
      </c>
      <c r="M72" s="194">
        <v>1874</v>
      </c>
      <c r="N72" s="99">
        <f t="shared" si="13"/>
        <v>1945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3</v>
      </c>
      <c r="J73" s="182" t="s">
        <v>10</v>
      </c>
      <c r="K73" s="47"/>
      <c r="L73" s="393" t="s">
        <v>196</v>
      </c>
      <c r="M73" s="192">
        <v>118269</v>
      </c>
      <c r="N73" s="191">
        <f>SUM(H89)</f>
        <v>110909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345">
        <v>0</v>
      </c>
      <c r="I74" s="91">
        <v>5</v>
      </c>
      <c r="J74" s="182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6</v>
      </c>
      <c r="J75" s="182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391">
        <v>0</v>
      </c>
      <c r="I76" s="91">
        <v>7</v>
      </c>
      <c r="J76" s="182" t="s">
        <v>14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391">
        <v>0</v>
      </c>
      <c r="I77" s="91">
        <v>8</v>
      </c>
      <c r="J77" s="182" t="s">
        <v>15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345">
        <v>0</v>
      </c>
      <c r="I78" s="91">
        <v>10</v>
      </c>
      <c r="J78" s="182" t="s">
        <v>16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11</v>
      </c>
      <c r="J79" s="182" t="s">
        <v>17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14</v>
      </c>
      <c r="J80" s="182" t="s">
        <v>19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18</v>
      </c>
      <c r="J81" s="182" t="s">
        <v>22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2" t="s">
        <v>23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391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31</v>
      </c>
      <c r="J85" s="182" t="s">
        <v>97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35</v>
      </c>
      <c r="J87" s="182" t="s">
        <v>36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110909</v>
      </c>
      <c r="I89" s="91"/>
      <c r="J89" s="4" t="s">
        <v>94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O64" sqref="O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65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206</v>
      </c>
      <c r="I2" s="91"/>
      <c r="J2" s="213" t="s">
        <v>104</v>
      </c>
      <c r="K2" s="4"/>
      <c r="L2" s="205" t="s">
        <v>184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100</v>
      </c>
      <c r="I3" s="91"/>
      <c r="J3" s="160" t="s">
        <v>101</v>
      </c>
      <c r="K3" s="4"/>
      <c r="L3" s="46" t="s">
        <v>100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47702</v>
      </c>
      <c r="I4" s="91">
        <v>31</v>
      </c>
      <c r="J4" s="36" t="s">
        <v>64</v>
      </c>
      <c r="K4" s="231">
        <f>SUM(I4)</f>
        <v>31</v>
      </c>
      <c r="L4" s="322">
        <v>21623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31841</v>
      </c>
      <c r="I5" s="91">
        <v>17</v>
      </c>
      <c r="J5" s="36" t="s">
        <v>21</v>
      </c>
      <c r="K5" s="231">
        <f t="shared" ref="K5:K13" si="0">SUM(I5)</f>
        <v>17</v>
      </c>
      <c r="L5" s="322">
        <v>21453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12324</v>
      </c>
      <c r="I6" s="91">
        <v>34</v>
      </c>
      <c r="J6" s="36" t="s">
        <v>1</v>
      </c>
      <c r="K6" s="231">
        <f t="shared" si="0"/>
        <v>34</v>
      </c>
      <c r="L6" s="322">
        <v>14260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11030</v>
      </c>
      <c r="I7" s="91">
        <v>16</v>
      </c>
      <c r="J7" s="36" t="s">
        <v>3</v>
      </c>
      <c r="K7" s="231">
        <f t="shared" si="0"/>
        <v>16</v>
      </c>
      <c r="L7" s="322">
        <v>13504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391">
        <v>10940</v>
      </c>
      <c r="I8" s="91">
        <v>33</v>
      </c>
      <c r="J8" s="36" t="s">
        <v>0</v>
      </c>
      <c r="K8" s="231">
        <f t="shared" si="0"/>
        <v>33</v>
      </c>
      <c r="L8" s="322">
        <v>13141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10736</v>
      </c>
      <c r="I9" s="91">
        <v>2</v>
      </c>
      <c r="J9" s="36" t="s">
        <v>6</v>
      </c>
      <c r="K9" s="231">
        <f t="shared" si="0"/>
        <v>2</v>
      </c>
      <c r="L9" s="322">
        <v>12918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10644</v>
      </c>
      <c r="I10" s="91">
        <v>3</v>
      </c>
      <c r="J10" s="36" t="s">
        <v>10</v>
      </c>
      <c r="K10" s="231">
        <f t="shared" si="0"/>
        <v>3</v>
      </c>
      <c r="L10" s="322">
        <v>8113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9168</v>
      </c>
      <c r="I11" s="91">
        <v>40</v>
      </c>
      <c r="J11" s="349" t="s">
        <v>2</v>
      </c>
      <c r="K11" s="231">
        <f t="shared" si="0"/>
        <v>40</v>
      </c>
      <c r="L11" s="322">
        <v>6671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64">
        <v>9034</v>
      </c>
      <c r="I12" s="91">
        <v>13</v>
      </c>
      <c r="J12" s="36" t="s">
        <v>7</v>
      </c>
      <c r="K12" s="231">
        <f t="shared" si="0"/>
        <v>13</v>
      </c>
      <c r="L12" s="323">
        <v>10374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8423</v>
      </c>
      <c r="I13" s="152">
        <v>38</v>
      </c>
      <c r="J13" s="84" t="s">
        <v>38</v>
      </c>
      <c r="K13" s="231">
        <f t="shared" si="0"/>
        <v>38</v>
      </c>
      <c r="L13" s="323">
        <v>10718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98">
        <v>5874</v>
      </c>
      <c r="I14" s="254">
        <v>25</v>
      </c>
      <c r="J14" s="470" t="s">
        <v>29</v>
      </c>
      <c r="K14" s="120" t="s">
        <v>8</v>
      </c>
      <c r="L14" s="324">
        <v>166740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345">
        <v>5805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5767</v>
      </c>
      <c r="I16" s="91">
        <v>26</v>
      </c>
      <c r="J16" s="36" t="s">
        <v>30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4871</v>
      </c>
      <c r="I17" s="91">
        <v>21</v>
      </c>
      <c r="J17" s="393" t="s">
        <v>166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2486</v>
      </c>
      <c r="I18" s="91">
        <v>1</v>
      </c>
      <c r="J18" s="36" t="s">
        <v>4</v>
      </c>
      <c r="K18" s="1"/>
      <c r="L18" s="214" t="s">
        <v>104</v>
      </c>
      <c r="M18" t="s">
        <v>63</v>
      </c>
      <c r="N18" s="46" t="s">
        <v>75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1488</v>
      </c>
      <c r="I19" s="91">
        <v>39</v>
      </c>
      <c r="J19" s="36" t="s">
        <v>39</v>
      </c>
      <c r="K19" s="131">
        <f>SUM(I4)</f>
        <v>31</v>
      </c>
      <c r="L19" s="36" t="s">
        <v>64</v>
      </c>
      <c r="M19" s="448">
        <v>45046</v>
      </c>
      <c r="N19" s="99">
        <f>SUM(H4)</f>
        <v>47702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206</v>
      </c>
      <c r="D20" s="66" t="s">
        <v>184</v>
      </c>
      <c r="E20" s="66" t="s">
        <v>51</v>
      </c>
      <c r="F20" s="66" t="s">
        <v>50</v>
      </c>
      <c r="G20" s="67" t="s">
        <v>52</v>
      </c>
      <c r="H20" s="98">
        <v>1468</v>
      </c>
      <c r="I20" s="91">
        <v>24</v>
      </c>
      <c r="J20" s="349" t="s">
        <v>28</v>
      </c>
      <c r="K20" s="131">
        <f t="shared" ref="K20:K28" si="1">SUM(I5)</f>
        <v>17</v>
      </c>
      <c r="L20" s="36" t="s">
        <v>21</v>
      </c>
      <c r="M20" s="449">
        <v>28995</v>
      </c>
      <c r="N20" s="99">
        <f t="shared" ref="N20:N28" si="2">SUM(H5)</f>
        <v>31841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64</v>
      </c>
      <c r="C21" s="230">
        <f>SUM(H4)</f>
        <v>47702</v>
      </c>
      <c r="D21" s="6">
        <f>SUM(L4)</f>
        <v>21623</v>
      </c>
      <c r="E21" s="58">
        <f t="shared" ref="E21:E30" si="3">SUM(N19/M19*100)</f>
        <v>105.89619500066598</v>
      </c>
      <c r="F21" s="58">
        <f t="shared" ref="F21:F31" si="4">SUM(C21/D21*100)</f>
        <v>220.60768626000092</v>
      </c>
      <c r="G21" s="69"/>
      <c r="H21" s="98">
        <v>957</v>
      </c>
      <c r="I21" s="91">
        <v>9</v>
      </c>
      <c r="J21" s="393" t="s">
        <v>172</v>
      </c>
      <c r="K21" s="131">
        <f t="shared" si="1"/>
        <v>34</v>
      </c>
      <c r="L21" s="36" t="s">
        <v>1</v>
      </c>
      <c r="M21" s="449">
        <v>14640</v>
      </c>
      <c r="N21" s="99">
        <f t="shared" si="2"/>
        <v>12324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21</v>
      </c>
      <c r="C22" s="230">
        <f t="shared" ref="C22:C30" si="5">SUM(H5)</f>
        <v>31841</v>
      </c>
      <c r="D22" s="6">
        <f t="shared" ref="D22:D30" si="6">SUM(L5)</f>
        <v>21453</v>
      </c>
      <c r="E22" s="58">
        <f t="shared" si="3"/>
        <v>109.81548542852215</v>
      </c>
      <c r="F22" s="58">
        <f t="shared" si="4"/>
        <v>148.42213210273621</v>
      </c>
      <c r="G22" s="69"/>
      <c r="H22" s="98">
        <v>864</v>
      </c>
      <c r="I22" s="91">
        <v>36</v>
      </c>
      <c r="J22" s="36" t="s">
        <v>5</v>
      </c>
      <c r="K22" s="131">
        <f t="shared" si="1"/>
        <v>16</v>
      </c>
      <c r="L22" s="36" t="s">
        <v>3</v>
      </c>
      <c r="M22" s="449">
        <v>6365</v>
      </c>
      <c r="N22" s="99">
        <f t="shared" si="2"/>
        <v>11030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12324</v>
      </c>
      <c r="D23" s="110">
        <f t="shared" si="6"/>
        <v>14260</v>
      </c>
      <c r="E23" s="459">
        <f t="shared" si="3"/>
        <v>84.180327868852459</v>
      </c>
      <c r="F23" s="459">
        <f t="shared" si="4"/>
        <v>86.423562412342221</v>
      </c>
      <c r="G23" s="69"/>
      <c r="H23" s="98">
        <v>514</v>
      </c>
      <c r="I23" s="91">
        <v>27</v>
      </c>
      <c r="J23" s="36" t="s">
        <v>31</v>
      </c>
      <c r="K23" s="131">
        <f t="shared" si="1"/>
        <v>33</v>
      </c>
      <c r="L23" s="36" t="s">
        <v>0</v>
      </c>
      <c r="M23" s="449">
        <v>16459</v>
      </c>
      <c r="N23" s="99">
        <f t="shared" si="2"/>
        <v>10940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3</v>
      </c>
      <c r="C24" s="230">
        <f t="shared" si="5"/>
        <v>11030</v>
      </c>
      <c r="D24" s="6">
        <f t="shared" si="6"/>
        <v>13504</v>
      </c>
      <c r="E24" s="58">
        <f t="shared" si="3"/>
        <v>173.29143754909663</v>
      </c>
      <c r="F24" s="58">
        <f t="shared" si="4"/>
        <v>81.679502369668242</v>
      </c>
      <c r="G24" s="69"/>
      <c r="H24" s="98">
        <v>496</v>
      </c>
      <c r="I24" s="91">
        <v>12</v>
      </c>
      <c r="J24" s="36" t="s">
        <v>18</v>
      </c>
      <c r="K24" s="131">
        <f t="shared" si="1"/>
        <v>2</v>
      </c>
      <c r="L24" s="36" t="s">
        <v>6</v>
      </c>
      <c r="M24" s="449">
        <v>15227</v>
      </c>
      <c r="N24" s="99">
        <f t="shared" si="2"/>
        <v>10736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0</v>
      </c>
      <c r="C25" s="230">
        <f t="shared" si="5"/>
        <v>10940</v>
      </c>
      <c r="D25" s="6">
        <f t="shared" si="6"/>
        <v>13141</v>
      </c>
      <c r="E25" s="58">
        <f t="shared" si="3"/>
        <v>66.468193693420005</v>
      </c>
      <c r="F25" s="58">
        <f t="shared" si="4"/>
        <v>83.250894148086147</v>
      </c>
      <c r="G25" s="79"/>
      <c r="H25" s="98">
        <v>440</v>
      </c>
      <c r="I25" s="91">
        <v>32</v>
      </c>
      <c r="J25" s="36" t="s">
        <v>35</v>
      </c>
      <c r="K25" s="131">
        <f t="shared" si="1"/>
        <v>3</v>
      </c>
      <c r="L25" s="36" t="s">
        <v>10</v>
      </c>
      <c r="M25" s="449">
        <v>13544</v>
      </c>
      <c r="N25" s="99">
        <f t="shared" si="2"/>
        <v>10644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6</v>
      </c>
      <c r="C26" s="230">
        <f t="shared" si="5"/>
        <v>10736</v>
      </c>
      <c r="D26" s="6">
        <f t="shared" si="6"/>
        <v>12918</v>
      </c>
      <c r="E26" s="58">
        <f t="shared" si="3"/>
        <v>70.506337426938998</v>
      </c>
      <c r="F26" s="58">
        <f t="shared" si="4"/>
        <v>83.10884037776745</v>
      </c>
      <c r="G26" s="69"/>
      <c r="H26" s="98">
        <v>435</v>
      </c>
      <c r="I26" s="91">
        <v>4</v>
      </c>
      <c r="J26" s="36" t="s">
        <v>11</v>
      </c>
      <c r="K26" s="131">
        <f t="shared" si="1"/>
        <v>40</v>
      </c>
      <c r="L26" s="349" t="s">
        <v>2</v>
      </c>
      <c r="M26" s="449">
        <v>12182</v>
      </c>
      <c r="N26" s="99">
        <f t="shared" si="2"/>
        <v>9168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10</v>
      </c>
      <c r="C27" s="230">
        <f t="shared" si="5"/>
        <v>10644</v>
      </c>
      <c r="D27" s="6">
        <f t="shared" si="6"/>
        <v>8113</v>
      </c>
      <c r="E27" s="58">
        <f t="shared" si="3"/>
        <v>78.588304784406375</v>
      </c>
      <c r="F27" s="58">
        <f t="shared" si="4"/>
        <v>131.19684457044249</v>
      </c>
      <c r="G27" s="69"/>
      <c r="H27" s="98">
        <v>271</v>
      </c>
      <c r="I27" s="91">
        <v>7</v>
      </c>
      <c r="J27" s="36" t="s">
        <v>14</v>
      </c>
      <c r="K27" s="131">
        <f t="shared" si="1"/>
        <v>13</v>
      </c>
      <c r="L27" s="36" t="s">
        <v>7</v>
      </c>
      <c r="M27" s="450">
        <v>12753</v>
      </c>
      <c r="N27" s="99">
        <f t="shared" si="2"/>
        <v>9034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49" t="s">
        <v>2</v>
      </c>
      <c r="C28" s="230">
        <f t="shared" si="5"/>
        <v>9168</v>
      </c>
      <c r="D28" s="6">
        <f t="shared" si="6"/>
        <v>6671</v>
      </c>
      <c r="E28" s="58">
        <f t="shared" si="3"/>
        <v>75.258578230175672</v>
      </c>
      <c r="F28" s="58">
        <f t="shared" si="4"/>
        <v>137.4306700644581</v>
      </c>
      <c r="G28" s="80"/>
      <c r="H28" s="98">
        <v>242</v>
      </c>
      <c r="I28" s="91">
        <v>14</v>
      </c>
      <c r="J28" s="36" t="s">
        <v>19</v>
      </c>
      <c r="K28" s="206">
        <f t="shared" si="1"/>
        <v>38</v>
      </c>
      <c r="L28" s="84" t="s">
        <v>38</v>
      </c>
      <c r="M28" s="451">
        <v>12910</v>
      </c>
      <c r="N28" s="190">
        <f t="shared" si="2"/>
        <v>8423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7</v>
      </c>
      <c r="C29" s="230">
        <f t="shared" si="5"/>
        <v>9034</v>
      </c>
      <c r="D29" s="6">
        <f t="shared" si="6"/>
        <v>10374</v>
      </c>
      <c r="E29" s="58">
        <f t="shared" si="3"/>
        <v>70.83823414098643</v>
      </c>
      <c r="F29" s="58">
        <f t="shared" si="4"/>
        <v>87.08309234625024</v>
      </c>
      <c r="G29" s="79"/>
      <c r="H29" s="98">
        <v>170</v>
      </c>
      <c r="I29" s="91">
        <v>20</v>
      </c>
      <c r="J29" s="36" t="s">
        <v>24</v>
      </c>
      <c r="K29" s="129"/>
      <c r="L29" s="129" t="s">
        <v>176</v>
      </c>
      <c r="M29" s="452">
        <v>210686</v>
      </c>
      <c r="N29" s="195">
        <f>SUM(H44)</f>
        <v>194416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38</v>
      </c>
      <c r="C30" s="230">
        <f t="shared" si="5"/>
        <v>8423</v>
      </c>
      <c r="D30" s="6">
        <f t="shared" si="6"/>
        <v>10718</v>
      </c>
      <c r="E30" s="64">
        <f t="shared" si="3"/>
        <v>65.243996901626645</v>
      </c>
      <c r="F30" s="70">
        <f t="shared" si="4"/>
        <v>78.587423026684078</v>
      </c>
      <c r="G30" s="82"/>
      <c r="H30" s="98">
        <v>87</v>
      </c>
      <c r="I30" s="91">
        <v>5</v>
      </c>
      <c r="J30" s="36" t="s">
        <v>12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194416</v>
      </c>
      <c r="D31" s="74">
        <f>SUM(L14)</f>
        <v>166740</v>
      </c>
      <c r="E31" s="77">
        <f>SUM(N29/M29*100)</f>
        <v>92.277607434760739</v>
      </c>
      <c r="F31" s="70">
        <f t="shared" si="4"/>
        <v>116.59829674943025</v>
      </c>
      <c r="G31" s="78"/>
      <c r="H31" s="98">
        <v>85</v>
      </c>
      <c r="I31" s="91">
        <v>15</v>
      </c>
      <c r="J31" s="36" t="s">
        <v>20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80</v>
      </c>
      <c r="I32" s="91">
        <v>19</v>
      </c>
      <c r="J32" s="36" t="s">
        <v>23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72</v>
      </c>
      <c r="I33" s="91">
        <v>10</v>
      </c>
      <c r="J33" s="36" t="s">
        <v>16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59</v>
      </c>
      <c r="I34" s="91">
        <v>18</v>
      </c>
      <c r="J34" s="36" t="s">
        <v>22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17</v>
      </c>
      <c r="I35" s="91">
        <v>23</v>
      </c>
      <c r="J35" s="36" t="s">
        <v>27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47">
        <v>13</v>
      </c>
      <c r="I36" s="91">
        <v>29</v>
      </c>
      <c r="J36" s="36" t="s">
        <v>54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48">
        <v>13</v>
      </c>
      <c r="I37" s="91">
        <v>37</v>
      </c>
      <c r="J37" s="36" t="s">
        <v>37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45">
        <v>0</v>
      </c>
      <c r="I38" s="91">
        <v>6</v>
      </c>
      <c r="J38" s="36" t="s">
        <v>13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8</v>
      </c>
      <c r="J39" s="36" t="s">
        <v>15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22</v>
      </c>
      <c r="J40" s="36" t="s">
        <v>26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28</v>
      </c>
      <c r="J41" s="36" t="s">
        <v>32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30</v>
      </c>
      <c r="J42" s="36" t="s">
        <v>33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48">
        <v>0</v>
      </c>
      <c r="I43" s="91">
        <v>35</v>
      </c>
      <c r="J43" s="36" t="s">
        <v>36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194416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206</v>
      </c>
      <c r="I48" s="91"/>
      <c r="J48" s="216" t="s">
        <v>92</v>
      </c>
      <c r="K48" s="4"/>
      <c r="L48" s="384" t="s">
        <v>184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100</v>
      </c>
      <c r="I49" s="91"/>
      <c r="J49" s="160" t="s">
        <v>9</v>
      </c>
      <c r="K49" s="4"/>
      <c r="L49" s="384" t="s">
        <v>182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99">
        <v>19650</v>
      </c>
      <c r="I50" s="91">
        <v>16</v>
      </c>
      <c r="J50" s="36" t="s">
        <v>3</v>
      </c>
      <c r="K50" s="382">
        <f>SUM(I50)</f>
        <v>16</v>
      </c>
      <c r="L50" s="385">
        <v>22490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98">
        <v>13896</v>
      </c>
      <c r="I51" s="91">
        <v>26</v>
      </c>
      <c r="J51" s="36" t="s">
        <v>30</v>
      </c>
      <c r="K51" s="382">
        <f t="shared" ref="K51:K59" si="7">SUM(I51)</f>
        <v>26</v>
      </c>
      <c r="L51" s="386">
        <v>4899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98">
        <v>6676</v>
      </c>
      <c r="I52" s="91">
        <v>33</v>
      </c>
      <c r="J52" s="36" t="s">
        <v>0</v>
      </c>
      <c r="K52" s="382">
        <f t="shared" si="7"/>
        <v>33</v>
      </c>
      <c r="L52" s="386">
        <v>953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206</v>
      </c>
      <c r="D53" s="66" t="s">
        <v>184</v>
      </c>
      <c r="E53" s="66" t="s">
        <v>51</v>
      </c>
      <c r="F53" s="66" t="s">
        <v>50</v>
      </c>
      <c r="G53" s="67" t="s">
        <v>52</v>
      </c>
      <c r="H53" s="48">
        <v>4430</v>
      </c>
      <c r="I53" s="91">
        <v>38</v>
      </c>
      <c r="J53" s="36" t="s">
        <v>38</v>
      </c>
      <c r="K53" s="382">
        <f t="shared" si="7"/>
        <v>38</v>
      </c>
      <c r="L53" s="386">
        <v>7604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19650</v>
      </c>
      <c r="D54" s="110">
        <f>SUM(L50)</f>
        <v>22490</v>
      </c>
      <c r="E54" s="58">
        <f t="shared" ref="E54:E63" si="8">SUM(N67/M67*100)</f>
        <v>109.51956303645079</v>
      </c>
      <c r="F54" s="58">
        <f t="shared" ref="F54:F61" si="9">SUM(C54/D54*100)</f>
        <v>87.372165406847486</v>
      </c>
      <c r="G54" s="69"/>
      <c r="H54" s="48">
        <v>2874</v>
      </c>
      <c r="I54" s="91">
        <v>34</v>
      </c>
      <c r="J54" s="36" t="s">
        <v>1</v>
      </c>
      <c r="K54" s="382">
        <f t="shared" si="7"/>
        <v>34</v>
      </c>
      <c r="L54" s="386">
        <v>3074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30</v>
      </c>
      <c r="C55" s="47">
        <f t="shared" ref="C55:C63" si="10">SUM(H51)</f>
        <v>13896</v>
      </c>
      <c r="D55" s="110">
        <f t="shared" ref="D55:D63" si="11">SUM(L51)</f>
        <v>4899</v>
      </c>
      <c r="E55" s="58">
        <f t="shared" si="8"/>
        <v>200.37490987743331</v>
      </c>
      <c r="F55" s="58">
        <f t="shared" si="9"/>
        <v>283.64972443355782</v>
      </c>
      <c r="G55" s="69"/>
      <c r="H55" s="98">
        <v>2201</v>
      </c>
      <c r="I55" s="91">
        <v>25</v>
      </c>
      <c r="J55" s="36" t="s">
        <v>29</v>
      </c>
      <c r="K55" s="382">
        <f t="shared" si="7"/>
        <v>25</v>
      </c>
      <c r="L55" s="386">
        <v>1639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0</v>
      </c>
      <c r="C56" s="47">
        <f t="shared" si="10"/>
        <v>6676</v>
      </c>
      <c r="D56" s="110">
        <f t="shared" si="11"/>
        <v>953</v>
      </c>
      <c r="E56" s="58">
        <f t="shared" si="8"/>
        <v>100.19510730901997</v>
      </c>
      <c r="F56" s="58">
        <f t="shared" si="9"/>
        <v>700.52465897166837</v>
      </c>
      <c r="G56" s="69"/>
      <c r="H56" s="48">
        <v>2076</v>
      </c>
      <c r="I56" s="91">
        <v>40</v>
      </c>
      <c r="J56" s="36" t="s">
        <v>2</v>
      </c>
      <c r="K56" s="382">
        <f t="shared" si="7"/>
        <v>40</v>
      </c>
      <c r="L56" s="386">
        <v>790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38</v>
      </c>
      <c r="C57" s="47">
        <f t="shared" si="10"/>
        <v>4430</v>
      </c>
      <c r="D57" s="110">
        <f t="shared" si="11"/>
        <v>7604</v>
      </c>
      <c r="E57" s="58">
        <f t="shared" si="8"/>
        <v>93.657505285412256</v>
      </c>
      <c r="F57" s="58">
        <f t="shared" si="9"/>
        <v>58.258811152025245</v>
      </c>
      <c r="G57" s="69"/>
      <c r="H57" s="48">
        <v>1682</v>
      </c>
      <c r="I57" s="91">
        <v>36</v>
      </c>
      <c r="J57" s="36" t="s">
        <v>5</v>
      </c>
      <c r="K57" s="382">
        <f t="shared" si="7"/>
        <v>36</v>
      </c>
      <c r="L57" s="386">
        <v>366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2874</v>
      </c>
      <c r="D58" s="110">
        <f t="shared" si="11"/>
        <v>3074</v>
      </c>
      <c r="E58" s="58">
        <f t="shared" si="8"/>
        <v>75.931307793923381</v>
      </c>
      <c r="F58" s="58">
        <f t="shared" si="9"/>
        <v>93.493819128171765</v>
      </c>
      <c r="G58" s="79"/>
      <c r="H58" s="48">
        <v>839</v>
      </c>
      <c r="I58" s="91">
        <v>31</v>
      </c>
      <c r="J58" s="36" t="s">
        <v>108</v>
      </c>
      <c r="K58" s="382">
        <f t="shared" si="7"/>
        <v>31</v>
      </c>
      <c r="L58" s="386">
        <v>824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29</v>
      </c>
      <c r="C59" s="47">
        <f t="shared" si="10"/>
        <v>2201</v>
      </c>
      <c r="D59" s="110">
        <f t="shared" si="11"/>
        <v>1639</v>
      </c>
      <c r="E59" s="58">
        <f t="shared" si="8"/>
        <v>114.10057024364957</v>
      </c>
      <c r="F59" s="58">
        <f t="shared" si="9"/>
        <v>134.28920073215374</v>
      </c>
      <c r="G59" s="69"/>
      <c r="H59" s="515">
        <v>589</v>
      </c>
      <c r="I59" s="152">
        <v>24</v>
      </c>
      <c r="J59" s="512" t="s">
        <v>28</v>
      </c>
      <c r="K59" s="383">
        <f t="shared" si="7"/>
        <v>24</v>
      </c>
      <c r="L59" s="387">
        <v>363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</v>
      </c>
      <c r="C60" s="99">
        <f t="shared" si="10"/>
        <v>2076</v>
      </c>
      <c r="D60" s="110">
        <f t="shared" si="11"/>
        <v>790</v>
      </c>
      <c r="E60" s="58">
        <f t="shared" si="8"/>
        <v>89.831241886629158</v>
      </c>
      <c r="F60" s="58">
        <f t="shared" si="9"/>
        <v>262.78481012658227</v>
      </c>
      <c r="G60" s="440"/>
      <c r="H60" s="520">
        <v>465</v>
      </c>
      <c r="I60" s="254">
        <v>14</v>
      </c>
      <c r="J60" s="470" t="s">
        <v>19</v>
      </c>
      <c r="K60" s="441" t="s">
        <v>8</v>
      </c>
      <c r="L60" s="454">
        <v>44366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5</v>
      </c>
      <c r="C61" s="47">
        <f t="shared" si="10"/>
        <v>1682</v>
      </c>
      <c r="D61" s="110">
        <f t="shared" si="11"/>
        <v>366</v>
      </c>
      <c r="E61" s="58">
        <f t="shared" si="8"/>
        <v>85.597964376590326</v>
      </c>
      <c r="F61" s="58">
        <f t="shared" si="9"/>
        <v>459.56284153005464</v>
      </c>
      <c r="G61" s="80"/>
      <c r="H61" s="345">
        <v>122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64</v>
      </c>
      <c r="C62" s="47">
        <f t="shared" si="10"/>
        <v>839</v>
      </c>
      <c r="D62" s="110">
        <f t="shared" si="11"/>
        <v>824</v>
      </c>
      <c r="E62" s="58">
        <f t="shared" si="8"/>
        <v>88.31578947368422</v>
      </c>
      <c r="F62" s="58">
        <f>SUM(C62/D62*100)</f>
        <v>101.82038834951457</v>
      </c>
      <c r="G62" s="79"/>
      <c r="H62" s="98">
        <v>104</v>
      </c>
      <c r="I62" s="91">
        <v>13</v>
      </c>
      <c r="J62" s="36" t="s">
        <v>7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12" t="s">
        <v>28</v>
      </c>
      <c r="C63" s="47">
        <f t="shared" si="10"/>
        <v>589</v>
      </c>
      <c r="D63" s="110">
        <f t="shared" si="11"/>
        <v>363</v>
      </c>
      <c r="E63" s="64">
        <f t="shared" si="8"/>
        <v>110.50656660412758</v>
      </c>
      <c r="F63" s="58">
        <f>SUM(C63/D63*100)</f>
        <v>162.25895316804409</v>
      </c>
      <c r="G63" s="82"/>
      <c r="H63" s="48">
        <v>100</v>
      </c>
      <c r="I63" s="91">
        <v>37</v>
      </c>
      <c r="J63" s="36" t="s">
        <v>37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55887</v>
      </c>
      <c r="D64" s="74">
        <f>SUM(L60)</f>
        <v>44366</v>
      </c>
      <c r="E64" s="77">
        <f>SUM(N77/M77*100)</f>
        <v>114.00856793145655</v>
      </c>
      <c r="F64" s="77">
        <f>SUM(C64/D64*100)</f>
        <v>125.96808366767345</v>
      </c>
      <c r="G64" s="78"/>
      <c r="H64" s="407">
        <v>82</v>
      </c>
      <c r="I64" s="91">
        <v>15</v>
      </c>
      <c r="J64" s="36" t="s">
        <v>20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80</v>
      </c>
      <c r="I65" s="91">
        <v>9</v>
      </c>
      <c r="J65" s="393" t="s">
        <v>172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98">
        <v>18</v>
      </c>
      <c r="I66" s="91">
        <v>19</v>
      </c>
      <c r="J66" s="36" t="s">
        <v>23</v>
      </c>
      <c r="K66" s="1"/>
      <c r="L66" s="217" t="s">
        <v>92</v>
      </c>
      <c r="M66" s="400" t="s">
        <v>69</v>
      </c>
      <c r="N66" s="46" t="s">
        <v>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3</v>
      </c>
      <c r="I67" s="91">
        <v>23</v>
      </c>
      <c r="J67" s="36" t="s">
        <v>27</v>
      </c>
      <c r="K67" s="4">
        <f>SUM(I50)</f>
        <v>16</v>
      </c>
      <c r="L67" s="36" t="s">
        <v>3</v>
      </c>
      <c r="M67" s="490">
        <v>17942</v>
      </c>
      <c r="N67" s="99">
        <f>SUM(H50)</f>
        <v>19650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0</v>
      </c>
      <c r="I68" s="91">
        <v>2</v>
      </c>
      <c r="J68" s="36" t="s">
        <v>6</v>
      </c>
      <c r="K68" s="4">
        <f t="shared" ref="K68:K76" si="12">SUM(I51)</f>
        <v>26</v>
      </c>
      <c r="L68" s="36" t="s">
        <v>30</v>
      </c>
      <c r="M68" s="491">
        <v>6935</v>
      </c>
      <c r="N68" s="99">
        <f t="shared" ref="N68:N76" si="13">SUM(H51)</f>
        <v>13896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0</v>
      </c>
      <c r="I69" s="91">
        <v>3</v>
      </c>
      <c r="J69" s="36" t="s">
        <v>10</v>
      </c>
      <c r="K69" s="4">
        <f t="shared" si="12"/>
        <v>33</v>
      </c>
      <c r="L69" s="36" t="s">
        <v>0</v>
      </c>
      <c r="M69" s="491">
        <v>6663</v>
      </c>
      <c r="N69" s="99">
        <f t="shared" si="13"/>
        <v>6676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4</v>
      </c>
      <c r="J70" s="36" t="s">
        <v>11</v>
      </c>
      <c r="K70" s="4">
        <f t="shared" si="12"/>
        <v>38</v>
      </c>
      <c r="L70" s="36" t="s">
        <v>38</v>
      </c>
      <c r="M70" s="491">
        <v>4730</v>
      </c>
      <c r="N70" s="99">
        <f t="shared" si="13"/>
        <v>4430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5</v>
      </c>
      <c r="J71" s="36" t="s">
        <v>12</v>
      </c>
      <c r="K71" s="4">
        <f t="shared" si="12"/>
        <v>34</v>
      </c>
      <c r="L71" s="36" t="s">
        <v>1</v>
      </c>
      <c r="M71" s="491">
        <v>3785</v>
      </c>
      <c r="N71" s="99">
        <f t="shared" si="13"/>
        <v>2874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6</v>
      </c>
      <c r="J72" s="36" t="s">
        <v>13</v>
      </c>
      <c r="K72" s="4">
        <f t="shared" si="12"/>
        <v>25</v>
      </c>
      <c r="L72" s="36" t="s">
        <v>29</v>
      </c>
      <c r="M72" s="491">
        <v>1929</v>
      </c>
      <c r="N72" s="99">
        <f t="shared" si="13"/>
        <v>2201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7</v>
      </c>
      <c r="J73" s="36" t="s">
        <v>14</v>
      </c>
      <c r="K73" s="4">
        <f t="shared" si="12"/>
        <v>40</v>
      </c>
      <c r="L73" s="36" t="s">
        <v>2</v>
      </c>
      <c r="M73" s="491">
        <v>2311</v>
      </c>
      <c r="N73" s="99">
        <f t="shared" si="13"/>
        <v>2076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8</v>
      </c>
      <c r="J74" s="36" t="s">
        <v>15</v>
      </c>
      <c r="K74" s="4">
        <f t="shared" si="12"/>
        <v>36</v>
      </c>
      <c r="L74" s="36" t="s">
        <v>5</v>
      </c>
      <c r="M74" s="491">
        <v>1965</v>
      </c>
      <c r="N74" s="99">
        <f t="shared" si="13"/>
        <v>1682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10</v>
      </c>
      <c r="J75" s="36" t="s">
        <v>16</v>
      </c>
      <c r="K75" s="4">
        <f t="shared" si="12"/>
        <v>31</v>
      </c>
      <c r="L75" s="36" t="s">
        <v>64</v>
      </c>
      <c r="M75" s="491">
        <v>950</v>
      </c>
      <c r="N75" s="99">
        <f t="shared" si="13"/>
        <v>839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98">
        <v>0</v>
      </c>
      <c r="I76" s="91">
        <v>11</v>
      </c>
      <c r="J76" s="36" t="s">
        <v>17</v>
      </c>
      <c r="K76" s="15">
        <f t="shared" si="12"/>
        <v>24</v>
      </c>
      <c r="L76" s="512" t="s">
        <v>28</v>
      </c>
      <c r="M76" s="492">
        <v>533</v>
      </c>
      <c r="N76" s="190">
        <f t="shared" si="13"/>
        <v>589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12</v>
      </c>
      <c r="J77" s="36" t="s">
        <v>18</v>
      </c>
      <c r="K77" s="4"/>
      <c r="L77" s="129" t="s">
        <v>62</v>
      </c>
      <c r="M77" s="351">
        <v>49020</v>
      </c>
      <c r="N77" s="195">
        <f>SUM(H90)</f>
        <v>55887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99">
        <v>0</v>
      </c>
      <c r="I78" s="91">
        <v>17</v>
      </c>
      <c r="J78" s="36" t="s">
        <v>21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9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72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345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55887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M77" sqref="M7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102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187</v>
      </c>
      <c r="I2" s="4"/>
      <c r="J2" s="208" t="s">
        <v>102</v>
      </c>
      <c r="K2" s="89"/>
      <c r="L2" s="374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100</v>
      </c>
      <c r="I3" s="4"/>
      <c r="J3" s="160" t="s">
        <v>9</v>
      </c>
      <c r="K3" s="89"/>
      <c r="L3" s="375" t="s">
        <v>100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510">
        <v>20421</v>
      </c>
      <c r="I4" s="91">
        <v>33</v>
      </c>
      <c r="J4" s="183" t="s">
        <v>0</v>
      </c>
      <c r="K4" s="135">
        <f>SUM(I4)</f>
        <v>33</v>
      </c>
      <c r="L4" s="367">
        <v>22398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9651</v>
      </c>
      <c r="I5" s="91">
        <v>13</v>
      </c>
      <c r="J5" s="183" t="s">
        <v>7</v>
      </c>
      <c r="K5" s="135">
        <f t="shared" ref="K5:K13" si="0">SUM(I5)</f>
        <v>13</v>
      </c>
      <c r="L5" s="368">
        <v>6589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345">
        <v>8737</v>
      </c>
      <c r="I6" s="91">
        <v>9</v>
      </c>
      <c r="J6" s="408" t="s">
        <v>171</v>
      </c>
      <c r="K6" s="135">
        <f t="shared" si="0"/>
        <v>9</v>
      </c>
      <c r="L6" s="368">
        <v>8726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8665</v>
      </c>
      <c r="I7" s="91">
        <v>34</v>
      </c>
      <c r="J7" s="183" t="s">
        <v>1</v>
      </c>
      <c r="K7" s="135">
        <f t="shared" si="0"/>
        <v>34</v>
      </c>
      <c r="L7" s="368">
        <v>8584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4619</v>
      </c>
      <c r="I8" s="91">
        <v>24</v>
      </c>
      <c r="J8" s="183" t="s">
        <v>28</v>
      </c>
      <c r="K8" s="135">
        <f t="shared" si="0"/>
        <v>24</v>
      </c>
      <c r="L8" s="368">
        <v>6047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345">
        <v>3175</v>
      </c>
      <c r="I9" s="91">
        <v>25</v>
      </c>
      <c r="J9" s="183" t="s">
        <v>29</v>
      </c>
      <c r="K9" s="135">
        <f t="shared" si="0"/>
        <v>25</v>
      </c>
      <c r="L9" s="368">
        <v>3110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2289</v>
      </c>
      <c r="I10" s="91">
        <v>16</v>
      </c>
      <c r="J10" s="183" t="s">
        <v>3</v>
      </c>
      <c r="K10" s="135">
        <f t="shared" si="0"/>
        <v>16</v>
      </c>
      <c r="L10" s="368">
        <v>840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1614</v>
      </c>
      <c r="I11" s="91">
        <v>22</v>
      </c>
      <c r="J11" s="183" t="s">
        <v>26</v>
      </c>
      <c r="K11" s="135">
        <f t="shared" si="0"/>
        <v>22</v>
      </c>
      <c r="L11" s="368">
        <v>1037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1254</v>
      </c>
      <c r="I12" s="91">
        <v>20</v>
      </c>
      <c r="J12" s="183" t="s">
        <v>24</v>
      </c>
      <c r="K12" s="135">
        <f t="shared" si="0"/>
        <v>20</v>
      </c>
      <c r="L12" s="368">
        <v>2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1153</v>
      </c>
      <c r="I13" s="152">
        <v>36</v>
      </c>
      <c r="J13" s="253" t="s">
        <v>5</v>
      </c>
      <c r="K13" s="207">
        <f t="shared" si="0"/>
        <v>36</v>
      </c>
      <c r="L13" s="376">
        <v>2619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1009</v>
      </c>
      <c r="I14" s="254">
        <v>17</v>
      </c>
      <c r="J14" s="480" t="s">
        <v>21</v>
      </c>
      <c r="K14" s="89" t="s">
        <v>8</v>
      </c>
      <c r="L14" s="377">
        <v>75680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1002</v>
      </c>
      <c r="I15" s="91">
        <v>38</v>
      </c>
      <c r="J15" s="183" t="s">
        <v>38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985</v>
      </c>
      <c r="I16" s="91">
        <v>12</v>
      </c>
      <c r="J16" s="183" t="s">
        <v>18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951</v>
      </c>
      <c r="I17" s="91">
        <v>40</v>
      </c>
      <c r="J17" s="183" t="s">
        <v>2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778</v>
      </c>
      <c r="I18" s="91">
        <v>26</v>
      </c>
      <c r="J18" s="183" t="s">
        <v>30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591</v>
      </c>
      <c r="I19" s="91">
        <v>6</v>
      </c>
      <c r="J19" s="183" t="s">
        <v>13</v>
      </c>
      <c r="K19" s="1"/>
      <c r="L19" s="57" t="s">
        <v>70</v>
      </c>
      <c r="M19" s="104" t="s">
        <v>63</v>
      </c>
      <c r="N19" s="46" t="s">
        <v>75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584</v>
      </c>
      <c r="I20" s="91">
        <v>21</v>
      </c>
      <c r="J20" s="183" t="s">
        <v>25</v>
      </c>
      <c r="K20" s="135">
        <f>SUM(I4)</f>
        <v>33</v>
      </c>
      <c r="L20" s="183" t="s">
        <v>0</v>
      </c>
      <c r="M20" s="378">
        <v>23363</v>
      </c>
      <c r="N20" s="99">
        <f>SUM(H4)</f>
        <v>20421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206</v>
      </c>
      <c r="D21" s="66" t="s">
        <v>184</v>
      </c>
      <c r="E21" s="66" t="s">
        <v>51</v>
      </c>
      <c r="F21" s="66" t="s">
        <v>50</v>
      </c>
      <c r="G21" s="67" t="s">
        <v>52</v>
      </c>
      <c r="H21" s="98">
        <v>442</v>
      </c>
      <c r="I21" s="91">
        <v>18</v>
      </c>
      <c r="J21" s="183" t="s">
        <v>22</v>
      </c>
      <c r="K21" s="135">
        <f t="shared" ref="K21:K29" si="1">SUM(I5)</f>
        <v>13</v>
      </c>
      <c r="L21" s="183" t="s">
        <v>7</v>
      </c>
      <c r="M21" s="379">
        <v>10673</v>
      </c>
      <c r="N21" s="99">
        <f t="shared" ref="N21:N29" si="2">SUM(H5)</f>
        <v>9651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20421</v>
      </c>
      <c r="D22" s="110">
        <f>SUM(L4)</f>
        <v>22398</v>
      </c>
      <c r="E22" s="62">
        <f t="shared" ref="E22:E31" si="3">SUM(N20/M20*100)</f>
        <v>87.407439113127595</v>
      </c>
      <c r="F22" s="58">
        <f t="shared" ref="F22:F32" si="4">SUM(C22/D22*100)</f>
        <v>91.173319046343423</v>
      </c>
      <c r="G22" s="69"/>
      <c r="H22" s="98">
        <v>439</v>
      </c>
      <c r="I22" s="91">
        <v>31</v>
      </c>
      <c r="J22" s="91" t="s">
        <v>157</v>
      </c>
      <c r="K22" s="135">
        <f t="shared" si="1"/>
        <v>9</v>
      </c>
      <c r="L22" s="408" t="s">
        <v>170</v>
      </c>
      <c r="M22" s="379">
        <v>10485</v>
      </c>
      <c r="N22" s="99">
        <f t="shared" si="2"/>
        <v>8737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7</v>
      </c>
      <c r="C23" s="47">
        <f t="shared" ref="C23:C31" si="5">SUM(H5)</f>
        <v>9651</v>
      </c>
      <c r="D23" s="110">
        <f t="shared" ref="D23:D31" si="6">SUM(L5)</f>
        <v>6589</v>
      </c>
      <c r="E23" s="62">
        <f t="shared" si="3"/>
        <v>90.424435491426962</v>
      </c>
      <c r="F23" s="58">
        <f t="shared" si="4"/>
        <v>146.47139171346183</v>
      </c>
      <c r="G23" s="69"/>
      <c r="H23" s="98">
        <v>155</v>
      </c>
      <c r="I23" s="91">
        <v>14</v>
      </c>
      <c r="J23" s="183" t="s">
        <v>19</v>
      </c>
      <c r="K23" s="135">
        <f t="shared" si="1"/>
        <v>34</v>
      </c>
      <c r="L23" s="183" t="s">
        <v>1</v>
      </c>
      <c r="M23" s="379">
        <v>10276</v>
      </c>
      <c r="N23" s="99">
        <f t="shared" si="2"/>
        <v>8665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8" t="s">
        <v>170</v>
      </c>
      <c r="C24" s="47">
        <f t="shared" si="5"/>
        <v>8737</v>
      </c>
      <c r="D24" s="110">
        <f t="shared" si="6"/>
        <v>8726</v>
      </c>
      <c r="E24" s="62">
        <f t="shared" si="3"/>
        <v>83.328564616118257</v>
      </c>
      <c r="F24" s="58">
        <f t="shared" si="4"/>
        <v>100.12606005042402</v>
      </c>
      <c r="G24" s="69"/>
      <c r="H24" s="98">
        <v>145</v>
      </c>
      <c r="I24" s="91">
        <v>11</v>
      </c>
      <c r="J24" s="183" t="s">
        <v>17</v>
      </c>
      <c r="K24" s="135">
        <f t="shared" si="1"/>
        <v>24</v>
      </c>
      <c r="L24" s="183" t="s">
        <v>28</v>
      </c>
      <c r="M24" s="379">
        <v>5818</v>
      </c>
      <c r="N24" s="99">
        <f t="shared" si="2"/>
        <v>4619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1</v>
      </c>
      <c r="C25" s="47">
        <f t="shared" si="5"/>
        <v>8665</v>
      </c>
      <c r="D25" s="110">
        <f t="shared" si="6"/>
        <v>8584</v>
      </c>
      <c r="E25" s="62">
        <f t="shared" si="3"/>
        <v>84.322693655118712</v>
      </c>
      <c r="F25" s="58">
        <f t="shared" si="4"/>
        <v>100.94361602982293</v>
      </c>
      <c r="G25" s="69"/>
      <c r="H25" s="98">
        <v>73</v>
      </c>
      <c r="I25" s="91">
        <v>1</v>
      </c>
      <c r="J25" s="183" t="s">
        <v>4</v>
      </c>
      <c r="K25" s="135">
        <f t="shared" si="1"/>
        <v>25</v>
      </c>
      <c r="L25" s="183" t="s">
        <v>29</v>
      </c>
      <c r="M25" s="379">
        <v>2951</v>
      </c>
      <c r="N25" s="99">
        <f t="shared" si="2"/>
        <v>3175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4619</v>
      </c>
      <c r="D26" s="110">
        <f t="shared" si="6"/>
        <v>6047</v>
      </c>
      <c r="E26" s="62">
        <f t="shared" si="3"/>
        <v>79.391543485733933</v>
      </c>
      <c r="F26" s="58">
        <f t="shared" si="4"/>
        <v>76.38498428973044</v>
      </c>
      <c r="G26" s="79"/>
      <c r="H26" s="98">
        <v>57</v>
      </c>
      <c r="I26" s="91">
        <v>2</v>
      </c>
      <c r="J26" s="183" t="s">
        <v>6</v>
      </c>
      <c r="K26" s="135">
        <f t="shared" si="1"/>
        <v>16</v>
      </c>
      <c r="L26" s="183" t="s">
        <v>3</v>
      </c>
      <c r="M26" s="379">
        <v>510</v>
      </c>
      <c r="N26" s="99">
        <f t="shared" si="2"/>
        <v>2289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29</v>
      </c>
      <c r="C27" s="47">
        <f t="shared" si="5"/>
        <v>3175</v>
      </c>
      <c r="D27" s="110">
        <f t="shared" si="6"/>
        <v>3110</v>
      </c>
      <c r="E27" s="62">
        <f t="shared" si="3"/>
        <v>107.59064723822434</v>
      </c>
      <c r="F27" s="58">
        <f t="shared" si="4"/>
        <v>102.09003215434083</v>
      </c>
      <c r="G27" s="83"/>
      <c r="H27" s="98">
        <v>21</v>
      </c>
      <c r="I27" s="91">
        <v>39</v>
      </c>
      <c r="J27" s="183" t="s">
        <v>39</v>
      </c>
      <c r="K27" s="135">
        <f t="shared" si="1"/>
        <v>22</v>
      </c>
      <c r="L27" s="183" t="s">
        <v>26</v>
      </c>
      <c r="M27" s="379">
        <v>1018</v>
      </c>
      <c r="N27" s="99">
        <f t="shared" si="2"/>
        <v>1614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3</v>
      </c>
      <c r="C28" s="47">
        <f t="shared" si="5"/>
        <v>2289</v>
      </c>
      <c r="D28" s="110">
        <f t="shared" si="6"/>
        <v>840</v>
      </c>
      <c r="E28" s="62">
        <f t="shared" si="3"/>
        <v>448.8235294117647</v>
      </c>
      <c r="F28" s="58">
        <f t="shared" si="4"/>
        <v>272.5</v>
      </c>
      <c r="G28" s="69"/>
      <c r="H28" s="98">
        <v>20</v>
      </c>
      <c r="I28" s="91">
        <v>27</v>
      </c>
      <c r="J28" s="183" t="s">
        <v>31</v>
      </c>
      <c r="K28" s="135">
        <f t="shared" si="1"/>
        <v>20</v>
      </c>
      <c r="L28" s="183" t="s">
        <v>24</v>
      </c>
      <c r="M28" s="379">
        <v>724</v>
      </c>
      <c r="N28" s="99">
        <f t="shared" si="2"/>
        <v>1254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26</v>
      </c>
      <c r="C29" s="47">
        <f t="shared" si="5"/>
        <v>1614</v>
      </c>
      <c r="D29" s="110">
        <f t="shared" si="6"/>
        <v>1037</v>
      </c>
      <c r="E29" s="62">
        <f t="shared" si="3"/>
        <v>158.54616895874264</v>
      </c>
      <c r="F29" s="58">
        <f t="shared" si="4"/>
        <v>155.64127290260365</v>
      </c>
      <c r="G29" s="80"/>
      <c r="H29" s="98">
        <v>13</v>
      </c>
      <c r="I29" s="91">
        <v>5</v>
      </c>
      <c r="J29" s="183" t="s">
        <v>12</v>
      </c>
      <c r="K29" s="207">
        <f t="shared" si="1"/>
        <v>36</v>
      </c>
      <c r="L29" s="253" t="s">
        <v>5</v>
      </c>
      <c r="M29" s="380">
        <v>1497</v>
      </c>
      <c r="N29" s="99">
        <f t="shared" si="2"/>
        <v>1153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24</v>
      </c>
      <c r="C30" s="47">
        <f t="shared" si="5"/>
        <v>1254</v>
      </c>
      <c r="D30" s="110">
        <f t="shared" si="6"/>
        <v>2</v>
      </c>
      <c r="E30" s="62">
        <f t="shared" si="3"/>
        <v>173.20441988950276</v>
      </c>
      <c r="F30" s="58">
        <f t="shared" si="4"/>
        <v>62700</v>
      </c>
      <c r="G30" s="79"/>
      <c r="H30" s="98">
        <v>11</v>
      </c>
      <c r="I30" s="91">
        <v>29</v>
      </c>
      <c r="J30" s="183" t="s">
        <v>96</v>
      </c>
      <c r="K30" s="129"/>
      <c r="L30" s="390" t="s">
        <v>109</v>
      </c>
      <c r="M30" s="381">
        <v>78126</v>
      </c>
      <c r="N30" s="99">
        <f>SUM(H44)</f>
        <v>68868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5</v>
      </c>
      <c r="C31" s="47">
        <f t="shared" si="5"/>
        <v>1153</v>
      </c>
      <c r="D31" s="110">
        <f t="shared" si="6"/>
        <v>2619</v>
      </c>
      <c r="E31" s="63">
        <f t="shared" si="3"/>
        <v>77.020708082832329</v>
      </c>
      <c r="F31" s="70">
        <f t="shared" si="4"/>
        <v>44.02443680794196</v>
      </c>
      <c r="G31" s="82"/>
      <c r="H31" s="98">
        <v>6</v>
      </c>
      <c r="I31" s="91">
        <v>4</v>
      </c>
      <c r="J31" s="183" t="s">
        <v>11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68868</v>
      </c>
      <c r="D32" s="74">
        <f>SUM(L14)</f>
        <v>75680</v>
      </c>
      <c r="E32" s="75">
        <f>SUM(N30/M30*100)</f>
        <v>88.149911681130476</v>
      </c>
      <c r="F32" s="70">
        <f t="shared" si="4"/>
        <v>90.998942917547566</v>
      </c>
      <c r="G32" s="78"/>
      <c r="H32" s="99">
        <v>6</v>
      </c>
      <c r="I32" s="91">
        <v>32</v>
      </c>
      <c r="J32" s="183" t="s">
        <v>35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</v>
      </c>
      <c r="I33" s="91">
        <v>15</v>
      </c>
      <c r="J33" s="183" t="s">
        <v>20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1</v>
      </c>
      <c r="I34" s="91">
        <v>23</v>
      </c>
      <c r="J34" s="183" t="s">
        <v>27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0</v>
      </c>
      <c r="I35" s="91">
        <v>3</v>
      </c>
      <c r="J35" s="183" t="s">
        <v>10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7</v>
      </c>
      <c r="J36" s="183" t="s">
        <v>14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45">
        <v>0</v>
      </c>
      <c r="I37" s="91">
        <v>8</v>
      </c>
      <c r="J37" s="183" t="s">
        <v>15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10</v>
      </c>
      <c r="J38" s="183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45">
        <v>0</v>
      </c>
      <c r="I39" s="91">
        <v>19</v>
      </c>
      <c r="J39" s="183" t="s">
        <v>23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28</v>
      </c>
      <c r="J40" s="183" t="s">
        <v>32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68868</v>
      </c>
      <c r="I44" s="4"/>
      <c r="J44" s="182" t="s">
        <v>107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184</v>
      </c>
      <c r="I48" s="4"/>
      <c r="J48" s="204" t="s">
        <v>105</v>
      </c>
      <c r="K48" s="89"/>
      <c r="L48" s="353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100</v>
      </c>
      <c r="I49" s="4"/>
      <c r="J49" s="160" t="s">
        <v>9</v>
      </c>
      <c r="K49" s="111"/>
      <c r="L49" s="106" t="s">
        <v>100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244675</v>
      </c>
      <c r="I50" s="183">
        <v>17</v>
      </c>
      <c r="J50" s="182" t="s">
        <v>21</v>
      </c>
      <c r="K50" s="138">
        <f>SUM(I50)</f>
        <v>17</v>
      </c>
      <c r="L50" s="354">
        <v>32565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71963</v>
      </c>
      <c r="I51" s="183">
        <v>36</v>
      </c>
      <c r="J51" s="183" t="s">
        <v>5</v>
      </c>
      <c r="K51" s="138">
        <f t="shared" ref="K51:K59" si="7">SUM(I51)</f>
        <v>36</v>
      </c>
      <c r="L51" s="354">
        <v>36733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20947</v>
      </c>
      <c r="I52" s="183">
        <v>16</v>
      </c>
      <c r="J52" s="182" t="s">
        <v>3</v>
      </c>
      <c r="K52" s="138">
        <f t="shared" si="7"/>
        <v>16</v>
      </c>
      <c r="L52" s="354">
        <v>19062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20095</v>
      </c>
      <c r="I53" s="183">
        <v>40</v>
      </c>
      <c r="J53" s="182" t="s">
        <v>2</v>
      </c>
      <c r="K53" s="138">
        <f t="shared" si="7"/>
        <v>40</v>
      </c>
      <c r="L53" s="354">
        <v>7254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206</v>
      </c>
      <c r="D54" s="66" t="s">
        <v>184</v>
      </c>
      <c r="E54" s="66" t="s">
        <v>51</v>
      </c>
      <c r="F54" s="66" t="s">
        <v>50</v>
      </c>
      <c r="G54" s="67" t="s">
        <v>52</v>
      </c>
      <c r="H54" s="98">
        <v>15198</v>
      </c>
      <c r="I54" s="183">
        <v>26</v>
      </c>
      <c r="J54" s="182" t="s">
        <v>30</v>
      </c>
      <c r="K54" s="138">
        <f t="shared" si="7"/>
        <v>26</v>
      </c>
      <c r="L54" s="354">
        <v>15763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244675</v>
      </c>
      <c r="D55" s="6">
        <f t="shared" ref="D55:D64" si="8">SUM(L50)</f>
        <v>32565</v>
      </c>
      <c r="E55" s="58">
        <f>SUM(N66/M66*100)</f>
        <v>79.820117246756467</v>
      </c>
      <c r="F55" s="58">
        <f t="shared" ref="F55:F65" si="9">SUM(C55/D55*100)</f>
        <v>751.34346691232918</v>
      </c>
      <c r="G55" s="69"/>
      <c r="H55" s="345">
        <v>12857</v>
      </c>
      <c r="I55" s="183">
        <v>24</v>
      </c>
      <c r="J55" s="182" t="s">
        <v>28</v>
      </c>
      <c r="K55" s="138">
        <f t="shared" si="7"/>
        <v>24</v>
      </c>
      <c r="L55" s="354">
        <v>11809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71963</v>
      </c>
      <c r="D56" s="6">
        <f t="shared" si="8"/>
        <v>36733</v>
      </c>
      <c r="E56" s="58">
        <f t="shared" ref="E56:E65" si="11">SUM(N67/M67*100)</f>
        <v>87.571797118380061</v>
      </c>
      <c r="F56" s="58">
        <f t="shared" si="9"/>
        <v>195.90831132768901</v>
      </c>
      <c r="G56" s="69"/>
      <c r="H56" s="98">
        <v>9039</v>
      </c>
      <c r="I56" s="183">
        <v>38</v>
      </c>
      <c r="J56" s="182" t="s">
        <v>38</v>
      </c>
      <c r="K56" s="138">
        <f t="shared" si="7"/>
        <v>38</v>
      </c>
      <c r="L56" s="354">
        <v>8596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20947</v>
      </c>
      <c r="D57" s="6">
        <f t="shared" si="8"/>
        <v>19062</v>
      </c>
      <c r="E57" s="58">
        <f t="shared" si="11"/>
        <v>90.738574832142078</v>
      </c>
      <c r="F57" s="58">
        <f t="shared" si="9"/>
        <v>109.88878396810409</v>
      </c>
      <c r="G57" s="69"/>
      <c r="H57" s="345">
        <v>7480</v>
      </c>
      <c r="I57" s="183">
        <v>33</v>
      </c>
      <c r="J57" s="182" t="s">
        <v>0</v>
      </c>
      <c r="K57" s="138">
        <f t="shared" si="7"/>
        <v>33</v>
      </c>
      <c r="L57" s="354">
        <v>6629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2</v>
      </c>
      <c r="C58" s="47">
        <f t="shared" si="10"/>
        <v>20095</v>
      </c>
      <c r="D58" s="6">
        <f t="shared" si="8"/>
        <v>7254</v>
      </c>
      <c r="E58" s="58">
        <f t="shared" si="11"/>
        <v>204.03086607777442</v>
      </c>
      <c r="F58" s="58">
        <f t="shared" si="9"/>
        <v>277.01957540667217</v>
      </c>
      <c r="G58" s="69"/>
      <c r="H58" s="460">
        <v>6832</v>
      </c>
      <c r="I58" s="185">
        <v>25</v>
      </c>
      <c r="J58" s="185" t="s">
        <v>29</v>
      </c>
      <c r="K58" s="138">
        <f t="shared" si="7"/>
        <v>25</v>
      </c>
      <c r="L58" s="352">
        <v>8221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30</v>
      </c>
      <c r="C59" s="47">
        <f t="shared" si="10"/>
        <v>15198</v>
      </c>
      <c r="D59" s="6">
        <f t="shared" si="8"/>
        <v>15763</v>
      </c>
      <c r="E59" s="58">
        <f t="shared" si="11"/>
        <v>79.135641759958347</v>
      </c>
      <c r="F59" s="58">
        <f t="shared" si="9"/>
        <v>96.415656918099344</v>
      </c>
      <c r="G59" s="79"/>
      <c r="H59" s="460">
        <v>6793</v>
      </c>
      <c r="I59" s="253">
        <v>37</v>
      </c>
      <c r="J59" s="185" t="s">
        <v>37</v>
      </c>
      <c r="K59" s="138">
        <f t="shared" si="7"/>
        <v>37</v>
      </c>
      <c r="L59" s="352">
        <v>5677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12857</v>
      </c>
      <c r="D60" s="6">
        <f t="shared" si="8"/>
        <v>11809</v>
      </c>
      <c r="E60" s="58">
        <f t="shared" si="11"/>
        <v>74.606858933441657</v>
      </c>
      <c r="F60" s="58">
        <f t="shared" si="9"/>
        <v>108.87458717927005</v>
      </c>
      <c r="G60" s="69"/>
      <c r="H60" s="478">
        <v>2358</v>
      </c>
      <c r="I60" s="255">
        <v>15</v>
      </c>
      <c r="J60" s="255" t="s">
        <v>20</v>
      </c>
      <c r="K60" s="89" t="s">
        <v>8</v>
      </c>
      <c r="L60" s="356">
        <v>164934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38</v>
      </c>
      <c r="C61" s="47">
        <f t="shared" si="10"/>
        <v>9039</v>
      </c>
      <c r="D61" s="6">
        <f t="shared" si="8"/>
        <v>8596</v>
      </c>
      <c r="E61" s="58">
        <f t="shared" si="11"/>
        <v>107.72255988559169</v>
      </c>
      <c r="F61" s="58">
        <f t="shared" si="9"/>
        <v>105.1535597952536</v>
      </c>
      <c r="G61" s="69"/>
      <c r="H61" s="98">
        <v>1975</v>
      </c>
      <c r="I61" s="183">
        <v>30</v>
      </c>
      <c r="J61" s="182" t="s">
        <v>99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0</v>
      </c>
      <c r="C62" s="47">
        <f t="shared" si="10"/>
        <v>7480</v>
      </c>
      <c r="D62" s="6">
        <f t="shared" si="8"/>
        <v>6629</v>
      </c>
      <c r="E62" s="58">
        <f t="shared" si="11"/>
        <v>33.873743320351416</v>
      </c>
      <c r="F62" s="58">
        <f t="shared" si="9"/>
        <v>112.83753205611706</v>
      </c>
      <c r="G62" s="80"/>
      <c r="H62" s="98">
        <v>1621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6832</v>
      </c>
      <c r="D63" s="6">
        <f t="shared" si="8"/>
        <v>8221</v>
      </c>
      <c r="E63" s="58">
        <f t="shared" si="11"/>
        <v>77.47788614198231</v>
      </c>
      <c r="F63" s="58">
        <f t="shared" si="9"/>
        <v>83.104245225641648</v>
      </c>
      <c r="G63" s="79"/>
      <c r="H63" s="98">
        <v>1534</v>
      </c>
      <c r="I63" s="183">
        <v>29</v>
      </c>
      <c r="J63" s="182" t="s">
        <v>96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37</v>
      </c>
      <c r="C64" s="47">
        <f t="shared" si="10"/>
        <v>6793</v>
      </c>
      <c r="D64" s="6">
        <f t="shared" si="8"/>
        <v>5677</v>
      </c>
      <c r="E64" s="64">
        <f t="shared" si="11"/>
        <v>134.0370955011839</v>
      </c>
      <c r="F64" s="58">
        <f t="shared" si="9"/>
        <v>119.65827021314075</v>
      </c>
      <c r="G64" s="82"/>
      <c r="H64" s="137">
        <v>1516</v>
      </c>
      <c r="I64" s="183">
        <v>14</v>
      </c>
      <c r="J64" s="182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429748</v>
      </c>
      <c r="D65" s="74">
        <f>SUM(L60)</f>
        <v>164934</v>
      </c>
      <c r="E65" s="77">
        <f t="shared" si="11"/>
        <v>81.093555697709746</v>
      </c>
      <c r="F65" s="77">
        <f t="shared" si="9"/>
        <v>260.5575563558757</v>
      </c>
      <c r="G65" s="78"/>
      <c r="H65" s="99">
        <v>1344</v>
      </c>
      <c r="I65" s="182">
        <v>39</v>
      </c>
      <c r="J65" s="182" t="s">
        <v>39</v>
      </c>
      <c r="K65" s="1"/>
      <c r="L65" s="218" t="s">
        <v>105</v>
      </c>
      <c r="M65" s="157" t="s">
        <v>76</v>
      </c>
      <c r="N65" t="s">
        <v>75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5">
        <v>1243</v>
      </c>
      <c r="I66" s="182">
        <v>21</v>
      </c>
      <c r="J66" s="182" t="s">
        <v>25</v>
      </c>
      <c r="K66" s="131">
        <f>SUM(I50)</f>
        <v>17</v>
      </c>
      <c r="L66" s="182" t="s">
        <v>21</v>
      </c>
      <c r="M66" s="366">
        <v>306533</v>
      </c>
      <c r="N66" s="99">
        <f>SUM(H50)</f>
        <v>244675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773</v>
      </c>
      <c r="I67" s="183">
        <v>35</v>
      </c>
      <c r="J67" s="182" t="s">
        <v>36</v>
      </c>
      <c r="K67" s="131">
        <f t="shared" ref="K67:K75" si="12">SUM(I51)</f>
        <v>36</v>
      </c>
      <c r="L67" s="183" t="s">
        <v>5</v>
      </c>
      <c r="M67" s="364">
        <v>82176</v>
      </c>
      <c r="N67" s="99">
        <f t="shared" ref="N67:N75" si="13">SUM(H51)</f>
        <v>71963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221">
        <v>499</v>
      </c>
      <c r="I68" s="182">
        <v>23</v>
      </c>
      <c r="J68" s="182" t="s">
        <v>27</v>
      </c>
      <c r="K68" s="131">
        <f t="shared" si="12"/>
        <v>16</v>
      </c>
      <c r="L68" s="182" t="s">
        <v>3</v>
      </c>
      <c r="M68" s="364">
        <v>23085</v>
      </c>
      <c r="N68" s="99">
        <f t="shared" si="13"/>
        <v>20947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291</v>
      </c>
      <c r="I69" s="182">
        <v>1</v>
      </c>
      <c r="J69" s="182" t="s">
        <v>4</v>
      </c>
      <c r="K69" s="131">
        <f t="shared" si="12"/>
        <v>40</v>
      </c>
      <c r="L69" s="182" t="s">
        <v>2</v>
      </c>
      <c r="M69" s="364">
        <v>9849</v>
      </c>
      <c r="N69" s="99">
        <f t="shared" si="13"/>
        <v>20095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278</v>
      </c>
      <c r="I70" s="182">
        <v>13</v>
      </c>
      <c r="J70" s="182" t="s">
        <v>7</v>
      </c>
      <c r="K70" s="131">
        <f t="shared" si="12"/>
        <v>26</v>
      </c>
      <c r="L70" s="182" t="s">
        <v>30</v>
      </c>
      <c r="M70" s="364">
        <v>19205</v>
      </c>
      <c r="N70" s="99">
        <f t="shared" si="13"/>
        <v>15198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345">
        <v>184</v>
      </c>
      <c r="I71" s="182">
        <v>9</v>
      </c>
      <c r="J71" s="393" t="s">
        <v>171</v>
      </c>
      <c r="K71" s="131">
        <f t="shared" si="12"/>
        <v>24</v>
      </c>
      <c r="L71" s="182" t="s">
        <v>28</v>
      </c>
      <c r="M71" s="364">
        <v>17233</v>
      </c>
      <c r="N71" s="99">
        <f t="shared" si="13"/>
        <v>12857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104</v>
      </c>
      <c r="I72" s="182">
        <v>22</v>
      </c>
      <c r="J72" s="182" t="s">
        <v>26</v>
      </c>
      <c r="K72" s="131">
        <f t="shared" si="12"/>
        <v>38</v>
      </c>
      <c r="L72" s="182" t="s">
        <v>38</v>
      </c>
      <c r="M72" s="364">
        <v>8391</v>
      </c>
      <c r="N72" s="99">
        <f t="shared" si="13"/>
        <v>9039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86</v>
      </c>
      <c r="I73" s="182">
        <v>27</v>
      </c>
      <c r="J73" s="182" t="s">
        <v>31</v>
      </c>
      <c r="K73" s="131">
        <f t="shared" si="12"/>
        <v>33</v>
      </c>
      <c r="L73" s="182" t="s">
        <v>0</v>
      </c>
      <c r="M73" s="364">
        <v>22082</v>
      </c>
      <c r="N73" s="99">
        <f t="shared" si="13"/>
        <v>7480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37</v>
      </c>
      <c r="I74" s="182">
        <v>4</v>
      </c>
      <c r="J74" s="182" t="s">
        <v>11</v>
      </c>
      <c r="K74" s="131">
        <f t="shared" si="12"/>
        <v>25</v>
      </c>
      <c r="L74" s="185" t="s">
        <v>29</v>
      </c>
      <c r="M74" s="365">
        <v>8818</v>
      </c>
      <c r="N74" s="99">
        <f t="shared" si="13"/>
        <v>6832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24</v>
      </c>
      <c r="I75" s="182">
        <v>28</v>
      </c>
      <c r="J75" s="182" t="s">
        <v>32</v>
      </c>
      <c r="K75" s="131">
        <f t="shared" si="12"/>
        <v>37</v>
      </c>
      <c r="L75" s="185" t="s">
        <v>37</v>
      </c>
      <c r="M75" s="365">
        <v>5068</v>
      </c>
      <c r="N75" s="190">
        <f t="shared" si="13"/>
        <v>6793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2</v>
      </c>
      <c r="I76" s="182">
        <v>18</v>
      </c>
      <c r="J76" s="182" t="s">
        <v>22</v>
      </c>
      <c r="K76" s="4"/>
      <c r="L76" s="390" t="s">
        <v>109</v>
      </c>
      <c r="M76" s="397">
        <v>529941</v>
      </c>
      <c r="N76" s="195">
        <f>SUM(H90)</f>
        <v>429748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0</v>
      </c>
      <c r="I77" s="182">
        <v>2</v>
      </c>
      <c r="J77" s="182" t="s">
        <v>6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0</v>
      </c>
      <c r="I78" s="182">
        <v>3</v>
      </c>
      <c r="J78" s="182" t="s">
        <v>10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5</v>
      </c>
      <c r="J79" s="182" t="s">
        <v>12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6</v>
      </c>
      <c r="J80" s="182" t="s">
        <v>13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7</v>
      </c>
      <c r="J81" s="182" t="s">
        <v>14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8</v>
      </c>
      <c r="J82" s="182" t="s">
        <v>15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10</v>
      </c>
      <c r="J83" s="182" t="s">
        <v>16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11</v>
      </c>
      <c r="J84" s="182" t="s">
        <v>17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3">
        <v>12</v>
      </c>
      <c r="J85" s="183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345">
        <v>0</v>
      </c>
      <c r="I86" s="182">
        <v>19</v>
      </c>
      <c r="J86" s="182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429748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61" sqref="N61"/>
    </sheetView>
  </sheetViews>
  <sheetFormatPr defaultRowHeight="13.5" x14ac:dyDescent="0.15"/>
  <cols>
    <col min="1" max="1" width="6.125" style="471" customWidth="1"/>
    <col min="2" max="2" width="19.375" style="471" customWidth="1"/>
    <col min="3" max="4" width="13.25" style="471" customWidth="1"/>
    <col min="5" max="6" width="11.875" style="471" customWidth="1"/>
    <col min="7" max="7" width="17.875" style="471" customWidth="1"/>
    <col min="8" max="8" width="3.75" style="471" customWidth="1"/>
    <col min="9" max="9" width="18.5" style="31" customWidth="1"/>
    <col min="10" max="10" width="12.875" style="471" customWidth="1"/>
    <col min="11" max="11" width="5.5" style="471" customWidth="1"/>
    <col min="12" max="12" width="4.25" style="471" customWidth="1"/>
    <col min="13" max="13" width="17.25" style="471" customWidth="1"/>
    <col min="14" max="14" width="17.625" style="471" customWidth="1"/>
    <col min="15" max="15" width="3.75" style="27" customWidth="1"/>
    <col min="16" max="16" width="18" style="471" customWidth="1"/>
    <col min="17" max="17" width="13.875" style="471" customWidth="1"/>
    <col min="18" max="18" width="11.5" style="471" customWidth="1"/>
    <col min="19" max="19" width="14" style="471" customWidth="1"/>
    <col min="20" max="16384" width="9" style="471"/>
  </cols>
  <sheetData>
    <row r="1" spans="1:19" ht="22.5" customHeight="1" x14ac:dyDescent="0.15">
      <c r="A1" s="549" t="s">
        <v>210</v>
      </c>
      <c r="B1" s="550"/>
      <c r="C1" s="550"/>
      <c r="D1" s="550"/>
      <c r="E1" s="550"/>
      <c r="F1" s="550"/>
      <c r="G1" s="550"/>
      <c r="I1" s="479"/>
      <c r="J1" s="494" t="s">
        <v>192</v>
      </c>
      <c r="M1" s="17"/>
      <c r="N1" s="471" t="s">
        <v>206</v>
      </c>
      <c r="O1" s="504" t="s">
        <v>197</v>
      </c>
      <c r="P1" s="53"/>
      <c r="Q1" s="330" t="s">
        <v>184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68</v>
      </c>
      <c r="K2" s="4" t="s">
        <v>44</v>
      </c>
      <c r="L2" s="4"/>
      <c r="M2" s="9" t="s">
        <v>9</v>
      </c>
      <c r="N2" s="505" t="s">
        <v>197</v>
      </c>
      <c r="O2" s="99"/>
      <c r="P2" s="91"/>
      <c r="Q2" s="505" t="s">
        <v>197</v>
      </c>
      <c r="R2" s="502"/>
      <c r="S2" s="503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303456</v>
      </c>
      <c r="K3" s="225">
        <v>1</v>
      </c>
      <c r="L3" s="4">
        <f>SUM(H3)</f>
        <v>17</v>
      </c>
      <c r="M3" s="182" t="s">
        <v>21</v>
      </c>
      <c r="N3" s="14">
        <f>SUM(J3)</f>
        <v>303456</v>
      </c>
      <c r="O3" s="4">
        <f>SUM(H3)</f>
        <v>17</v>
      </c>
      <c r="P3" s="182" t="s">
        <v>21</v>
      </c>
      <c r="Q3" s="226">
        <v>79984</v>
      </c>
      <c r="R3" s="502"/>
      <c r="S3" s="503"/>
    </row>
    <row r="4" spans="1:19" ht="13.5" customHeight="1" x14ac:dyDescent="0.15">
      <c r="H4" s="91">
        <v>26</v>
      </c>
      <c r="I4" s="182" t="s">
        <v>30</v>
      </c>
      <c r="J4" s="14">
        <v>143507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143507</v>
      </c>
      <c r="O4" s="4">
        <f t="shared" ref="O4:O12" si="2">SUM(H4)</f>
        <v>26</v>
      </c>
      <c r="P4" s="182" t="s">
        <v>30</v>
      </c>
      <c r="Q4" s="96">
        <v>134490</v>
      </c>
      <c r="R4" s="502"/>
      <c r="S4" s="503"/>
    </row>
    <row r="5" spans="1:19" ht="13.5" customHeight="1" x14ac:dyDescent="0.15">
      <c r="H5" s="91">
        <v>36</v>
      </c>
      <c r="I5" s="183" t="s">
        <v>5</v>
      </c>
      <c r="J5" s="14">
        <v>124175</v>
      </c>
      <c r="K5" s="225">
        <v>3</v>
      </c>
      <c r="L5" s="4">
        <f t="shared" si="0"/>
        <v>36</v>
      </c>
      <c r="M5" s="183" t="s">
        <v>5</v>
      </c>
      <c r="N5" s="14">
        <f t="shared" si="1"/>
        <v>124175</v>
      </c>
      <c r="O5" s="4">
        <f t="shared" si="2"/>
        <v>36</v>
      </c>
      <c r="P5" s="183" t="s">
        <v>5</v>
      </c>
      <c r="Q5" s="96">
        <v>88678</v>
      </c>
      <c r="S5" s="53"/>
    </row>
    <row r="6" spans="1:19" ht="13.5" customHeight="1" x14ac:dyDescent="0.15">
      <c r="H6" s="91">
        <v>31</v>
      </c>
      <c r="I6" s="182" t="s">
        <v>64</v>
      </c>
      <c r="J6" s="14">
        <v>97999</v>
      </c>
      <c r="K6" s="225">
        <v>4</v>
      </c>
      <c r="L6" s="4">
        <f t="shared" si="0"/>
        <v>31</v>
      </c>
      <c r="M6" s="182" t="s">
        <v>64</v>
      </c>
      <c r="N6" s="14">
        <f t="shared" si="1"/>
        <v>97999</v>
      </c>
      <c r="O6" s="4">
        <f t="shared" si="2"/>
        <v>31</v>
      </c>
      <c r="P6" s="182" t="s">
        <v>64</v>
      </c>
      <c r="Q6" s="96">
        <v>88061</v>
      </c>
    </row>
    <row r="7" spans="1:19" ht="13.5" customHeight="1" x14ac:dyDescent="0.15">
      <c r="H7" s="91">
        <v>16</v>
      </c>
      <c r="I7" s="182" t="s">
        <v>3</v>
      </c>
      <c r="J7" s="97">
        <v>72395</v>
      </c>
      <c r="K7" s="225">
        <v>5</v>
      </c>
      <c r="L7" s="4">
        <f t="shared" si="0"/>
        <v>16</v>
      </c>
      <c r="M7" s="182" t="s">
        <v>3</v>
      </c>
      <c r="N7" s="14">
        <f t="shared" si="1"/>
        <v>72395</v>
      </c>
      <c r="O7" s="4">
        <f t="shared" si="2"/>
        <v>16</v>
      </c>
      <c r="P7" s="182" t="s">
        <v>3</v>
      </c>
      <c r="Q7" s="96">
        <v>65239</v>
      </c>
    </row>
    <row r="8" spans="1:19" ht="13.5" customHeight="1" x14ac:dyDescent="0.15">
      <c r="H8" s="91">
        <v>33</v>
      </c>
      <c r="I8" s="182" t="s">
        <v>0</v>
      </c>
      <c r="J8" s="14">
        <v>68212</v>
      </c>
      <c r="K8" s="225">
        <v>6</v>
      </c>
      <c r="L8" s="4">
        <f t="shared" si="0"/>
        <v>33</v>
      </c>
      <c r="M8" s="182" t="s">
        <v>0</v>
      </c>
      <c r="N8" s="14">
        <f t="shared" si="1"/>
        <v>68212</v>
      </c>
      <c r="O8" s="4">
        <f t="shared" si="2"/>
        <v>33</v>
      </c>
      <c r="P8" s="182" t="s">
        <v>0</v>
      </c>
      <c r="Q8" s="96">
        <v>77191</v>
      </c>
    </row>
    <row r="9" spans="1:19" ht="13.5" customHeight="1" x14ac:dyDescent="0.15">
      <c r="H9" s="152">
        <v>34</v>
      </c>
      <c r="I9" s="185" t="s">
        <v>1</v>
      </c>
      <c r="J9" s="251">
        <v>67827</v>
      </c>
      <c r="K9" s="225">
        <v>7</v>
      </c>
      <c r="L9" s="4">
        <f t="shared" si="0"/>
        <v>34</v>
      </c>
      <c r="M9" s="185" t="s">
        <v>1</v>
      </c>
      <c r="N9" s="14">
        <f t="shared" si="1"/>
        <v>67827</v>
      </c>
      <c r="O9" s="4">
        <f t="shared" si="2"/>
        <v>34</v>
      </c>
      <c r="P9" s="185" t="s">
        <v>1</v>
      </c>
      <c r="Q9" s="96">
        <v>64639</v>
      </c>
    </row>
    <row r="10" spans="1:19" ht="13.5" customHeight="1" x14ac:dyDescent="0.15">
      <c r="H10" s="349">
        <v>40</v>
      </c>
      <c r="I10" s="183" t="s">
        <v>2</v>
      </c>
      <c r="J10" s="14">
        <v>67719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67719</v>
      </c>
      <c r="O10" s="4">
        <f t="shared" si="2"/>
        <v>40</v>
      </c>
      <c r="P10" s="183" t="s">
        <v>2</v>
      </c>
      <c r="Q10" s="96">
        <v>73533</v>
      </c>
    </row>
    <row r="11" spans="1:19" ht="13.5" customHeight="1" x14ac:dyDescent="0.15">
      <c r="H11" s="152">
        <v>13</v>
      </c>
      <c r="I11" s="185" t="s">
        <v>7</v>
      </c>
      <c r="J11" s="151">
        <v>62594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62594</v>
      </c>
      <c r="O11" s="4">
        <f t="shared" si="2"/>
        <v>13</v>
      </c>
      <c r="P11" s="185" t="s">
        <v>7</v>
      </c>
      <c r="Q11" s="96">
        <v>35139</v>
      </c>
    </row>
    <row r="12" spans="1:19" ht="13.5" customHeight="1" thickBot="1" x14ac:dyDescent="0.2">
      <c r="H12" s="321">
        <v>2</v>
      </c>
      <c r="I12" s="462" t="s">
        <v>6</v>
      </c>
      <c r="J12" s="467">
        <v>51389</v>
      </c>
      <c r="K12" s="224">
        <v>10</v>
      </c>
      <c r="L12" s="4">
        <f t="shared" si="0"/>
        <v>2</v>
      </c>
      <c r="M12" s="462" t="s">
        <v>6</v>
      </c>
      <c r="N12" s="128">
        <f t="shared" si="1"/>
        <v>51389</v>
      </c>
      <c r="O12" s="15">
        <f t="shared" si="2"/>
        <v>2</v>
      </c>
      <c r="P12" s="462" t="s">
        <v>6</v>
      </c>
      <c r="Q12" s="227">
        <v>49333</v>
      </c>
    </row>
    <row r="13" spans="1:19" ht="13.5" customHeight="1" thickTop="1" thickBot="1" x14ac:dyDescent="0.2">
      <c r="H13" s="136">
        <v>38</v>
      </c>
      <c r="I13" s="199" t="s">
        <v>38</v>
      </c>
      <c r="J13" s="468">
        <v>49823</v>
      </c>
      <c r="K13" s="116"/>
      <c r="L13" s="85"/>
      <c r="M13" s="186"/>
      <c r="N13" s="396">
        <f>SUM(J43)</f>
        <v>1412849</v>
      </c>
      <c r="O13" s="4"/>
      <c r="P13" s="320" t="s">
        <v>8</v>
      </c>
      <c r="Q13" s="229">
        <v>1079324</v>
      </c>
    </row>
    <row r="14" spans="1:19" ht="13.5" customHeight="1" x14ac:dyDescent="0.15">
      <c r="B14" s="21"/>
      <c r="G14" s="1"/>
      <c r="H14" s="91">
        <v>24</v>
      </c>
      <c r="I14" s="183" t="s">
        <v>28</v>
      </c>
      <c r="J14" s="466">
        <v>44351</v>
      </c>
      <c r="K14" s="116"/>
      <c r="L14" s="28"/>
      <c r="N14" s="471" t="s">
        <v>59</v>
      </c>
      <c r="O14" s="471"/>
    </row>
    <row r="15" spans="1:19" ht="13.5" customHeight="1" x14ac:dyDescent="0.15">
      <c r="H15" s="91">
        <v>25</v>
      </c>
      <c r="I15" s="182" t="s">
        <v>29</v>
      </c>
      <c r="J15" s="14">
        <v>44063</v>
      </c>
      <c r="K15" s="116"/>
      <c r="L15" s="28"/>
      <c r="M15" s="1" t="s">
        <v>208</v>
      </c>
      <c r="N15" s="16"/>
      <c r="O15" s="471"/>
      <c r="P15" s="471" t="s">
        <v>209</v>
      </c>
      <c r="Q15" s="95" t="s">
        <v>198</v>
      </c>
    </row>
    <row r="16" spans="1:19" ht="13.5" customHeight="1" x14ac:dyDescent="0.15">
      <c r="B16" s="1"/>
      <c r="C16" s="16"/>
      <c r="D16" s="1"/>
      <c r="E16" s="19"/>
      <c r="F16" s="1"/>
      <c r="H16" s="91">
        <v>3</v>
      </c>
      <c r="I16" s="182" t="s">
        <v>10</v>
      </c>
      <c r="J16" s="14">
        <v>28020</v>
      </c>
      <c r="K16" s="116"/>
      <c r="L16" s="4">
        <f>SUM(L3)</f>
        <v>17</v>
      </c>
      <c r="M16" s="14">
        <f>SUM(N3)</f>
        <v>303456</v>
      </c>
      <c r="N16" s="182" t="s">
        <v>21</v>
      </c>
      <c r="O16" s="4">
        <f>SUM(O3)</f>
        <v>17</v>
      </c>
      <c r="P16" s="14">
        <f>SUM(M16)</f>
        <v>303456</v>
      </c>
      <c r="Q16" s="325">
        <v>365623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1</v>
      </c>
      <c r="I17" s="182" t="s">
        <v>4</v>
      </c>
      <c r="J17" s="14">
        <v>26825</v>
      </c>
      <c r="K17" s="116"/>
      <c r="L17" s="4">
        <f t="shared" ref="L17:L25" si="3">SUM(L4)</f>
        <v>26</v>
      </c>
      <c r="M17" s="14">
        <f t="shared" ref="M17:M25" si="4">SUM(N4)</f>
        <v>143507</v>
      </c>
      <c r="N17" s="182" t="s">
        <v>30</v>
      </c>
      <c r="O17" s="4">
        <f t="shared" ref="O17:O25" si="5">SUM(O4)</f>
        <v>26</v>
      </c>
      <c r="P17" s="14">
        <f t="shared" ref="P17:P25" si="6">SUM(M17)</f>
        <v>143507</v>
      </c>
      <c r="Q17" s="326">
        <v>141489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37</v>
      </c>
      <c r="I18" s="182" t="s">
        <v>37</v>
      </c>
      <c r="J18" s="14">
        <v>25859</v>
      </c>
      <c r="K18" s="116"/>
      <c r="L18" s="4">
        <f t="shared" si="3"/>
        <v>36</v>
      </c>
      <c r="M18" s="14">
        <f t="shared" si="4"/>
        <v>124175</v>
      </c>
      <c r="N18" s="183" t="s">
        <v>5</v>
      </c>
      <c r="O18" s="4">
        <f t="shared" si="5"/>
        <v>36</v>
      </c>
      <c r="P18" s="14">
        <f t="shared" si="6"/>
        <v>124175</v>
      </c>
      <c r="Q18" s="326">
        <v>134759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22</v>
      </c>
      <c r="I19" s="182" t="s">
        <v>26</v>
      </c>
      <c r="J19" s="251">
        <v>21680</v>
      </c>
      <c r="L19" s="4">
        <f t="shared" si="3"/>
        <v>31</v>
      </c>
      <c r="M19" s="14">
        <f t="shared" si="4"/>
        <v>97999</v>
      </c>
      <c r="N19" s="182" t="s">
        <v>64</v>
      </c>
      <c r="O19" s="4">
        <f t="shared" si="5"/>
        <v>31</v>
      </c>
      <c r="P19" s="14">
        <f t="shared" si="6"/>
        <v>97999</v>
      </c>
      <c r="Q19" s="326">
        <v>91519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9</v>
      </c>
      <c r="I20" s="393" t="s">
        <v>170</v>
      </c>
      <c r="J20" s="251">
        <v>20894</v>
      </c>
      <c r="L20" s="4">
        <f t="shared" si="3"/>
        <v>16</v>
      </c>
      <c r="M20" s="14">
        <f t="shared" si="4"/>
        <v>72395</v>
      </c>
      <c r="N20" s="182" t="s">
        <v>3</v>
      </c>
      <c r="O20" s="4">
        <f t="shared" si="5"/>
        <v>16</v>
      </c>
      <c r="P20" s="14">
        <f t="shared" si="6"/>
        <v>72395</v>
      </c>
      <c r="Q20" s="326">
        <v>69370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14</v>
      </c>
      <c r="I21" s="182" t="s">
        <v>19</v>
      </c>
      <c r="J21" s="14">
        <v>17384</v>
      </c>
      <c r="L21" s="4">
        <f t="shared" si="3"/>
        <v>33</v>
      </c>
      <c r="M21" s="14">
        <f t="shared" si="4"/>
        <v>68212</v>
      </c>
      <c r="N21" s="182" t="s">
        <v>0</v>
      </c>
      <c r="O21" s="4">
        <f t="shared" si="5"/>
        <v>33</v>
      </c>
      <c r="P21" s="14">
        <f t="shared" si="6"/>
        <v>68212</v>
      </c>
      <c r="Q21" s="326">
        <v>67084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21</v>
      </c>
      <c r="I22" s="393" t="s">
        <v>162</v>
      </c>
      <c r="J22" s="14">
        <v>13889</v>
      </c>
      <c r="K22" s="16"/>
      <c r="L22" s="4">
        <f t="shared" si="3"/>
        <v>34</v>
      </c>
      <c r="M22" s="14">
        <f t="shared" si="4"/>
        <v>67827</v>
      </c>
      <c r="N22" s="185" t="s">
        <v>1</v>
      </c>
      <c r="O22" s="4">
        <f t="shared" si="5"/>
        <v>34</v>
      </c>
      <c r="P22" s="14">
        <f t="shared" si="6"/>
        <v>67827</v>
      </c>
      <c r="Q22" s="326">
        <v>73485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11</v>
      </c>
      <c r="I23" s="182" t="s">
        <v>17</v>
      </c>
      <c r="J23" s="251">
        <v>13117</v>
      </c>
      <c r="K23" s="16"/>
      <c r="L23" s="4">
        <f t="shared" si="3"/>
        <v>40</v>
      </c>
      <c r="M23" s="14">
        <f t="shared" si="4"/>
        <v>67719</v>
      </c>
      <c r="N23" s="183" t="s">
        <v>2</v>
      </c>
      <c r="O23" s="4">
        <f t="shared" si="5"/>
        <v>40</v>
      </c>
      <c r="P23" s="14">
        <f t="shared" si="6"/>
        <v>67719</v>
      </c>
      <c r="Q23" s="326">
        <v>54261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8024</v>
      </c>
      <c r="K24" s="16"/>
      <c r="L24" s="4">
        <f t="shared" si="3"/>
        <v>13</v>
      </c>
      <c r="M24" s="14">
        <f t="shared" si="4"/>
        <v>62594</v>
      </c>
      <c r="N24" s="185" t="s">
        <v>7</v>
      </c>
      <c r="O24" s="4">
        <f t="shared" si="5"/>
        <v>13</v>
      </c>
      <c r="P24" s="14">
        <f t="shared" si="6"/>
        <v>62594</v>
      </c>
      <c r="Q24" s="326">
        <v>61182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30</v>
      </c>
      <c r="I25" s="182" t="s">
        <v>33</v>
      </c>
      <c r="J25" s="14">
        <v>7709</v>
      </c>
      <c r="K25" s="16"/>
      <c r="L25" s="15">
        <f t="shared" si="3"/>
        <v>2</v>
      </c>
      <c r="M25" s="128">
        <f t="shared" si="4"/>
        <v>51389</v>
      </c>
      <c r="N25" s="462" t="s">
        <v>6</v>
      </c>
      <c r="O25" s="15">
        <f t="shared" si="5"/>
        <v>2</v>
      </c>
      <c r="P25" s="128">
        <f t="shared" si="6"/>
        <v>51389</v>
      </c>
      <c r="Q25" s="327">
        <v>52811</v>
      </c>
      <c r="R25" s="141" t="s">
        <v>73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2" t="s">
        <v>36</v>
      </c>
      <c r="J26" s="151">
        <v>7069</v>
      </c>
      <c r="K26" s="16"/>
      <c r="L26" s="129"/>
      <c r="M26" s="184">
        <f>SUM(J43-(M16+M17+M18+M19+M20+M21+M22+M23+M24+M25))</f>
        <v>353576</v>
      </c>
      <c r="N26" s="252" t="s">
        <v>45</v>
      </c>
      <c r="O26" s="130"/>
      <c r="P26" s="184">
        <f>SUM(M26)</f>
        <v>353576</v>
      </c>
      <c r="Q26" s="184"/>
      <c r="R26" s="200">
        <v>1484253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4920</v>
      </c>
      <c r="K27" s="16"/>
      <c r="M27" s="53" t="s">
        <v>185</v>
      </c>
      <c r="N27" s="53"/>
      <c r="O27" s="124"/>
      <c r="P27" s="125" t="s">
        <v>186</v>
      </c>
    </row>
    <row r="28" spans="2:20" ht="13.5" customHeight="1" x14ac:dyDescent="0.15">
      <c r="G28" s="18"/>
      <c r="H28" s="91">
        <v>39</v>
      </c>
      <c r="I28" s="182" t="s">
        <v>39</v>
      </c>
      <c r="J28" s="14">
        <v>3725</v>
      </c>
      <c r="K28" s="16"/>
      <c r="M28" s="96">
        <f t="shared" ref="M28:M37" si="7">SUM(Q3)</f>
        <v>79984</v>
      </c>
      <c r="N28" s="182" t="s">
        <v>21</v>
      </c>
      <c r="O28" s="4">
        <f>SUM(L3)</f>
        <v>17</v>
      </c>
      <c r="P28" s="96">
        <f t="shared" ref="P28:P37" si="8">SUM(Q3)</f>
        <v>79984</v>
      </c>
    </row>
    <row r="29" spans="2:20" ht="13.5" customHeight="1" x14ac:dyDescent="0.15">
      <c r="H29" s="91">
        <v>10</v>
      </c>
      <c r="I29" s="182" t="s">
        <v>16</v>
      </c>
      <c r="J29" s="14">
        <v>2739</v>
      </c>
      <c r="K29" s="16"/>
      <c r="M29" s="96">
        <f t="shared" si="7"/>
        <v>134490</v>
      </c>
      <c r="N29" s="182" t="s">
        <v>30</v>
      </c>
      <c r="O29" s="4">
        <f t="shared" ref="O29:O37" si="9">SUM(L4)</f>
        <v>26</v>
      </c>
      <c r="P29" s="96">
        <f t="shared" si="8"/>
        <v>134490</v>
      </c>
    </row>
    <row r="30" spans="2:20" ht="13.5" customHeight="1" x14ac:dyDescent="0.15">
      <c r="H30" s="91">
        <v>20</v>
      </c>
      <c r="I30" s="182" t="s">
        <v>24</v>
      </c>
      <c r="J30" s="97">
        <v>2666</v>
      </c>
      <c r="K30" s="16"/>
      <c r="M30" s="96">
        <f t="shared" si="7"/>
        <v>88678</v>
      </c>
      <c r="N30" s="183" t="s">
        <v>5</v>
      </c>
      <c r="O30" s="4">
        <f t="shared" si="9"/>
        <v>36</v>
      </c>
      <c r="P30" s="96">
        <f t="shared" si="8"/>
        <v>88678</v>
      </c>
    </row>
    <row r="31" spans="2:20" ht="13.5" customHeight="1" x14ac:dyDescent="0.15">
      <c r="H31" s="91">
        <v>27</v>
      </c>
      <c r="I31" s="182" t="s">
        <v>31</v>
      </c>
      <c r="J31" s="151">
        <v>2539</v>
      </c>
      <c r="K31" s="16"/>
      <c r="M31" s="96">
        <f t="shared" si="7"/>
        <v>88061</v>
      </c>
      <c r="N31" s="182" t="s">
        <v>64</v>
      </c>
      <c r="O31" s="4">
        <f t="shared" si="9"/>
        <v>31</v>
      </c>
      <c r="P31" s="96">
        <f t="shared" si="8"/>
        <v>88061</v>
      </c>
    </row>
    <row r="32" spans="2:20" ht="13.5" customHeight="1" x14ac:dyDescent="0.15">
      <c r="H32" s="91">
        <v>12</v>
      </c>
      <c r="I32" s="182" t="s">
        <v>18</v>
      </c>
      <c r="J32" s="14">
        <v>1819</v>
      </c>
      <c r="K32" s="16"/>
      <c r="M32" s="96">
        <f t="shared" si="7"/>
        <v>65239</v>
      </c>
      <c r="N32" s="182" t="s">
        <v>3</v>
      </c>
      <c r="O32" s="4">
        <f t="shared" si="9"/>
        <v>16</v>
      </c>
      <c r="P32" s="96">
        <f t="shared" si="8"/>
        <v>65239</v>
      </c>
      <c r="S32" s="11"/>
    </row>
    <row r="33" spans="8:21" ht="13.5" customHeight="1" x14ac:dyDescent="0.15">
      <c r="H33" s="91">
        <v>4</v>
      </c>
      <c r="I33" s="182" t="s">
        <v>11</v>
      </c>
      <c r="J33" s="251">
        <v>1349</v>
      </c>
      <c r="K33" s="16"/>
      <c r="M33" s="96">
        <f t="shared" si="7"/>
        <v>77191</v>
      </c>
      <c r="N33" s="182" t="s">
        <v>0</v>
      </c>
      <c r="O33" s="4">
        <f t="shared" si="9"/>
        <v>33</v>
      </c>
      <c r="P33" s="96">
        <f t="shared" si="8"/>
        <v>77191</v>
      </c>
      <c r="S33" s="30"/>
      <c r="T33" s="30"/>
    </row>
    <row r="34" spans="8:21" ht="13.5" customHeight="1" x14ac:dyDescent="0.15">
      <c r="H34" s="91">
        <v>23</v>
      </c>
      <c r="I34" s="182" t="s">
        <v>27</v>
      </c>
      <c r="J34" s="14">
        <v>1217</v>
      </c>
      <c r="K34" s="16"/>
      <c r="M34" s="96">
        <f t="shared" si="7"/>
        <v>64639</v>
      </c>
      <c r="N34" s="185" t="s">
        <v>1</v>
      </c>
      <c r="O34" s="4">
        <f t="shared" si="9"/>
        <v>34</v>
      </c>
      <c r="P34" s="96">
        <f t="shared" si="8"/>
        <v>64639</v>
      </c>
      <c r="S34" s="30"/>
      <c r="T34" s="30"/>
    </row>
    <row r="35" spans="8:21" ht="13.5" customHeight="1" x14ac:dyDescent="0.15">
      <c r="H35" s="91">
        <v>6</v>
      </c>
      <c r="I35" s="182" t="s">
        <v>13</v>
      </c>
      <c r="J35" s="14">
        <v>1172</v>
      </c>
      <c r="K35" s="16"/>
      <c r="M35" s="96">
        <f t="shared" si="7"/>
        <v>73533</v>
      </c>
      <c r="N35" s="183" t="s">
        <v>2</v>
      </c>
      <c r="O35" s="4">
        <f t="shared" si="9"/>
        <v>40</v>
      </c>
      <c r="P35" s="96">
        <f t="shared" si="8"/>
        <v>73533</v>
      </c>
      <c r="S35" s="30"/>
    </row>
    <row r="36" spans="8:21" ht="13.5" customHeight="1" x14ac:dyDescent="0.15">
      <c r="H36" s="91">
        <v>18</v>
      </c>
      <c r="I36" s="182" t="s">
        <v>22</v>
      </c>
      <c r="J36" s="14">
        <v>703</v>
      </c>
      <c r="K36" s="16"/>
      <c r="M36" s="96">
        <f t="shared" si="7"/>
        <v>35139</v>
      </c>
      <c r="N36" s="185" t="s">
        <v>7</v>
      </c>
      <c r="O36" s="4">
        <f t="shared" si="9"/>
        <v>13</v>
      </c>
      <c r="P36" s="96">
        <f t="shared" si="8"/>
        <v>35139</v>
      </c>
      <c r="S36" s="30"/>
    </row>
    <row r="37" spans="8:21" ht="13.5" customHeight="1" thickBot="1" x14ac:dyDescent="0.2">
      <c r="H37" s="91">
        <v>19</v>
      </c>
      <c r="I37" s="182" t="s">
        <v>23</v>
      </c>
      <c r="J37" s="14">
        <v>620</v>
      </c>
      <c r="K37" s="16"/>
      <c r="M37" s="127">
        <f t="shared" si="7"/>
        <v>49333</v>
      </c>
      <c r="N37" s="462" t="s">
        <v>6</v>
      </c>
      <c r="O37" s="15">
        <f t="shared" si="9"/>
        <v>2</v>
      </c>
      <c r="P37" s="127">
        <f t="shared" si="8"/>
        <v>49333</v>
      </c>
      <c r="S37" s="30"/>
    </row>
    <row r="38" spans="8:21" ht="13.5" customHeight="1" thickTop="1" x14ac:dyDescent="0.15">
      <c r="H38" s="91">
        <v>32</v>
      </c>
      <c r="I38" s="182" t="s">
        <v>35</v>
      </c>
      <c r="J38" s="151">
        <v>581</v>
      </c>
      <c r="K38" s="16"/>
      <c r="M38" s="402">
        <f>SUM(Q13-(Q3+Q4+Q5+Q6+Q7+Q8+Q9+Q10+Q11+Q12))</f>
        <v>323037</v>
      </c>
      <c r="N38" s="403" t="s">
        <v>168</v>
      </c>
      <c r="O38" s="404"/>
      <c r="P38" s="405">
        <f>SUM(M38)</f>
        <v>323037</v>
      </c>
      <c r="U38" s="30"/>
    </row>
    <row r="39" spans="8:21" ht="13.5" customHeight="1" x14ac:dyDescent="0.15">
      <c r="H39" s="91">
        <v>7</v>
      </c>
      <c r="I39" s="182" t="s">
        <v>14</v>
      </c>
      <c r="J39" s="251">
        <v>357</v>
      </c>
      <c r="K39" s="16"/>
      <c r="P39" s="30"/>
    </row>
    <row r="40" spans="8:21" ht="13.5" customHeight="1" x14ac:dyDescent="0.15">
      <c r="H40" s="91">
        <v>5</v>
      </c>
      <c r="I40" s="182" t="s">
        <v>12</v>
      </c>
      <c r="J40" s="251">
        <v>256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206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1412849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85"/>
      <c r="J50" s="259"/>
    </row>
    <row r="51" spans="1:19" ht="13.5" customHeight="1" x14ac:dyDescent="0.15"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206</v>
      </c>
      <c r="D52" s="9" t="s">
        <v>184</v>
      </c>
      <c r="E52" s="26" t="s">
        <v>43</v>
      </c>
      <c r="F52" s="25" t="s">
        <v>42</v>
      </c>
      <c r="G52" s="328" t="s">
        <v>188</v>
      </c>
      <c r="I52" s="456"/>
      <c r="J52" s="181"/>
      <c r="N52" s="483"/>
      <c r="S52" s="484"/>
    </row>
    <row r="53" spans="1:19" ht="13.5" customHeight="1" x14ac:dyDescent="0.15">
      <c r="A53" s="10">
        <v>1</v>
      </c>
      <c r="B53" s="182" t="s">
        <v>21</v>
      </c>
      <c r="C53" s="14">
        <f t="shared" ref="C53:C62" si="10">SUM(J3)</f>
        <v>303456</v>
      </c>
      <c r="D53" s="97">
        <f t="shared" ref="D53:D63" si="11">SUM(Q3)</f>
        <v>79984</v>
      </c>
      <c r="E53" s="94">
        <f t="shared" ref="E53:E62" si="12">SUM(P16/Q16*100)</f>
        <v>82.996966821015093</v>
      </c>
      <c r="F53" s="22">
        <f t="shared" ref="F53:F63" si="13">SUM(C53/D53*100)</f>
        <v>379.39587917583515</v>
      </c>
      <c r="G53" s="23"/>
      <c r="I53" s="456"/>
      <c r="J53" s="181"/>
    </row>
    <row r="54" spans="1:19" ht="13.5" customHeight="1" x14ac:dyDescent="0.15">
      <c r="A54" s="10">
        <v>2</v>
      </c>
      <c r="B54" s="182" t="s">
        <v>30</v>
      </c>
      <c r="C54" s="14">
        <f t="shared" si="10"/>
        <v>143507</v>
      </c>
      <c r="D54" s="97">
        <f t="shared" si="11"/>
        <v>134490</v>
      </c>
      <c r="E54" s="94">
        <f t="shared" si="12"/>
        <v>101.4262592851741</v>
      </c>
      <c r="F54" s="496">
        <f t="shared" si="13"/>
        <v>106.70458770168784</v>
      </c>
      <c r="G54" s="23"/>
      <c r="M54" s="482"/>
      <c r="N54" s="18"/>
    </row>
    <row r="55" spans="1:19" ht="13.5" customHeight="1" x14ac:dyDescent="0.15">
      <c r="A55" s="10">
        <v>3</v>
      </c>
      <c r="B55" s="183" t="s">
        <v>5</v>
      </c>
      <c r="C55" s="14">
        <f t="shared" si="10"/>
        <v>124175</v>
      </c>
      <c r="D55" s="97">
        <f t="shared" si="11"/>
        <v>88678</v>
      </c>
      <c r="E55" s="94">
        <f t="shared" si="12"/>
        <v>92.145979118277808</v>
      </c>
      <c r="F55" s="22">
        <f t="shared" si="13"/>
        <v>140.02909402557569</v>
      </c>
      <c r="G55" s="23"/>
      <c r="I55" s="551"/>
      <c r="J55" s="552"/>
    </row>
    <row r="56" spans="1:19" ht="13.5" customHeight="1" x14ac:dyDescent="0.15">
      <c r="A56" s="10">
        <v>4</v>
      </c>
      <c r="B56" s="182" t="s">
        <v>64</v>
      </c>
      <c r="C56" s="14">
        <f t="shared" si="10"/>
        <v>97999</v>
      </c>
      <c r="D56" s="97">
        <f t="shared" si="11"/>
        <v>88061</v>
      </c>
      <c r="E56" s="94">
        <f t="shared" si="12"/>
        <v>107.08049694598935</v>
      </c>
      <c r="F56" s="22">
        <f t="shared" si="13"/>
        <v>111.2853590125027</v>
      </c>
      <c r="G56" s="23"/>
      <c r="I56" s="551"/>
      <c r="J56" s="552"/>
    </row>
    <row r="57" spans="1:19" ht="13.5" customHeight="1" x14ac:dyDescent="0.15">
      <c r="A57" s="10">
        <v>5</v>
      </c>
      <c r="B57" s="182" t="s">
        <v>3</v>
      </c>
      <c r="C57" s="14">
        <f t="shared" si="10"/>
        <v>72395</v>
      </c>
      <c r="D57" s="97">
        <f t="shared" si="11"/>
        <v>65239</v>
      </c>
      <c r="E57" s="94">
        <f t="shared" si="12"/>
        <v>104.36067464321752</v>
      </c>
      <c r="F57" s="22">
        <f t="shared" si="13"/>
        <v>110.96889897147413</v>
      </c>
      <c r="G57" s="23"/>
      <c r="I57" s="181"/>
      <c r="P57" s="30"/>
    </row>
    <row r="58" spans="1:19" ht="13.5" customHeight="1" x14ac:dyDescent="0.15">
      <c r="A58" s="10">
        <v>6</v>
      </c>
      <c r="B58" s="182" t="s">
        <v>0</v>
      </c>
      <c r="C58" s="14">
        <f t="shared" si="10"/>
        <v>68212</v>
      </c>
      <c r="D58" s="97">
        <f t="shared" si="11"/>
        <v>77191</v>
      </c>
      <c r="E58" s="94">
        <f t="shared" si="12"/>
        <v>101.68147397292945</v>
      </c>
      <c r="F58" s="22">
        <f t="shared" si="13"/>
        <v>88.367814900700864</v>
      </c>
      <c r="G58" s="23"/>
    </row>
    <row r="59" spans="1:19" ht="13.5" customHeight="1" x14ac:dyDescent="0.15">
      <c r="A59" s="10">
        <v>7</v>
      </c>
      <c r="B59" s="185" t="s">
        <v>1</v>
      </c>
      <c r="C59" s="14">
        <f t="shared" si="10"/>
        <v>67827</v>
      </c>
      <c r="D59" s="97">
        <f t="shared" si="11"/>
        <v>64639</v>
      </c>
      <c r="E59" s="94">
        <f t="shared" si="12"/>
        <v>92.300469483568065</v>
      </c>
      <c r="F59" s="22">
        <f t="shared" si="13"/>
        <v>104.93200699268243</v>
      </c>
      <c r="G59" s="23"/>
    </row>
    <row r="60" spans="1:19" ht="13.5" customHeight="1" x14ac:dyDescent="0.15">
      <c r="A60" s="10">
        <v>8</v>
      </c>
      <c r="B60" s="183" t="s">
        <v>2</v>
      </c>
      <c r="C60" s="14">
        <f t="shared" si="10"/>
        <v>67719</v>
      </c>
      <c r="D60" s="97">
        <f t="shared" si="11"/>
        <v>73533</v>
      </c>
      <c r="E60" s="94">
        <f t="shared" si="12"/>
        <v>124.80234422513408</v>
      </c>
      <c r="F60" s="22">
        <f t="shared" si="13"/>
        <v>92.093345844722776</v>
      </c>
      <c r="G60" s="23"/>
    </row>
    <row r="61" spans="1:19" ht="13.5" customHeight="1" x14ac:dyDescent="0.15">
      <c r="A61" s="10">
        <v>9</v>
      </c>
      <c r="B61" s="185" t="s">
        <v>7</v>
      </c>
      <c r="C61" s="14">
        <f t="shared" si="10"/>
        <v>62594</v>
      </c>
      <c r="D61" s="97">
        <f t="shared" si="11"/>
        <v>35139</v>
      </c>
      <c r="E61" s="94">
        <f t="shared" si="12"/>
        <v>102.3078683272858</v>
      </c>
      <c r="F61" s="22">
        <f t="shared" si="13"/>
        <v>178.13255926463475</v>
      </c>
      <c r="G61" s="23"/>
    </row>
    <row r="62" spans="1:19" ht="13.5" customHeight="1" thickBot="1" x14ac:dyDescent="0.2">
      <c r="A62" s="142">
        <v>10</v>
      </c>
      <c r="B62" s="462" t="s">
        <v>6</v>
      </c>
      <c r="C62" s="128">
        <f t="shared" si="10"/>
        <v>51389</v>
      </c>
      <c r="D62" s="143">
        <f t="shared" si="11"/>
        <v>49333</v>
      </c>
      <c r="E62" s="144">
        <f t="shared" si="12"/>
        <v>97.307379144496409</v>
      </c>
      <c r="F62" s="145">
        <f t="shared" si="13"/>
        <v>104.16759572699816</v>
      </c>
      <c r="G62" s="146"/>
    </row>
    <row r="63" spans="1:19" ht="13.5" customHeight="1" thickTop="1" x14ac:dyDescent="0.15">
      <c r="A63" s="129"/>
      <c r="B63" s="147" t="s">
        <v>74</v>
      </c>
      <c r="C63" s="148">
        <f>SUM(J43)</f>
        <v>1412849</v>
      </c>
      <c r="D63" s="148">
        <f t="shared" si="11"/>
        <v>1079324</v>
      </c>
      <c r="E63" s="149">
        <f>SUM(C63/R26*100)</f>
        <v>95.189229868492774</v>
      </c>
      <c r="F63" s="150">
        <f t="shared" si="13"/>
        <v>130.90128636072208</v>
      </c>
      <c r="G63" s="156">
        <v>66.900000000000006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2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2022-03-02T04:45:16Z</cp:lastPrinted>
  <dcterms:created xsi:type="dcterms:W3CDTF">2004-08-12T01:21:30Z</dcterms:created>
  <dcterms:modified xsi:type="dcterms:W3CDTF">2022-03-04T02:56:56Z</dcterms:modified>
</cp:coreProperties>
</file>