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F17F8683-9F23-4176-8846-B494E9E0516A}" xr6:coauthVersionLast="36" xr6:coauthVersionMax="36" xr10:uidLastSave="{00000000-0000-0000-0000-000000000000}"/>
  <bookViews>
    <workbookView xWindow="0" yWindow="0" windowWidth="28800" windowHeight="12135" tabRatio="597" xr2:uid="{00000000-000D-0000-FFFF-FFFF00000000}"/>
  </bookViews>
  <sheets>
    <sheet name="貨物動向目次" sheetId="52" r:id="rId1"/>
    <sheet name="1・面積、会員数 " sheetId="53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13" r:id="rId8"/>
    <sheet name="保管高" sheetId="57" r:id="rId9"/>
    <sheet name="東部・富士" sheetId="58" r:id="rId10"/>
    <sheet name="清水・静岡" sheetId="59" r:id="rId11"/>
    <sheet name="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 '!$A$1:$M$38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11">駿遠・西部!$A$1:$G$65</definedName>
    <definedName name="_xlnm.Print_Area" localSheetId="10">清水・静岡!$A$1:$G$64</definedName>
    <definedName name="_xlnm.Print_Area" localSheetId="9">東部・富士!$A$1:$G$64</definedName>
    <definedName name="_xlnm.Print_Area" localSheetId="8">保管高!$A$1:$G$64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7" i="51" l="1"/>
  <c r="O87" i="51" s="1"/>
  <c r="N86" i="51"/>
  <c r="O86" i="51" s="1"/>
  <c r="N85" i="51"/>
  <c r="O85" i="51" s="1"/>
  <c r="N84" i="51"/>
  <c r="N57" i="51"/>
  <c r="O57" i="51" s="1"/>
  <c r="N56" i="51"/>
  <c r="O56" i="51" s="1"/>
  <c r="N55" i="51"/>
  <c r="O55" i="51" s="1"/>
  <c r="N54" i="51"/>
  <c r="N28" i="51"/>
  <c r="O28" i="51" s="1"/>
  <c r="N27" i="51"/>
  <c r="O27" i="51" s="1"/>
  <c r="N26" i="51"/>
  <c r="O26" i="51" s="1"/>
  <c r="N25" i="51"/>
  <c r="N87" i="56"/>
  <c r="O87" i="56" s="1"/>
  <c r="N86" i="56"/>
  <c r="O86" i="56" s="1"/>
  <c r="N85" i="56"/>
  <c r="O85" i="56" s="1"/>
  <c r="N84" i="56"/>
  <c r="N57" i="56"/>
  <c r="O57" i="56" s="1"/>
  <c r="N56" i="56"/>
  <c r="O56" i="56" s="1"/>
  <c r="N55" i="56"/>
  <c r="N54" i="56"/>
  <c r="O55" i="56" s="1"/>
  <c r="N28" i="56"/>
  <c r="O28" i="56" s="1"/>
  <c r="N27" i="56"/>
  <c r="O27" i="56" s="1"/>
  <c r="N26" i="56"/>
  <c r="O26" i="56" s="1"/>
  <c r="N25" i="56"/>
  <c r="N87" i="49"/>
  <c r="O87" i="49" s="1"/>
  <c r="N86" i="49"/>
  <c r="O86" i="49" s="1"/>
  <c r="N85" i="49"/>
  <c r="O85" i="49" s="1"/>
  <c r="N84" i="49"/>
  <c r="N57" i="49"/>
  <c r="O57" i="49" s="1"/>
  <c r="N56" i="49"/>
  <c r="O56" i="49" s="1"/>
  <c r="N55" i="49"/>
  <c r="O55" i="49" s="1"/>
  <c r="N54" i="49"/>
  <c r="N28" i="49"/>
  <c r="O28" i="49" s="1"/>
  <c r="N27" i="49"/>
  <c r="O27" i="49" s="1"/>
  <c r="N26" i="49"/>
  <c r="O26" i="49" s="1"/>
  <c r="N25" i="49"/>
  <c r="N87" i="48"/>
  <c r="O87" i="48" s="1"/>
  <c r="N86" i="48"/>
  <c r="N85" i="48"/>
  <c r="O85" i="48" s="1"/>
  <c r="N84" i="48"/>
  <c r="N57" i="48"/>
  <c r="O57" i="48" s="1"/>
  <c r="N56" i="48"/>
  <c r="O56" i="48" s="1"/>
  <c r="N55" i="48"/>
  <c r="O55" i="48" s="1"/>
  <c r="N54" i="48"/>
  <c r="N28" i="48"/>
  <c r="O28" i="48" s="1"/>
  <c r="N27" i="48"/>
  <c r="O27" i="48" s="1"/>
  <c r="N26" i="48"/>
  <c r="O26" i="48" s="1"/>
  <c r="N25" i="48"/>
  <c r="N74" i="47"/>
  <c r="O74" i="47" s="1"/>
  <c r="N73" i="47"/>
  <c r="O73" i="47" s="1"/>
  <c r="N72" i="47"/>
  <c r="O72" i="47" s="1"/>
  <c r="N71" i="47"/>
  <c r="N46" i="47"/>
  <c r="O46" i="47" s="1"/>
  <c r="N45" i="47"/>
  <c r="O45" i="47" s="1"/>
  <c r="N44" i="47"/>
  <c r="O44" i="47" s="1"/>
  <c r="N43" i="47"/>
  <c r="N22" i="47"/>
  <c r="O22" i="47" s="1"/>
  <c r="N21" i="47"/>
  <c r="O21" i="47" s="1"/>
  <c r="N20" i="47"/>
  <c r="O20" i="47" s="1"/>
  <c r="N19" i="47"/>
  <c r="N69" i="46"/>
  <c r="O69" i="46" s="1"/>
  <c r="N68" i="46"/>
  <c r="O68" i="46" s="1"/>
  <c r="N67" i="46"/>
  <c r="O67" i="46" s="1"/>
  <c r="N66" i="46"/>
  <c r="N45" i="46"/>
  <c r="O45" i="46" s="1"/>
  <c r="N44" i="46"/>
  <c r="O44" i="46" s="1"/>
  <c r="N43" i="46"/>
  <c r="O43" i="46" s="1"/>
  <c r="N42" i="46"/>
  <c r="N20" i="46"/>
  <c r="O20" i="46" s="1"/>
  <c r="N19" i="46"/>
  <c r="O19" i="46" s="1"/>
  <c r="N18" i="46"/>
  <c r="O18" i="46" s="1"/>
  <c r="N17" i="46"/>
  <c r="N89" i="54"/>
  <c r="O89" i="54" s="1"/>
  <c r="N88" i="54"/>
  <c r="O88" i="54" s="1"/>
  <c r="N87" i="54"/>
  <c r="O87" i="54" s="1"/>
  <c r="N86" i="54"/>
  <c r="N59" i="54"/>
  <c r="O59" i="54" s="1"/>
  <c r="N58" i="54"/>
  <c r="O58" i="54" s="1"/>
  <c r="N57" i="54"/>
  <c r="O57" i="54" s="1"/>
  <c r="N56" i="54"/>
  <c r="N29" i="54"/>
  <c r="N28" i="54"/>
  <c r="O28" i="54" s="1"/>
  <c r="O27" i="54"/>
  <c r="N27" i="54"/>
  <c r="N26" i="54"/>
  <c r="H90" i="13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K66" i="60"/>
  <c r="D65" i="60"/>
  <c r="D64" i="60"/>
  <c r="C64" i="60"/>
  <c r="D63" i="60"/>
  <c r="C63" i="60"/>
  <c r="D62" i="60"/>
  <c r="C62" i="60"/>
  <c r="D61" i="60"/>
  <c r="C61" i="60"/>
  <c r="D60" i="60"/>
  <c r="C60" i="60"/>
  <c r="K59" i="60"/>
  <c r="D59" i="60"/>
  <c r="C59" i="60"/>
  <c r="K58" i="60"/>
  <c r="D58" i="60"/>
  <c r="C58" i="60"/>
  <c r="K57" i="60"/>
  <c r="D57" i="60"/>
  <c r="C57" i="60"/>
  <c r="K56" i="60"/>
  <c r="D56" i="60"/>
  <c r="C56" i="60"/>
  <c r="K55" i="60"/>
  <c r="D55" i="60"/>
  <c r="C55" i="60"/>
  <c r="K54" i="60"/>
  <c r="K53" i="60"/>
  <c r="K52" i="60"/>
  <c r="K51" i="60"/>
  <c r="K50" i="60"/>
  <c r="H44" i="60"/>
  <c r="N30" i="60" s="1"/>
  <c r="E32" i="60" s="1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H90" i="59"/>
  <c r="N77" i="59" s="1"/>
  <c r="E64" i="59" s="1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H44" i="59"/>
  <c r="N29" i="59" s="1"/>
  <c r="E31" i="59" s="1"/>
  <c r="D31" i="59"/>
  <c r="D30" i="59"/>
  <c r="C30" i="59"/>
  <c r="D29" i="59"/>
  <c r="C29" i="59"/>
  <c r="N28" i="59"/>
  <c r="E30" i="59" s="1"/>
  <c r="K28" i="59"/>
  <c r="D28" i="59"/>
  <c r="C28" i="59"/>
  <c r="N27" i="59"/>
  <c r="E29" i="59" s="1"/>
  <c r="K27" i="59"/>
  <c r="D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H89" i="58"/>
  <c r="N73" i="58" s="1"/>
  <c r="E64" i="58" s="1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C62" i="57"/>
  <c r="D61" i="57"/>
  <c r="C61" i="57"/>
  <c r="D60" i="57"/>
  <c r="C60" i="57"/>
  <c r="D59" i="57"/>
  <c r="C59" i="57"/>
  <c r="D58" i="57"/>
  <c r="C58" i="57"/>
  <c r="D57" i="57"/>
  <c r="C57" i="57"/>
  <c r="D56" i="57"/>
  <c r="C56" i="57"/>
  <c r="D55" i="57"/>
  <c r="C55" i="57"/>
  <c r="D54" i="57"/>
  <c r="C54" i="57"/>
  <c r="D53" i="57"/>
  <c r="C53" i="57"/>
  <c r="J43" i="57"/>
  <c r="C63" i="57" s="1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N12" i="57"/>
  <c r="M25" i="57" s="1"/>
  <c r="L12" i="57"/>
  <c r="O37" i="57" s="1"/>
  <c r="O11" i="57"/>
  <c r="O24" i="57" s="1"/>
  <c r="N11" i="57"/>
  <c r="M24" i="57" s="1"/>
  <c r="P24" i="57" s="1"/>
  <c r="L11" i="57"/>
  <c r="L24" i="57" s="1"/>
  <c r="O10" i="57"/>
  <c r="O23" i="57" s="1"/>
  <c r="N10" i="57"/>
  <c r="M23" i="57" s="1"/>
  <c r="P23" i="57" s="1"/>
  <c r="L10" i="57"/>
  <c r="O35" i="57" s="1"/>
  <c r="O9" i="57"/>
  <c r="O22" i="57" s="1"/>
  <c r="N9" i="57"/>
  <c r="M22" i="57" s="1"/>
  <c r="P22" i="57" s="1"/>
  <c r="L9" i="57"/>
  <c r="L22" i="57" s="1"/>
  <c r="O8" i="57"/>
  <c r="O21" i="57" s="1"/>
  <c r="N8" i="57"/>
  <c r="M21" i="57" s="1"/>
  <c r="P21" i="57" s="1"/>
  <c r="L8" i="57"/>
  <c r="O33" i="57" s="1"/>
  <c r="O7" i="57"/>
  <c r="O20" i="57" s="1"/>
  <c r="N7" i="57"/>
  <c r="M20" i="57" s="1"/>
  <c r="P20" i="57" s="1"/>
  <c r="L7" i="57"/>
  <c r="O32" i="57" s="1"/>
  <c r="O6" i="57"/>
  <c r="O19" i="57" s="1"/>
  <c r="N6" i="57"/>
  <c r="M19" i="57" s="1"/>
  <c r="P19" i="57" s="1"/>
  <c r="L6" i="57"/>
  <c r="O31" i="57" s="1"/>
  <c r="O5" i="57"/>
  <c r="O18" i="57" s="1"/>
  <c r="N5" i="57"/>
  <c r="M18" i="57" s="1"/>
  <c r="P18" i="57" s="1"/>
  <c r="L5" i="57"/>
  <c r="L18" i="57" s="1"/>
  <c r="O4" i="57"/>
  <c r="O17" i="57" s="1"/>
  <c r="N4" i="57"/>
  <c r="M17" i="57" s="1"/>
  <c r="L4" i="57"/>
  <c r="O29" i="57" s="1"/>
  <c r="O3" i="57"/>
  <c r="O16" i="57" s="1"/>
  <c r="N3" i="57"/>
  <c r="M16" i="57" s="1"/>
  <c r="P16" i="57" s="1"/>
  <c r="L3" i="57"/>
  <c r="O28" i="57" s="1"/>
  <c r="O29" i="54" l="1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59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61" i="59"/>
  <c r="F60" i="59"/>
  <c r="F56" i="59"/>
  <c r="F58" i="59"/>
  <c r="F62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N13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C22" i="13" l="1"/>
  <c r="C59" i="13" l="1"/>
  <c r="H44" i="8" l="1"/>
  <c r="H44" i="15" l="1"/>
  <c r="D63" i="7" l="1"/>
  <c r="L11" i="41" l="1"/>
  <c r="L12" i="41"/>
  <c r="L13" i="41"/>
  <c r="L14" i="41"/>
  <c r="L15" i="41"/>
  <c r="L16" i="41"/>
  <c r="D23" i="8" l="1"/>
  <c r="D55" i="13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H44" i="13"/>
  <c r="C32" i="13" s="1"/>
  <c r="N67" i="15"/>
  <c r="N68" i="15"/>
  <c r="N69" i="15"/>
  <c r="N70" i="15"/>
  <c r="N71" i="15"/>
  <c r="N72" i="15"/>
  <c r="N73" i="15"/>
  <c r="E60" i="15" s="1"/>
  <c r="N74" i="15"/>
  <c r="N75" i="15"/>
  <c r="N76" i="15"/>
  <c r="H89" i="8"/>
  <c r="N73" i="8" s="1"/>
  <c r="N20" i="13"/>
  <c r="N21" i="13"/>
  <c r="N22" i="13"/>
  <c r="N23" i="13"/>
  <c r="N24" i="13"/>
  <c r="N25" i="13"/>
  <c r="N26" i="13"/>
  <c r="N27" i="13"/>
  <c r="N28" i="13"/>
  <c r="E30" i="13" s="1"/>
  <c r="N29" i="13"/>
  <c r="D61" i="15"/>
  <c r="C27" i="8" l="1"/>
  <c r="D27" i="8"/>
  <c r="N21" i="8"/>
  <c r="E27" i="8" s="1"/>
  <c r="C55" i="13"/>
  <c r="C56" i="13"/>
  <c r="C57" i="13"/>
  <c r="C58" i="13"/>
  <c r="C60" i="13"/>
  <c r="C61" i="13"/>
  <c r="C62" i="13"/>
  <c r="C63" i="13"/>
  <c r="C64" i="13"/>
  <c r="C30" i="8"/>
  <c r="D30" i="8"/>
  <c r="N26" i="8"/>
  <c r="E32" i="8" s="1"/>
  <c r="C31" i="8"/>
  <c r="D31" i="8"/>
  <c r="N25" i="8"/>
  <c r="E31" i="8" s="1"/>
  <c r="D64" i="13"/>
  <c r="C62" i="8"/>
  <c r="D62" i="8"/>
  <c r="L2" i="41"/>
  <c r="N11" i="41" s="1"/>
  <c r="L3" i="41"/>
  <c r="N12" i="41" s="1"/>
  <c r="O12" i="41" s="1"/>
  <c r="L4" i="41"/>
  <c r="N13" i="41" s="1"/>
  <c r="L5" i="41"/>
  <c r="N14" i="41" s="1"/>
  <c r="L6" i="41"/>
  <c r="N15" i="41" s="1"/>
  <c r="L7" i="41"/>
  <c r="N16" i="41" s="1"/>
  <c r="J8" i="41"/>
  <c r="C61" i="8"/>
  <c r="F61" i="8" s="1"/>
  <c r="D22" i="13"/>
  <c r="E63" i="8"/>
  <c r="C63" i="8"/>
  <c r="D63" i="8"/>
  <c r="N75" i="13"/>
  <c r="E64" i="13" s="1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C27" i="15"/>
  <c r="C28" i="15"/>
  <c r="C29" i="15"/>
  <c r="C30" i="15"/>
  <c r="C21" i="15"/>
  <c r="N66" i="13"/>
  <c r="E55" i="13" s="1"/>
  <c r="D56" i="13"/>
  <c r="N67" i="13"/>
  <c r="E56" i="13" s="1"/>
  <c r="D57" i="13"/>
  <c r="N68" i="13"/>
  <c r="E57" i="13" s="1"/>
  <c r="D58" i="13"/>
  <c r="N69" i="13"/>
  <c r="E58" i="13" s="1"/>
  <c r="D59" i="13"/>
  <c r="N70" i="13"/>
  <c r="E59" i="13" s="1"/>
  <c r="D60" i="13"/>
  <c r="N71" i="13"/>
  <c r="E60" i="13" s="1"/>
  <c r="D61" i="13"/>
  <c r="N72" i="13"/>
  <c r="E61" i="13" s="1"/>
  <c r="D62" i="13"/>
  <c r="N73" i="13"/>
  <c r="E62" i="13" s="1"/>
  <c r="D63" i="13"/>
  <c r="N74" i="13"/>
  <c r="E63" i="13" s="1"/>
  <c r="C65" i="13"/>
  <c r="D65" i="13"/>
  <c r="D22" i="15"/>
  <c r="N20" i="15"/>
  <c r="E22" i="15" s="1"/>
  <c r="D32" i="8"/>
  <c r="C61" i="15"/>
  <c r="F61" i="15" s="1"/>
  <c r="E61" i="15"/>
  <c r="E23" i="13"/>
  <c r="E24" i="13"/>
  <c r="E25" i="13"/>
  <c r="E26" i="13"/>
  <c r="E27" i="13"/>
  <c r="E28" i="13"/>
  <c r="E29" i="13"/>
  <c r="E31" i="13"/>
  <c r="D32" i="13"/>
  <c r="K4" i="13"/>
  <c r="K5" i="13"/>
  <c r="K6" i="13"/>
  <c r="K7" i="13"/>
  <c r="K8" i="13"/>
  <c r="K9" i="13"/>
  <c r="K10" i="13"/>
  <c r="K11" i="13"/>
  <c r="K12" i="13"/>
  <c r="K13" i="13"/>
  <c r="K20" i="13"/>
  <c r="K21" i="13"/>
  <c r="E22" i="13"/>
  <c r="K22" i="13"/>
  <c r="C23" i="13"/>
  <c r="D23" i="13"/>
  <c r="K23" i="13"/>
  <c r="C24" i="13"/>
  <c r="D24" i="13"/>
  <c r="K24" i="13"/>
  <c r="C25" i="13"/>
  <c r="D25" i="13"/>
  <c r="K25" i="13"/>
  <c r="C26" i="13"/>
  <c r="D26" i="13"/>
  <c r="K26" i="13"/>
  <c r="C27" i="13"/>
  <c r="D27" i="13"/>
  <c r="K27" i="13"/>
  <c r="C28" i="13"/>
  <c r="D28" i="13"/>
  <c r="K28" i="13"/>
  <c r="C29" i="13"/>
  <c r="D29" i="13"/>
  <c r="K29" i="13"/>
  <c r="C30" i="13"/>
  <c r="D30" i="13"/>
  <c r="C31" i="13"/>
  <c r="D31" i="13"/>
  <c r="K50" i="13"/>
  <c r="K51" i="13"/>
  <c r="K52" i="13"/>
  <c r="K53" i="13"/>
  <c r="K54" i="13"/>
  <c r="K55" i="13"/>
  <c r="K56" i="13"/>
  <c r="K57" i="13"/>
  <c r="K58" i="13"/>
  <c r="K59" i="13"/>
  <c r="K66" i="13"/>
  <c r="K67" i="13"/>
  <c r="K68" i="13"/>
  <c r="K69" i="13"/>
  <c r="K70" i="13"/>
  <c r="K71" i="13"/>
  <c r="K72" i="13"/>
  <c r="K73" i="13"/>
  <c r="K74" i="13"/>
  <c r="K75" i="13"/>
  <c r="K19" i="15"/>
  <c r="N19" i="15"/>
  <c r="E21" i="15" s="1"/>
  <c r="K20" i="15"/>
  <c r="D21" i="15"/>
  <c r="K21" i="15"/>
  <c r="N21" i="15"/>
  <c r="E23" i="15" s="1"/>
  <c r="K22" i="15"/>
  <c r="N22" i="15"/>
  <c r="E24" i="15" s="1"/>
  <c r="D23" i="15"/>
  <c r="K23" i="15"/>
  <c r="N23" i="15"/>
  <c r="E25" i="15" s="1"/>
  <c r="D24" i="15"/>
  <c r="K24" i="15"/>
  <c r="N24" i="15"/>
  <c r="E26" i="15" s="1"/>
  <c r="D25" i="15"/>
  <c r="K25" i="15"/>
  <c r="N25" i="15"/>
  <c r="E27" i="15" s="1"/>
  <c r="D26" i="15"/>
  <c r="K26" i="15"/>
  <c r="N26" i="15"/>
  <c r="E28" i="15" s="1"/>
  <c r="D27" i="15"/>
  <c r="K27" i="15"/>
  <c r="N27" i="15"/>
  <c r="E29" i="15" s="1"/>
  <c r="D28" i="15"/>
  <c r="K28" i="15"/>
  <c r="N28" i="15"/>
  <c r="E30" i="15" s="1"/>
  <c r="D29" i="15"/>
  <c r="N29" i="15"/>
  <c r="E31" i="15" s="1"/>
  <c r="D30" i="15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E62" i="15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N3" i="7"/>
  <c r="M16" i="7" s="1"/>
  <c r="O3" i="7"/>
  <c r="O16" i="7" s="1"/>
  <c r="L4" i="7"/>
  <c r="O29" i="7" s="1"/>
  <c r="N4" i="7"/>
  <c r="M17" i="7" s="1"/>
  <c r="P17" i="7" s="1"/>
  <c r="E54" i="7" s="1"/>
  <c r="O4" i="7"/>
  <c r="O17" i="7" s="1"/>
  <c r="L5" i="7"/>
  <c r="O30" i="7" s="1"/>
  <c r="N5" i="7"/>
  <c r="M18" i="7" s="1"/>
  <c r="P18" i="7" s="1"/>
  <c r="E55" i="7" s="1"/>
  <c r="O5" i="7"/>
  <c r="O18" i="7" s="1"/>
  <c r="L6" i="7"/>
  <c r="O31" i="7" s="1"/>
  <c r="N6" i="7"/>
  <c r="M19" i="7" s="1"/>
  <c r="P19" i="7" s="1"/>
  <c r="E56" i="7" s="1"/>
  <c r="O6" i="7"/>
  <c r="O19" i="7" s="1"/>
  <c r="L7" i="7"/>
  <c r="O32" i="7" s="1"/>
  <c r="N7" i="7"/>
  <c r="M20" i="7" s="1"/>
  <c r="P20" i="7" s="1"/>
  <c r="E57" i="7" s="1"/>
  <c r="O7" i="7"/>
  <c r="O20" i="7" s="1"/>
  <c r="L8" i="7"/>
  <c r="L21" i="7" s="1"/>
  <c r="N8" i="7"/>
  <c r="M21" i="7" s="1"/>
  <c r="P21" i="7" s="1"/>
  <c r="E58" i="7" s="1"/>
  <c r="O8" i="7"/>
  <c r="O21" i="7" s="1"/>
  <c r="L9" i="7"/>
  <c r="O34" i="7" s="1"/>
  <c r="N9" i="7"/>
  <c r="M22" i="7" s="1"/>
  <c r="P22" i="7" s="1"/>
  <c r="E59" i="7" s="1"/>
  <c r="O9" i="7"/>
  <c r="O22" i="7" s="1"/>
  <c r="L10" i="7"/>
  <c r="O35" i="7" s="1"/>
  <c r="N10" i="7"/>
  <c r="M23" i="7" s="1"/>
  <c r="P23" i="7" s="1"/>
  <c r="E60" i="7" s="1"/>
  <c r="O10" i="7"/>
  <c r="O23" i="7" s="1"/>
  <c r="L11" i="7"/>
  <c r="O36" i="7" s="1"/>
  <c r="N11" i="7"/>
  <c r="M24" i="7" s="1"/>
  <c r="P24" i="7" s="1"/>
  <c r="E61" i="7" s="1"/>
  <c r="O11" i="7"/>
  <c r="O24" i="7" s="1"/>
  <c r="L12" i="7"/>
  <c r="L25" i="7" s="1"/>
  <c r="N12" i="7"/>
  <c r="M25" i="7" s="1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31" i="8" l="1"/>
  <c r="F30" i="13"/>
  <c r="F60" i="15"/>
  <c r="F63" i="15"/>
  <c r="O14" i="41"/>
  <c r="O13" i="41"/>
  <c r="O15" i="41"/>
  <c r="O11" i="41"/>
  <c r="O16" i="41"/>
  <c r="O33" i="7"/>
  <c r="L17" i="7"/>
  <c r="L16" i="7"/>
  <c r="F62" i="8"/>
  <c r="C63" i="7"/>
  <c r="E63" i="7" s="1"/>
  <c r="N13" i="7"/>
  <c r="F26" i="13"/>
  <c r="F25" i="8"/>
  <c r="F60" i="8"/>
  <c r="F59" i="13"/>
  <c r="L23" i="7"/>
  <c r="L19" i="7"/>
  <c r="F63" i="8"/>
  <c r="F26" i="8"/>
  <c r="F58" i="13"/>
  <c r="F28" i="13"/>
  <c r="F28" i="8"/>
  <c r="F21" i="15"/>
  <c r="F65" i="13"/>
  <c r="N76" i="13"/>
  <c r="E65" i="13" s="1"/>
  <c r="C64" i="15"/>
  <c r="F64" i="15" s="1"/>
  <c r="N77" i="15"/>
  <c r="E64" i="15" s="1"/>
  <c r="F23" i="15"/>
  <c r="F29" i="15"/>
  <c r="F27" i="15"/>
  <c r="F25" i="15"/>
  <c r="F55" i="13"/>
  <c r="F64" i="13"/>
  <c r="F62" i="13"/>
  <c r="F60" i="13"/>
  <c r="F56" i="13"/>
  <c r="F29" i="13"/>
  <c r="F27" i="13"/>
  <c r="F23" i="13"/>
  <c r="F22" i="13"/>
  <c r="N30" i="13"/>
  <c r="E32" i="13" s="1"/>
  <c r="F56" i="8"/>
  <c r="C32" i="8"/>
  <c r="F32" i="8" s="1"/>
  <c r="F25" i="13"/>
  <c r="L20" i="7"/>
  <c r="F32" i="13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63" i="13"/>
  <c r="F61" i="13"/>
  <c r="F57" i="13"/>
  <c r="F24" i="13"/>
  <c r="F31" i="13"/>
  <c r="F62" i="15"/>
  <c r="F59" i="15"/>
  <c r="F58" i="15"/>
  <c r="F57" i="15"/>
  <c r="F56" i="15"/>
  <c r="F55" i="15"/>
  <c r="F54" i="15"/>
  <c r="F30" i="15"/>
  <c r="F28" i="15"/>
  <c r="F26" i="15"/>
  <c r="F24" i="15"/>
  <c r="F22" i="15"/>
  <c r="C31" i="15"/>
  <c r="F31" i="15" s="1"/>
  <c r="P16" i="7"/>
  <c r="E53" i="7" s="1"/>
  <c r="M26" i="7"/>
  <c r="P26" i="7" s="1"/>
  <c r="L8" i="41"/>
  <c r="N17" i="41" s="1"/>
  <c r="L22" i="7"/>
  <c r="O17" i="41" l="1"/>
  <c r="F63" i="7"/>
  <c r="M17" i="41"/>
</calcChain>
</file>

<file path=xl/sharedStrings.xml><?xml version="1.0" encoding="utf-8"?>
<sst xmlns="http://schemas.openxmlformats.org/spreadsheetml/2006/main" count="1688" uniqueCount="214">
  <si>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</si>
  <si>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</si>
  <si>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</si>
  <si>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</si>
  <si>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</si>
  <si>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</si>
  <si>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</si>
  <si>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</si>
  <si>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</si>
  <si>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</si>
  <si>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</si>
  <si>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</si>
  <si>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</si>
  <si>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</si>
  <si>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</si>
  <si>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</si>
  <si>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</si>
  <si>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</si>
  <si>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</si>
  <si>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</si>
  <si>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</si>
  <si>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</si>
  <si>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</si>
  <si>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</si>
  <si>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</si>
  <si>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</si>
  <si>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</si>
  <si>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</si>
  <si>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</si>
  <si>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</si>
  <si>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</si>
  <si>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</si>
  <si>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</si>
  <si>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</si>
  <si>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</si>
  <si>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</si>
  <si>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</si>
  <si>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</si>
  <si>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</si>
  <si>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</si>
  <si>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</si>
  <si>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</si>
  <si>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</si>
  <si>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</si>
  <si>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</si>
  <si>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</si>
  <si>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</si>
  <si>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</si>
  <si>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</si>
  <si>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</si>
  <si>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</si>
  <si>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</si>
  <si>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</si>
  <si>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</si>
  <si>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</si>
  <si>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</si>
  <si>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</si>
  <si>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</si>
  <si>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</si>
  <si>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</si>
  <si>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</si>
  <si>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</si>
  <si>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</si>
  <si>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</si>
  <si>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</si>
  <si>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</si>
  <si>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</si>
  <si>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</si>
  <si>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</si>
  <si>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</si>
  <si>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</si>
  <si>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</si>
  <si>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</si>
  <si>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</si>
  <si>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</si>
  <si>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</si>
  <si>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前月</t>
    <rPh sb="0" eb="2">
      <t>ゼンゲツ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</si>
  <si>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</si>
  <si>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</si>
  <si>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</si>
  <si>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</si>
  <si>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</si>
  <si>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</si>
  <si>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</si>
  <si>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</si>
  <si>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</si>
  <si>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</si>
  <si>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</si>
  <si>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</si>
  <si>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</si>
  <si>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</si>
  <si>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</si>
  <si>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</si>
  <si>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</si>
  <si>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</si>
  <si>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</si>
  <si>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</si>
  <si>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</si>
  <si>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</si>
  <si>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</si>
  <si>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</si>
  <si>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</si>
  <si>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</si>
  <si>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</si>
  <si>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</si>
  <si>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</si>
  <si>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</si>
  <si>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合計</t>
    <rPh sb="0" eb="2">
      <t>ゴウケイ</t>
    </rPh>
    <phoneticPr fontId="13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</si>
  <si>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</si>
  <si>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</si>
  <si>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</si>
  <si>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</si>
  <si>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</si>
  <si>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</si>
  <si>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</si>
  <si>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</si>
  <si>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</si>
  <si>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</si>
  <si>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</si>
  <si>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</si>
  <si>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</si>
  <si>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</si>
  <si>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</si>
  <si>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</si>
  <si>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</si>
  <si>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</si>
  <si>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</si>
  <si>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</si>
  <si>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</si>
  <si>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</si>
  <si>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</si>
  <si>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</si>
  <si>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</si>
  <si>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r>
      <t>所管面積　</t>
    </r>
    <r>
      <rPr>
        <sz val="8"/>
        <rFont val="ＭＳ Ｐゴシック"/>
        <family val="3"/>
        <charset val="128"/>
      </rPr>
      <t>(万㎡）</t>
    </r>
    <rPh sb="0" eb="2">
      <t>ショカン</t>
    </rPh>
    <rPh sb="2" eb="4">
      <t>メンセキ</t>
    </rPh>
    <rPh sb="6" eb="7">
      <t>マン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</si>
  <si>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</si>
  <si>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</si>
  <si>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</si>
  <si>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</si>
  <si>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</si>
  <si>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</si>
  <si>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</si>
  <si>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</si>
  <si>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</si>
  <si>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</si>
  <si>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</si>
  <si>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</si>
  <si>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</si>
  <si>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</si>
  <si>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</si>
  <si>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</si>
  <si>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</si>
  <si>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</si>
  <si>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</si>
  <si>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</si>
  <si>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</si>
  <si>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</si>
  <si>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</si>
  <si>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t>缶詰・びん詰</t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</si>
  <si>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</si>
  <si>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</si>
  <si>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</si>
  <si>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平成26年</t>
    <rPh sb="0" eb="2">
      <t>ヘイセイ</t>
    </rPh>
    <rPh sb="4" eb="5">
      <t>ネン</t>
    </rPh>
    <phoneticPr fontId="2"/>
  </si>
  <si>
    <t>化学薬品</t>
    <rPh sb="0" eb="2">
      <t>カガク</t>
    </rPh>
    <phoneticPr fontId="2"/>
  </si>
  <si>
    <t>19，197 ㎡</t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</si>
  <si>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</si>
  <si>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</si>
  <si>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</si>
  <si>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</si>
  <si>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その他</t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</si>
  <si>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</si>
  <si>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</si>
  <si>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</si>
  <si>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</si>
  <si>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</si>
  <si>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</si>
  <si>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</si>
  <si>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</si>
  <si>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</si>
  <si>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</si>
  <si>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</si>
  <si>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令和1年</t>
    <rPh sb="0" eb="1">
      <t>レイ</t>
    </rPh>
    <rPh sb="1" eb="2">
      <t>ワ</t>
    </rPh>
    <rPh sb="3" eb="4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</si>
  <si>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13"/>
  </si>
  <si>
    <t>トン数</t>
    <rPh sb="2" eb="3">
      <t>スウ</t>
    </rPh>
    <phoneticPr fontId="2"/>
  </si>
  <si>
    <t>令和2年12月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</si>
  <si>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</si>
  <si>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3年（値）</t>
    <rPh sb="1" eb="2">
      <t>ネン</t>
    </rPh>
    <rPh sb="3" eb="4">
      <t>アタイ</t>
    </rPh>
    <phoneticPr fontId="2"/>
  </si>
  <si>
    <t>3年（％）</t>
    <rPh sb="1" eb="2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</si>
  <si>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13"/>
  </si>
  <si>
    <t>回転率（％）</t>
    <rPh sb="0" eb="3">
      <t>カイテンリツ</t>
    </rPh>
    <phoneticPr fontId="2"/>
  </si>
  <si>
    <t>保管残高</t>
    <rPh sb="0" eb="3">
      <t>ホカンザン</t>
    </rPh>
    <rPh sb="3" eb="4">
      <t>タカ</t>
    </rPh>
    <phoneticPr fontId="2"/>
  </si>
  <si>
    <t>保管残高</t>
    <rPh sb="0" eb="4">
      <t>ホカンザンダカ</t>
    </rPh>
    <phoneticPr fontId="2"/>
  </si>
  <si>
    <t>支部別保管残高</t>
    <rPh sb="0" eb="2">
      <t>シブ</t>
    </rPh>
    <rPh sb="2" eb="3">
      <t>ベツ</t>
    </rPh>
    <rPh sb="3" eb="7">
      <t>ホカンザンダカ</t>
    </rPh>
    <phoneticPr fontId="2"/>
  </si>
  <si>
    <t>保管残高</t>
    <rPh sb="0" eb="4">
      <t>ホカンザンダカ</t>
    </rPh>
    <phoneticPr fontId="2"/>
  </si>
  <si>
    <t>保管残高</t>
    <rPh sb="0" eb="4">
      <t>ホカンザンダカ</t>
    </rPh>
    <phoneticPr fontId="2"/>
  </si>
  <si>
    <t>保管残高</t>
    <rPh sb="0" eb="4">
      <t>ホカンザンダカ</t>
    </rPh>
    <phoneticPr fontId="2"/>
  </si>
  <si>
    <t>16，963 ㎡</t>
    <phoneticPr fontId="2"/>
  </si>
  <si>
    <t>合計</t>
    <rPh sb="0" eb="2">
      <t>ゴウケイ</t>
    </rPh>
    <phoneticPr fontId="2"/>
  </si>
  <si>
    <t>保管残高</t>
    <rPh sb="0" eb="4">
      <t>ホカンザンダカ</t>
    </rPh>
    <phoneticPr fontId="2"/>
  </si>
  <si>
    <t>前月保管残高</t>
    <rPh sb="0" eb="2">
      <t>ゼンゲツ</t>
    </rPh>
    <rPh sb="2" eb="6">
      <t>ホカンザンダカ</t>
    </rPh>
    <phoneticPr fontId="2"/>
  </si>
  <si>
    <t>前月保管残高</t>
    <rPh sb="0" eb="1">
      <t>マエ</t>
    </rPh>
    <rPh sb="1" eb="2">
      <t>８ガツ</t>
    </rPh>
    <rPh sb="2" eb="6">
      <t>ホカンザンダカ</t>
    </rPh>
    <phoneticPr fontId="2"/>
  </si>
  <si>
    <t>保管残高</t>
    <rPh sb="0" eb="4">
      <t>ホカンザンダカ</t>
    </rPh>
    <phoneticPr fontId="2"/>
  </si>
  <si>
    <t>令和3年12月</t>
    <rPh sb="6" eb="7">
      <t>ガツ</t>
    </rPh>
    <phoneticPr fontId="2"/>
  </si>
  <si>
    <t>2，957　㎡</t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</si>
  <si>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</si>
  <si>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令和4年1月</t>
    <rPh sb="5" eb="6">
      <t>ガツ</t>
    </rPh>
    <phoneticPr fontId="2"/>
  </si>
  <si>
    <t xml:space="preserve">                       令和4年1月所管面（1～3類）</t>
    <rPh sb="23" eb="24">
      <t>レイ</t>
    </rPh>
    <rPh sb="24" eb="25">
      <t>ワ</t>
    </rPh>
    <rPh sb="26" eb="27">
      <t>ネン</t>
    </rPh>
    <rPh sb="28" eb="29">
      <t>ガツ</t>
    </rPh>
    <rPh sb="29" eb="31">
      <t>ショカン</t>
    </rPh>
    <rPh sb="31" eb="32">
      <t>メン</t>
    </rPh>
    <rPh sb="36" eb="37">
      <t>ルイ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</si>
  <si>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</si>
  <si>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　　　　　　　　　　　　　　　　令和4年1月末上位10品目入庫高(県合計）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3" eb="34">
      <t>ケン</t>
    </rPh>
    <rPh sb="34" eb="36">
      <t>ゴウケイ</t>
    </rPh>
    <rPh sb="51" eb="54">
      <t>シズオカケン</t>
    </rPh>
    <rPh sb="54" eb="56">
      <t>ソウコ</t>
    </rPh>
    <rPh sb="56" eb="57">
      <t>キョウ</t>
    </rPh>
    <rPh sb="57" eb="58">
      <t>カイ</t>
    </rPh>
    <phoneticPr fontId="2"/>
  </si>
  <si>
    <t>4年（値）</t>
    <rPh sb="1" eb="2">
      <t>ネン</t>
    </rPh>
    <rPh sb="3" eb="4">
      <t>アタイ</t>
    </rPh>
    <phoneticPr fontId="2"/>
  </si>
  <si>
    <t>4年（％）</t>
    <rPh sb="1" eb="2">
      <t>ネン</t>
    </rPh>
    <phoneticPr fontId="2"/>
  </si>
  <si>
    <t>　　　　　　　　　　　　　　　　令和4年1月末上位10品目保管残高(県合計）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29" eb="33">
      <t>ホカンザンダカ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</si>
  <si>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>令和4年</t>
    <rPh sb="0" eb="1">
      <t>レイ</t>
    </rPh>
    <rPh sb="1" eb="2">
      <t>ワ</t>
    </rPh>
    <rPh sb="3" eb="4">
      <t>ネン</t>
    </rPh>
    <phoneticPr fontId="13"/>
  </si>
  <si>
    <r>
      <t>93，580  m</t>
    </r>
    <r>
      <rPr>
        <sz val="8"/>
        <rFont val="ＭＳ Ｐゴシック"/>
        <family val="3"/>
        <charset val="128"/>
      </rPr>
      <t>3</t>
    </r>
    <phoneticPr fontId="2"/>
  </si>
  <si>
    <t>13，826  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</si>
</sst>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553">
    <xf numFmtId="0" fontId="0" fillId="0" borderId="0" xfId="0"/>
    <xf numFmtId="0" fontId="0" fillId="0" borderId="0" xfId="0" applyBorder="1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177" fontId="0" fillId="0" borderId="0" xfId="0" applyNumberFormat="1" applyBorder="1"/>
    <xf numFmtId="0" fontId="6" fillId="0" borderId="0" xfId="0" applyFont="1" applyBorder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0" fontId="10" fillId="0" borderId="0" xfId="0" applyFont="1" applyBorder="1"/>
    <xf numFmtId="38" fontId="0" fillId="0" borderId="0" xfId="0" applyNumberFormat="1" applyBorder="1"/>
    <xf numFmtId="0" fontId="9" fillId="0" borderId="0" xfId="0" applyFont="1" applyBorder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 applyAlignment="1"/>
    <xf numFmtId="0" fontId="3" fillId="0" borderId="9" xfId="0" applyFont="1" applyBorder="1" applyAlignment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Fill="1"/>
    <xf numFmtId="0" fontId="0" fillId="0" borderId="13" xfId="0" applyBorder="1"/>
    <xf numFmtId="0" fontId="14" fillId="0" borderId="0" xfId="0" applyFont="1"/>
    <xf numFmtId="0" fontId="1" fillId="0" borderId="0" xfId="0" applyFont="1" applyBorder="1" applyAlignment="1">
      <alignment horizontal="distributed"/>
    </xf>
    <xf numFmtId="0" fontId="1" fillId="0" borderId="0" xfId="0" applyFont="1" applyBorder="1"/>
    <xf numFmtId="177" fontId="0" fillId="0" borderId="1" xfId="0" applyNumberFormat="1" applyBorder="1"/>
    <xf numFmtId="0" fontId="14" fillId="0" borderId="0" xfId="0" applyFon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0" fontId="3" fillId="0" borderId="0" xfId="0" applyFont="1" applyBorder="1"/>
    <xf numFmtId="177" fontId="3" fillId="0" borderId="1" xfId="0" applyNumberFormat="1" applyFont="1" applyBorder="1" applyAlignment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0" fontId="0" fillId="0" borderId="1" xfId="0" applyFill="1" applyBorder="1"/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177" fontId="3" fillId="0" borderId="1" xfId="0" applyNumberFormat="1" applyFont="1" applyBorder="1"/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0" fontId="0" fillId="0" borderId="0" xfId="0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38" fontId="20" fillId="0" borderId="0" xfId="1" applyFont="1" applyBorder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Fill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 applyBorder="1"/>
    <xf numFmtId="0" fontId="15" fillId="0" borderId="0" xfId="0" applyFont="1" applyBorder="1"/>
    <xf numFmtId="0" fontId="6" fillId="0" borderId="0" xfId="0" applyFont="1" applyBorder="1" applyAlignment="1">
      <alignment horizontal="center"/>
    </xf>
    <xf numFmtId="0" fontId="18" fillId="0" borderId="0" xfId="0" applyFont="1" applyBorder="1"/>
    <xf numFmtId="0" fontId="14" fillId="0" borderId="26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38" fontId="1" fillId="0" borderId="0" xfId="1" applyFill="1"/>
    <xf numFmtId="179" fontId="0" fillId="0" borderId="0" xfId="0" applyNumberFormat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Fill="1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0" fontId="0" fillId="0" borderId="2" xfId="0" applyFill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Fill="1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6" fillId="0" borderId="0" xfId="1" applyNumberFormat="1" applyFont="1" applyBorder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Border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0" fontId="10" fillId="0" borderId="1" xfId="0" applyFont="1" applyFill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Fill="1" applyBorder="1" applyAlignment="1">
      <alignment horizontal="center" vertical="center" textRotation="255"/>
    </xf>
    <xf numFmtId="0" fontId="0" fillId="0" borderId="4" xfId="0" applyFill="1" applyBorder="1"/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Fill="1" applyBorder="1"/>
    <xf numFmtId="0" fontId="0" fillId="0" borderId="1" xfId="0" applyFill="1" applyBorder="1" applyAlignment="1">
      <alignment horizontal="distributed"/>
    </xf>
    <xf numFmtId="0" fontId="0" fillId="0" borderId="10" xfId="0" applyBorder="1"/>
    <xf numFmtId="0" fontId="0" fillId="0" borderId="3" xfId="0" applyFill="1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38" fontId="8" fillId="0" borderId="0" xfId="1" applyFont="1" applyFill="1" applyBorder="1"/>
    <xf numFmtId="0" fontId="8" fillId="9" borderId="1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 applyBorder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 applyBorder="1"/>
    <xf numFmtId="0" fontId="8" fillId="7" borderId="0" xfId="0" applyFont="1" applyFill="1" applyBorder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0" fillId="0" borderId="1" xfId="0" applyFill="1" applyBorder="1" applyAlignment="1">
      <alignment horizontal="distributed" wrapText="1"/>
    </xf>
    <xf numFmtId="0" fontId="10" fillId="0" borderId="1" xfId="0" applyFont="1" applyFill="1" applyBorder="1" applyAlignment="1">
      <alignment horizontal="distributed"/>
    </xf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0" fontId="6" fillId="0" borderId="0" xfId="0" applyFont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0" fillId="0" borderId="0" xfId="0" applyNumberFormat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 applyBorder="1"/>
    <xf numFmtId="180" fontId="0" fillId="0" borderId="0" xfId="0" applyNumberFormat="1"/>
    <xf numFmtId="178" fontId="4" fillId="0" borderId="0" xfId="1" applyNumberFormat="1" applyFont="1" applyBorder="1"/>
    <xf numFmtId="0" fontId="5" fillId="0" borderId="0" xfId="0" applyFont="1" applyAlignment="1">
      <alignment horizontal="center"/>
    </xf>
    <xf numFmtId="177" fontId="5" fillId="0" borderId="1" xfId="0" applyNumberFormat="1" applyFont="1" applyBorder="1"/>
    <xf numFmtId="177" fontId="4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10" fillId="0" borderId="4" xfId="0" applyFont="1" applyFill="1" applyBorder="1"/>
    <xf numFmtId="56" fontId="0" fillId="0" borderId="0" xfId="0" applyNumberFormat="1" applyBorder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10" fillId="0" borderId="2" xfId="0" applyFont="1" applyFill="1" applyBorder="1"/>
    <xf numFmtId="0" fontId="0" fillId="0" borderId="34" xfId="0" applyFill="1" applyBorder="1"/>
    <xf numFmtId="0" fontId="10" fillId="0" borderId="34" xfId="0" applyFont="1" applyBorder="1"/>
    <xf numFmtId="0" fontId="0" fillId="0" borderId="0" xfId="0"/>
    <xf numFmtId="0" fontId="0" fillId="0" borderId="9" xfId="0" applyBorder="1"/>
    <xf numFmtId="0" fontId="0" fillId="0" borderId="0" xfId="0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9" fillId="0" borderId="0" xfId="0" applyFont="1"/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9" fillId="0" borderId="32" xfId="0" applyFont="1" applyBorder="1"/>
    <xf numFmtId="0" fontId="31" fillId="0" borderId="12" xfId="0" applyFont="1" applyBorder="1" applyAlignment="1"/>
    <xf numFmtId="0" fontId="0" fillId="0" borderId="0" xfId="0" applyAlignment="1"/>
    <xf numFmtId="0" fontId="0" fillId="0" borderId="32" xfId="0" applyBorder="1" applyAlignment="1"/>
    <xf numFmtId="0" fontId="9" fillId="0" borderId="12" xfId="0" applyFont="1" applyBorder="1" applyAlignment="1">
      <alignment vertical="top"/>
    </xf>
    <xf numFmtId="0" fontId="32" fillId="0" borderId="0" xfId="0" applyFont="1" applyBorder="1" applyAlignment="1">
      <alignment horizontal="center" vertical="top"/>
    </xf>
    <xf numFmtId="0" fontId="28" fillId="0" borderId="0" xfId="0" applyFont="1" applyFill="1" applyBorder="1" applyAlignment="1">
      <alignment horizontal="left" vertical="top"/>
    </xf>
    <xf numFmtId="0" fontId="32" fillId="0" borderId="0" xfId="0" applyFont="1" applyBorder="1" applyAlignment="1">
      <alignment vertical="top"/>
    </xf>
    <xf numFmtId="0" fontId="33" fillId="0" borderId="0" xfId="0" applyFont="1" applyBorder="1"/>
    <xf numFmtId="0" fontId="33" fillId="0" borderId="12" xfId="0" applyFont="1" applyBorder="1"/>
    <xf numFmtId="0" fontId="33" fillId="7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33" fillId="0" borderId="0" xfId="0" applyFont="1" applyBorder="1" applyAlignment="1">
      <alignment horizontal="distributed"/>
    </xf>
    <xf numFmtId="0" fontId="33" fillId="0" borderId="32" xfId="0" applyFont="1" applyBorder="1"/>
    <xf numFmtId="0" fontId="33" fillId="0" borderId="0" xfId="0" applyFont="1"/>
    <xf numFmtId="0" fontId="33" fillId="0" borderId="0" xfId="0" applyFont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3" fillId="0" borderId="0" xfId="0" applyFont="1" applyFill="1" applyAlignment="1">
      <alignment horizontal="left"/>
    </xf>
    <xf numFmtId="0" fontId="33" fillId="12" borderId="0" xfId="0" applyFont="1" applyFill="1" applyBorder="1" applyAlignment="1">
      <alignment horizontal="center"/>
    </xf>
    <xf numFmtId="0" fontId="33" fillId="10" borderId="0" xfId="0" applyFont="1" applyFill="1" applyBorder="1" applyAlignment="1">
      <alignment horizontal="center"/>
    </xf>
    <xf numFmtId="0" fontId="33" fillId="13" borderId="0" xfId="0" applyFont="1" applyFill="1" applyBorder="1" applyAlignment="1">
      <alignment horizontal="center"/>
    </xf>
    <xf numFmtId="0" fontId="33" fillId="14" borderId="0" xfId="0" applyFont="1" applyFill="1" applyBorder="1" applyAlignment="1">
      <alignment horizontal="center"/>
    </xf>
    <xf numFmtId="0" fontId="33" fillId="4" borderId="0" xfId="0" applyFont="1" applyFill="1" applyBorder="1" applyAlignment="1">
      <alignment horizontal="center"/>
    </xf>
    <xf numFmtId="0" fontId="33" fillId="15" borderId="0" xfId="0" applyFont="1" applyFill="1" applyBorder="1" applyAlignment="1">
      <alignment horizontal="center"/>
    </xf>
    <xf numFmtId="58" fontId="35" fillId="0" borderId="12" xfId="0" applyNumberFormat="1" applyFont="1" applyBorder="1" applyAlignment="1"/>
    <xf numFmtId="58" fontId="35" fillId="0" borderId="0" xfId="0" applyNumberFormat="1" applyFont="1" applyBorder="1" applyAlignment="1">
      <alignment horizontal="center"/>
    </xf>
    <xf numFmtId="58" fontId="35" fillId="0" borderId="0" xfId="0" applyNumberFormat="1" applyFont="1" applyFill="1" applyBorder="1" applyAlignment="1"/>
    <xf numFmtId="58" fontId="35" fillId="0" borderId="0" xfId="0" applyNumberFormat="1" applyFont="1" applyBorder="1" applyAlignment="1"/>
    <xf numFmtId="58" fontId="35" fillId="0" borderId="32" xfId="0" applyNumberFormat="1" applyFont="1" applyBorder="1" applyAlignment="1"/>
    <xf numFmtId="0" fontId="34" fillId="0" borderId="0" xfId="0" applyFont="1" applyFill="1" applyBorder="1" applyAlignment="1">
      <alignment horizontal="left"/>
    </xf>
    <xf numFmtId="0" fontId="35" fillId="0" borderId="12" xfId="0" applyFont="1" applyBorder="1" applyAlignment="1"/>
    <xf numFmtId="0" fontId="35" fillId="0" borderId="0" xfId="0" applyFont="1" applyBorder="1" applyAlignment="1"/>
    <xf numFmtId="0" fontId="35" fillId="0" borderId="32" xfId="0" applyFont="1" applyBorder="1" applyAlignment="1"/>
    <xf numFmtId="0" fontId="33" fillId="0" borderId="12" xfId="0" applyFont="1" applyBorder="1" applyAlignment="1"/>
    <xf numFmtId="0" fontId="33" fillId="0" borderId="0" xfId="0" applyFont="1" applyBorder="1" applyAlignment="1"/>
    <xf numFmtId="0" fontId="33" fillId="0" borderId="32" xfId="0" applyFont="1" applyBorder="1" applyAlignment="1"/>
    <xf numFmtId="0" fontId="35" fillId="0" borderId="0" xfId="0" applyFont="1" applyBorder="1" applyAlignment="1">
      <alignment horizontal="center"/>
    </xf>
    <xf numFmtId="0" fontId="35" fillId="0" borderId="0" xfId="0" applyFont="1" applyFill="1" applyBorder="1" applyAlignment="1"/>
    <xf numFmtId="0" fontId="33" fillId="0" borderId="0" xfId="0" applyFont="1" applyBorder="1" applyAlignment="1">
      <alignment horizontal="left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3" fillId="16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Fill="1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0" fontId="0" fillId="0" borderId="1" xfId="0" applyFont="1" applyBorder="1" applyAlignment="1">
      <alignment horizontal="center"/>
    </xf>
    <xf numFmtId="177" fontId="5" fillId="0" borderId="0" xfId="0" applyNumberFormat="1" applyFont="1" applyBorder="1" applyAlignment="1">
      <alignment horizontal="center"/>
    </xf>
    <xf numFmtId="38" fontId="0" fillId="0" borderId="0" xfId="1" applyFont="1" applyFill="1"/>
    <xf numFmtId="0" fontId="0" fillId="0" borderId="27" xfId="0" applyFont="1" applyBorder="1"/>
    <xf numFmtId="0" fontId="0" fillId="7" borderId="3" xfId="0" applyFill="1" applyBorder="1"/>
    <xf numFmtId="180" fontId="5" fillId="0" borderId="0" xfId="1" applyNumberFormat="1" applyFont="1" applyBorder="1"/>
    <xf numFmtId="177" fontId="0" fillId="0" borderId="0" xfId="0" applyNumberFormat="1" applyFont="1" applyBorder="1"/>
    <xf numFmtId="180" fontId="0" fillId="0" borderId="0" xfId="0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0" fillId="0" borderId="0" xfId="0" applyNumberFormat="1" applyFont="1"/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7" fontId="5" fillId="0" borderId="0" xfId="0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1" fillId="0" borderId="1" xfId="0" applyFont="1" applyFill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0" fontId="5" fillId="0" borderId="0" xfId="0" applyFont="1" applyFill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0" fontId="0" fillId="0" borderId="0" xfId="0"/>
    <xf numFmtId="0" fontId="0" fillId="0" borderId="1" xfId="0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Fill="1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3" borderId="1" xfId="1" applyFont="1" applyFill="1" applyBorder="1"/>
    <xf numFmtId="183" fontId="0" fillId="23" borderId="1" xfId="0" applyNumberFormat="1" applyFill="1" applyBorder="1"/>
    <xf numFmtId="0" fontId="23" fillId="0" borderId="0" xfId="0" applyFont="1" applyAlignment="1">
      <alignment horizontal="center"/>
    </xf>
    <xf numFmtId="0" fontId="33" fillId="24" borderId="0" xfId="0" applyFont="1" applyFill="1" applyBorder="1" applyAlignment="1">
      <alignment horizontal="center"/>
    </xf>
    <xf numFmtId="179" fontId="0" fillId="17" borderId="27" xfId="0" applyNumberFormat="1" applyFill="1" applyBorder="1"/>
    <xf numFmtId="0" fontId="0" fillId="17" borderId="27" xfId="0" applyFon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0" fontId="0" fillId="0" borderId="1" xfId="0" applyFont="1" applyFill="1" applyBorder="1"/>
    <xf numFmtId="0" fontId="0" fillId="0" borderId="0" xfId="0"/>
    <xf numFmtId="0" fontId="0" fillId="0" borderId="0" xfId="0"/>
    <xf numFmtId="180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7" fontId="4" fillId="0" borderId="0" xfId="0" applyNumberFormat="1" applyFont="1" applyBorder="1"/>
    <xf numFmtId="176" fontId="5" fillId="0" borderId="0" xfId="1" applyNumberFormat="1" applyFont="1" applyBorder="1"/>
    <xf numFmtId="184" fontId="0" fillId="0" borderId="0" xfId="0" applyNumberFormat="1"/>
    <xf numFmtId="0" fontId="4" fillId="0" borderId="1" xfId="0" applyFont="1" applyFill="1" applyBorder="1"/>
    <xf numFmtId="176" fontId="5" fillId="0" borderId="1" xfId="1" applyNumberFormat="1" applyFont="1" applyFill="1" applyBorder="1" applyAlignment="1">
      <alignment horizontal="center"/>
    </xf>
    <xf numFmtId="176" fontId="5" fillId="0" borderId="31" xfId="0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0" fontId="5" fillId="0" borderId="0" xfId="0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Font="1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0" fontId="19" fillId="0" borderId="27" xfId="0" applyFont="1" applyFill="1" applyBorder="1"/>
    <xf numFmtId="0" fontId="4" fillId="0" borderId="0" xfId="0" applyFont="1" applyFill="1" applyBorder="1"/>
    <xf numFmtId="0" fontId="0" fillId="0" borderId="0" xfId="0"/>
    <xf numFmtId="0" fontId="5" fillId="0" borderId="4" xfId="0" applyFont="1" applyFill="1" applyBorder="1"/>
    <xf numFmtId="177" fontId="5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8" xfId="1" applyFont="1" applyFill="1" applyBorder="1"/>
    <xf numFmtId="0" fontId="0" fillId="0" borderId="0" xfId="0" applyFont="1" applyAlignment="1">
      <alignment horizontal="center"/>
    </xf>
    <xf numFmtId="38" fontId="1" fillId="0" borderId="34" xfId="1" applyFill="1" applyBorder="1"/>
    <xf numFmtId="38" fontId="1" fillId="0" borderId="1" xfId="0" applyNumberFormat="1" applyFont="1" applyFill="1" applyBorder="1"/>
    <xf numFmtId="177" fontId="0" fillId="0" borderId="1" xfId="0" applyNumberFormat="1" applyFill="1" applyBorder="1"/>
    <xf numFmtId="38" fontId="1" fillId="0" borderId="20" xfId="1" applyFill="1" applyBorder="1"/>
    <xf numFmtId="180" fontId="0" fillId="0" borderId="1" xfId="0" applyNumberFormat="1" applyFill="1" applyBorder="1"/>
    <xf numFmtId="0" fontId="10" fillId="0" borderId="37" xfId="0" applyFont="1" applyBorder="1"/>
    <xf numFmtId="38" fontId="1" fillId="0" borderId="42" xfId="1" applyFill="1" applyBorder="1"/>
    <xf numFmtId="38" fontId="1" fillId="0" borderId="38" xfId="1" applyFill="1" applyBorder="1"/>
    <xf numFmtId="0" fontId="5" fillId="0" borderId="4" xfId="0" applyFont="1" applyFill="1" applyBorder="1" applyAlignment="1">
      <alignment horizontal="center"/>
    </xf>
    <xf numFmtId="179" fontId="0" fillId="0" borderId="1" xfId="1" applyNumberFormat="1" applyFont="1" applyFill="1" applyBorder="1"/>
    <xf numFmtId="179" fontId="1" fillId="0" borderId="37" xfId="1" applyNumberFormat="1" applyBorder="1"/>
    <xf numFmtId="179" fontId="1" fillId="0" borderId="10" xfId="1" applyNumberFormat="1" applyBorder="1"/>
    <xf numFmtId="38" fontId="0" fillId="0" borderId="8" xfId="1" applyFont="1" applyBorder="1"/>
    <xf numFmtId="0" fontId="1" fillId="0" borderId="34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33" xfId="0" applyFill="1" applyBorder="1"/>
    <xf numFmtId="0" fontId="10" fillId="0" borderId="33" xfId="0" applyFont="1" applyBorder="1"/>
    <xf numFmtId="38" fontId="1" fillId="0" borderId="9" xfId="1" applyBorder="1"/>
    <xf numFmtId="0" fontId="38" fillId="0" borderId="0" xfId="0" applyFont="1"/>
    <xf numFmtId="38" fontId="1" fillId="0" borderId="35" xfId="1" applyFill="1" applyBorder="1"/>
    <xf numFmtId="0" fontId="39" fillId="0" borderId="0" xfId="0" applyFont="1"/>
    <xf numFmtId="0" fontId="10" fillId="0" borderId="34" xfId="0" applyFont="1" applyFill="1" applyBorder="1"/>
    <xf numFmtId="0" fontId="0" fillId="0" borderId="0" xfId="0"/>
    <xf numFmtId="0" fontId="0" fillId="0" borderId="0" xfId="0" applyAlignment="1">
      <alignment horizontal="right"/>
    </xf>
    <xf numFmtId="38" fontId="0" fillId="0" borderId="0" xfId="0" applyNumberFormat="1"/>
    <xf numFmtId="178" fontId="0" fillId="0" borderId="0" xfId="0" applyNumberFormat="1"/>
    <xf numFmtId="0" fontId="0" fillId="0" borderId="0" xfId="0" applyFont="1" applyFill="1" applyBorder="1" applyAlignment="1">
      <alignment horizontal="center"/>
    </xf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178" fontId="45" fillId="0" borderId="1" xfId="0" applyNumberFormat="1" applyFont="1" applyBorder="1"/>
    <xf numFmtId="38" fontId="0" fillId="0" borderId="1" xfId="1" applyFont="1" applyBorder="1"/>
    <xf numFmtId="38" fontId="0" fillId="0" borderId="34" xfId="1" applyFont="1" applyFill="1" applyBorder="1"/>
    <xf numFmtId="0" fontId="1" fillId="0" borderId="34" xfId="0" applyFont="1" applyFill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horizontal="center"/>
    </xf>
    <xf numFmtId="38" fontId="0" fillId="0" borderId="1" xfId="1" applyFont="1" applyFill="1" applyBorder="1"/>
    <xf numFmtId="38" fontId="0" fillId="0" borderId="20" xfId="1" applyFont="1" applyFill="1" applyBorder="1"/>
    <xf numFmtId="0" fontId="1" fillId="0" borderId="2" xfId="0" applyFont="1" applyFill="1" applyBorder="1"/>
    <xf numFmtId="0" fontId="10" fillId="0" borderId="10" xfId="0" applyFont="1" applyFill="1" applyBorder="1"/>
    <xf numFmtId="38" fontId="1" fillId="0" borderId="11" xfId="1" applyFont="1" applyFill="1" applyBorder="1"/>
    <xf numFmtId="38" fontId="1" fillId="0" borderId="20" xfId="1" applyBorder="1"/>
    <xf numFmtId="38" fontId="1" fillId="0" borderId="33" xfId="1" applyFill="1" applyBorder="1"/>
    <xf numFmtId="185" fontId="5" fillId="0" borderId="1" xfId="0" applyNumberFormat="1" applyFont="1" applyBorder="1" applyAlignment="1">
      <alignment horizontal="center"/>
    </xf>
    <xf numFmtId="38" fontId="0" fillId="23" borderId="1" xfId="0" applyNumberFormat="1" applyFill="1" applyBorder="1"/>
    <xf numFmtId="179" fontId="0" fillId="0" borderId="10" xfId="1" applyNumberFormat="1" applyFont="1" applyFill="1" applyBorder="1"/>
    <xf numFmtId="38" fontId="1" fillId="0" borderId="35" xfId="1" applyBorder="1"/>
    <xf numFmtId="38" fontId="1" fillId="0" borderId="2" xfId="1" applyFont="1" applyBorder="1"/>
    <xf numFmtId="38" fontId="1" fillId="0" borderId="9" xfId="1" applyFill="1" applyBorder="1"/>
    <xf numFmtId="38" fontId="1" fillId="0" borderId="34" xfId="1" applyBorder="1"/>
    <xf numFmtId="38" fontId="0" fillId="0" borderId="38" xfId="1" applyFont="1" applyFill="1" applyBorder="1"/>
    <xf numFmtId="38" fontId="1" fillId="0" borderId="42" xfId="1" applyBorder="1"/>
    <xf numFmtId="38" fontId="0" fillId="0" borderId="11" xfId="1" applyFont="1" applyFill="1" applyBorder="1"/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3" fontId="3" fillId="0" borderId="3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38" fontId="0" fillId="0" borderId="0" xfId="1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C08F0"/>
      <color rgb="FFFFCCFF"/>
      <color rgb="FFFF99FF"/>
      <color rgb="FF00CC66"/>
      <color rgb="FFCC99FF"/>
      <color rgb="FFFFFF00"/>
      <color rgb="FFCC0000"/>
      <color rgb="FFC00000"/>
      <color rgb="FFFFFFCC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 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36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dLbl>
              <c:idx val="0"/>
              <c:layout>
                <c:manualLayout>
                  <c:x val="0.60687881710061076"/>
                  <c:y val="0.1674823273518216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D-4648-A5B3-5DC3FA6222AA}"/>
                </c:ext>
              </c:extLst>
            </c:dLbl>
            <c:dLbl>
              <c:idx val="1"/>
              <c:layout>
                <c:manualLayout>
                  <c:x val="-8.7431693989071066E-2"/>
                  <c:y val="0.1000543773790103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D-4648-A5B3-5DC3FA6222AA}"/>
                </c:ext>
              </c:extLst>
            </c:dLbl>
            <c:dLbl>
              <c:idx val="2"/>
              <c:layout>
                <c:manualLayout>
                  <c:x val="0.51816136290581782"/>
                  <c:y val="0.1674823273518215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169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ED-4648-A5B3-5DC3FA6222AA}"/>
                </c:ext>
              </c:extLst>
            </c:dLbl>
            <c:dLbl>
              <c:idx val="3"/>
              <c:layout>
                <c:manualLayout>
                  <c:x val="-0.17357762777242045"/>
                  <c:y val="0.1218053289831430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173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D-4648-A5B3-5DC3FA6222AA}"/>
                </c:ext>
              </c:extLst>
            </c:dLbl>
            <c:dLbl>
              <c:idx val="4"/>
              <c:layout>
                <c:manualLayout>
                  <c:x val="-0.17357762777242045"/>
                  <c:y val="0.1131049483414898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ED-4648-A5B3-5DC3FA6222AA}"/>
                </c:ext>
              </c:extLst>
            </c:dLbl>
            <c:dLbl>
              <c:idx val="5"/>
              <c:layout>
                <c:manualLayout>
                  <c:x val="0.34265514544529563"/>
                  <c:y val="0.1337683523654159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spPr>
                <a:solidFill>
                  <a:schemeClr val="bg1"/>
                </a:solidFill>
                <a:ln w="12700">
                  <a:solidFill>
                    <a:schemeClr val="accent2"/>
                  </a:solidFill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85856637737047E-2"/>
                      <c:h val="3.95976930289912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EED-4648-A5B3-5DC3FA6222AA}"/>
                </c:ext>
              </c:extLst>
            </c:dLbl>
            <c:dLbl>
              <c:idx val="6"/>
              <c:layout>
                <c:manualLayout>
                  <c:x val="-0.25843780135004824"/>
                  <c:y val="0.1305057096247960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ED-4648-A5B3-5DC3FA6222AA}"/>
                </c:ext>
              </c:extLst>
            </c:dLbl>
            <c:dLbl>
              <c:idx val="7"/>
              <c:layout>
                <c:manualLayout>
                  <c:x val="-0.17486338797814208"/>
                  <c:y val="0.1413811854268623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ED-4648-A5B3-5DC3FA6222AA}"/>
                </c:ext>
              </c:extLst>
            </c:dLbl>
            <c:dLbl>
              <c:idx val="8"/>
              <c:layout>
                <c:manualLayout>
                  <c:x val="-0.343297974927676"/>
                  <c:y val="0.1305055383574605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ED-4648-A5B3-5DC3FA6222AA}"/>
                </c:ext>
              </c:extLst>
            </c:dLbl>
            <c:dLbl>
              <c:idx val="9"/>
              <c:layout>
                <c:manualLayout>
                  <c:x val="-0.25972356155576992"/>
                  <c:y val="0.1413811854268623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170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ED-4648-A5B3-5DC3FA6222AA}"/>
                </c:ext>
              </c:extLst>
            </c:dLbl>
            <c:dLbl>
              <c:idx val="10"/>
              <c:layout>
                <c:manualLayout>
                  <c:x val="-3.8573818581259791E-3"/>
                  <c:y val="9.35290918977704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ED-4648-A5B3-5DC3FA6222AA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chemeClr val="accent2"/>
                </a:solidFill>
              </a:ln>
            </c:sp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令和2年12月</c:v>
                </c:pt>
                <c:pt idx="9">
                  <c:v>令和3年12月</c:v>
                </c:pt>
                <c:pt idx="10">
                  <c:v>令和4年1月</c:v>
                </c:pt>
              </c:strCache>
            </c:strRef>
          </c:cat>
          <c:val>
            <c:numRef>
              <c:f>'1・面積、会員数 '!$C$38:$M$38</c:f>
              <c:numCache>
                <c:formatCode>General</c:formatCode>
                <c:ptCount val="11"/>
                <c:pt idx="0">
                  <c:v>174</c:v>
                </c:pt>
                <c:pt idx="1">
                  <c:v>173</c:v>
                </c:pt>
                <c:pt idx="2">
                  <c:v>171</c:v>
                </c:pt>
                <c:pt idx="3">
                  <c:v>171</c:v>
                </c:pt>
                <c:pt idx="4">
                  <c:v>171</c:v>
                </c:pt>
                <c:pt idx="5">
                  <c:v>171</c:v>
                </c:pt>
                <c:pt idx="6">
                  <c:v>170</c:v>
                </c:pt>
                <c:pt idx="7">
                  <c:v>171</c:v>
                </c:pt>
                <c:pt idx="8">
                  <c:v>169</c:v>
                </c:pt>
                <c:pt idx="9">
                  <c:v>171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ED-4648-A5B3-5DC3FA62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 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令和2年12月</c:v>
                </c:pt>
                <c:pt idx="9">
                  <c:v>令和3年12月</c:v>
                </c:pt>
                <c:pt idx="10">
                  <c:v>令和4年1月</c:v>
                </c:pt>
              </c:strCache>
            </c:strRef>
          </c:cat>
          <c:val>
            <c:numRef>
              <c:f>'1・面積、会員数 '!$C$36:$M$36</c:f>
              <c:numCache>
                <c:formatCode>General</c:formatCode>
                <c:ptCount val="11"/>
                <c:pt idx="0">
                  <c:v>105</c:v>
                </c:pt>
                <c:pt idx="1">
                  <c:v>95.8</c:v>
                </c:pt>
                <c:pt idx="2">
                  <c:v>99.5</c:v>
                </c:pt>
                <c:pt idx="3">
                  <c:v>100.7</c:v>
                </c:pt>
                <c:pt idx="4">
                  <c:v>106.9</c:v>
                </c:pt>
                <c:pt idx="5">
                  <c:v>108.5</c:v>
                </c:pt>
                <c:pt idx="6">
                  <c:v>114.8</c:v>
                </c:pt>
                <c:pt idx="7">
                  <c:v>122.6</c:v>
                </c:pt>
                <c:pt idx="8">
                  <c:v>120.5</c:v>
                </c:pt>
                <c:pt idx="9">
                  <c:v>125.7</c:v>
                </c:pt>
                <c:pt idx="10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ED-4648-A5B3-5DC3FA6222AA}"/>
            </c:ext>
          </c:extLst>
        </c:ser>
        <c:ser>
          <c:idx val="1"/>
          <c:order val="1"/>
          <c:tx>
            <c:strRef>
              <c:f>'1・面積、会員数 '!$B$37</c:f>
              <c:strCache>
                <c:ptCount val="1"/>
                <c:pt idx="0">
                  <c:v>所管面積　(万㎡）</c:v>
                </c:pt>
              </c:strCache>
            </c:strRef>
          </c:tx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令和2年12月</c:v>
                </c:pt>
                <c:pt idx="9">
                  <c:v>令和3年12月</c:v>
                </c:pt>
                <c:pt idx="10">
                  <c:v>令和4年1月</c:v>
                </c:pt>
              </c:strCache>
            </c:strRef>
          </c:cat>
          <c:val>
            <c:numRef>
              <c:f>'1・面積、会員数 '!$C$37:$M$37</c:f>
              <c:numCache>
                <c:formatCode>General</c:formatCode>
                <c:ptCount val="11"/>
                <c:pt idx="0">
                  <c:v>215</c:v>
                </c:pt>
                <c:pt idx="1">
                  <c:v>220.5</c:v>
                </c:pt>
                <c:pt idx="2">
                  <c:v>225.3</c:v>
                </c:pt>
                <c:pt idx="3">
                  <c:v>226.3</c:v>
                </c:pt>
                <c:pt idx="4">
                  <c:v>228.9</c:v>
                </c:pt>
                <c:pt idx="5">
                  <c:v>231.8</c:v>
                </c:pt>
                <c:pt idx="6">
                  <c:v>234.9</c:v>
                </c:pt>
                <c:pt idx="7">
                  <c:v>240.8</c:v>
                </c:pt>
                <c:pt idx="8">
                  <c:v>233.6</c:v>
                </c:pt>
                <c:pt idx="9">
                  <c:v>240.2</c:v>
                </c:pt>
                <c:pt idx="10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ED-4648-A5B3-5DC3FA62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5729802704165897E-2"/>
                  <c:y val="-3.08271804995399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1.4773780843175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1.2221102910439067E-2"/>
                  <c:y val="7.44883560504435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8.7488607005064313E-3"/>
                  <c:y val="1.238903669132453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5.2675726239180942E-3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その他の食料工業品</c:v>
                </c:pt>
                <c:pt idx="4">
                  <c:v>その他の製造工業品</c:v>
                </c:pt>
                <c:pt idx="5">
                  <c:v>合成樹脂</c:v>
                </c:pt>
                <c:pt idx="6">
                  <c:v>金属製品</c:v>
                </c:pt>
                <c:pt idx="7">
                  <c:v>ゴム製品</c:v>
                </c:pt>
                <c:pt idx="8">
                  <c:v>その他の日用品</c:v>
                </c:pt>
                <c:pt idx="9">
                  <c:v>その他の化学工業品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20307</c:v>
                </c:pt>
                <c:pt idx="1">
                  <c:v>17114</c:v>
                </c:pt>
                <c:pt idx="2">
                  <c:v>8112</c:v>
                </c:pt>
                <c:pt idx="3">
                  <c:v>5283</c:v>
                </c:pt>
                <c:pt idx="4">
                  <c:v>4559</c:v>
                </c:pt>
                <c:pt idx="5">
                  <c:v>4102</c:v>
                </c:pt>
                <c:pt idx="6">
                  <c:v>2976</c:v>
                </c:pt>
                <c:pt idx="7">
                  <c:v>2785</c:v>
                </c:pt>
                <c:pt idx="8">
                  <c:v>2637</c:v>
                </c:pt>
                <c:pt idx="9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6.8529292846226803E-3"/>
                  <c:y val="3.6312092048797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2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5.1671086806055252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2083907266160921E-2"/>
                  <c:y val="7.35577241863071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6.9716220198323773E-3"/>
                  <c:y val="7.47937196308648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8.7124031167122393E-3"/>
                  <c:y val="2.21912076228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6.9717590784180699E-3"/>
                  <c:y val="1.09875632684256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1.0416452512626394E-2"/>
                  <c:y val="1.483543520417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その他の食料工業品</c:v>
                </c:pt>
                <c:pt idx="4">
                  <c:v>その他の製造工業品</c:v>
                </c:pt>
                <c:pt idx="5">
                  <c:v>合成樹脂</c:v>
                </c:pt>
                <c:pt idx="6">
                  <c:v>金属製品</c:v>
                </c:pt>
                <c:pt idx="7">
                  <c:v>ゴム製品</c:v>
                </c:pt>
                <c:pt idx="8">
                  <c:v>その他の日用品</c:v>
                </c:pt>
                <c:pt idx="9">
                  <c:v>その他の化学工業品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27475</c:v>
                </c:pt>
                <c:pt idx="1">
                  <c:v>14139</c:v>
                </c:pt>
                <c:pt idx="2">
                  <c:v>7321</c:v>
                </c:pt>
                <c:pt idx="3">
                  <c:v>3841</c:v>
                </c:pt>
                <c:pt idx="4">
                  <c:v>4762</c:v>
                </c:pt>
                <c:pt idx="5">
                  <c:v>3629</c:v>
                </c:pt>
                <c:pt idx="6">
                  <c:v>3512</c:v>
                </c:pt>
                <c:pt idx="7">
                  <c:v>2621</c:v>
                </c:pt>
                <c:pt idx="8">
                  <c:v>1932</c:v>
                </c:pt>
                <c:pt idx="9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4858387799564191E-3"/>
                  <c:y val="1.136363636363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-5.2287581699346402E-3"/>
                  <c:y val="-7.5763540921021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5.2287581699346402E-3"/>
                  <c:y val="-2.98258172273920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8.7145969498910684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5.2287581699346402E-3"/>
                  <c:y val="3.7878787878788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化学肥料</c:v>
                </c:pt>
                <c:pt idx="3">
                  <c:v>その他の化学工業品</c:v>
                </c:pt>
                <c:pt idx="4">
                  <c:v>飲料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合成樹脂</c:v>
                </c:pt>
                <c:pt idx="8">
                  <c:v>その他の食料工業品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47046</c:v>
                </c:pt>
                <c:pt idx="1">
                  <c:v>15299</c:v>
                </c:pt>
                <c:pt idx="2">
                  <c:v>8851</c:v>
                </c:pt>
                <c:pt idx="3">
                  <c:v>7972</c:v>
                </c:pt>
                <c:pt idx="4">
                  <c:v>7670</c:v>
                </c:pt>
                <c:pt idx="5">
                  <c:v>5350</c:v>
                </c:pt>
                <c:pt idx="6">
                  <c:v>5141</c:v>
                </c:pt>
                <c:pt idx="7">
                  <c:v>3793</c:v>
                </c:pt>
                <c:pt idx="8">
                  <c:v>3475</c:v>
                </c:pt>
                <c:pt idx="9">
                  <c:v>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8.7054020208258125E-3"/>
                  <c:y val="7.5751610594130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5.2197004786166436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1.2200435729847494E-2"/>
                  <c:y val="-2.982581723433639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1.7338616986601527E-3"/>
                  <c:y val="-1.1363934621808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3.4221604652360273E-3"/>
                  <c:y val="7.5748628012406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3.4858387799563632E-3"/>
                  <c:y val="1.5150918635170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-1.136363636363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化学肥料</c:v>
                </c:pt>
                <c:pt idx="3">
                  <c:v>その他の化学工業品</c:v>
                </c:pt>
                <c:pt idx="4">
                  <c:v>飲料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合成樹脂</c:v>
                </c:pt>
                <c:pt idx="8">
                  <c:v>その他の食料工業品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41710</c:v>
                </c:pt>
                <c:pt idx="1">
                  <c:v>10243</c:v>
                </c:pt>
                <c:pt idx="2">
                  <c:v>2320</c:v>
                </c:pt>
                <c:pt idx="3">
                  <c:v>7798</c:v>
                </c:pt>
                <c:pt idx="4">
                  <c:v>7595</c:v>
                </c:pt>
                <c:pt idx="5">
                  <c:v>8746</c:v>
                </c:pt>
                <c:pt idx="6">
                  <c:v>2330</c:v>
                </c:pt>
                <c:pt idx="7">
                  <c:v>3646</c:v>
                </c:pt>
                <c:pt idx="8">
                  <c:v>3912</c:v>
                </c:pt>
                <c:pt idx="9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8652482269503553E-3"/>
                  <c:y val="1.162790697674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7730496453901034E-3"/>
                  <c:y val="-3.051944088029007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8.8652482269503553E-3"/>
                  <c:y val="-3.8762741866569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5.3191489361702126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1.2411347517730561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8.8652482269503553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1.0638297872340555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1.2411347517730497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2411347517730627E-2"/>
                  <c:y val="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1.2411347517730497E-2"/>
                  <c:y val="3.8753586034303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その他の食料工業品</c:v>
                </c:pt>
                <c:pt idx="3">
                  <c:v>電気機械</c:v>
                </c:pt>
                <c:pt idx="4">
                  <c:v>飲料</c:v>
                </c:pt>
                <c:pt idx="5">
                  <c:v>麦</c:v>
                </c:pt>
                <c:pt idx="6">
                  <c:v>雑穀</c:v>
                </c:pt>
                <c:pt idx="7">
                  <c:v>雑品</c:v>
                </c:pt>
                <c:pt idx="8">
                  <c:v>鉄鋼</c:v>
                </c:pt>
                <c:pt idx="9">
                  <c:v>その他の製造工業品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47702</c:v>
                </c:pt>
                <c:pt idx="1">
                  <c:v>31841</c:v>
                </c:pt>
                <c:pt idx="2">
                  <c:v>12324</c:v>
                </c:pt>
                <c:pt idx="3">
                  <c:v>11030</c:v>
                </c:pt>
                <c:pt idx="4">
                  <c:v>10940</c:v>
                </c:pt>
                <c:pt idx="5">
                  <c:v>10736</c:v>
                </c:pt>
                <c:pt idx="6">
                  <c:v>10644</c:v>
                </c:pt>
                <c:pt idx="7">
                  <c:v>9168</c:v>
                </c:pt>
                <c:pt idx="8">
                  <c:v>9034</c:v>
                </c:pt>
                <c:pt idx="9">
                  <c:v>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1.0638297872340425E-2"/>
                  <c:y val="3.8756637978391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7.0921985815602835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5.3191489361702456E-3"/>
                  <c:y val="-2.325581395348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7.0921985815602835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7.0921985815602185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4184397163120437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0"/>
                  <c:y val="-3.876274186656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8.8652482269503553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7.0921985815602835E-3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5.3191489361700825E-3"/>
                  <c:y val="-3.876579381065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その他の食料工業品</c:v>
                </c:pt>
                <c:pt idx="3">
                  <c:v>電気機械</c:v>
                </c:pt>
                <c:pt idx="4">
                  <c:v>飲料</c:v>
                </c:pt>
                <c:pt idx="5">
                  <c:v>麦</c:v>
                </c:pt>
                <c:pt idx="6">
                  <c:v>雑穀</c:v>
                </c:pt>
                <c:pt idx="7">
                  <c:v>雑品</c:v>
                </c:pt>
                <c:pt idx="8">
                  <c:v>鉄鋼</c:v>
                </c:pt>
                <c:pt idx="9">
                  <c:v>その他の製造工業品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21623</c:v>
                </c:pt>
                <c:pt idx="1">
                  <c:v>21453</c:v>
                </c:pt>
                <c:pt idx="2">
                  <c:v>14260</c:v>
                </c:pt>
                <c:pt idx="3">
                  <c:v>13504</c:v>
                </c:pt>
                <c:pt idx="4">
                  <c:v>13141</c:v>
                </c:pt>
                <c:pt idx="5">
                  <c:v>12918</c:v>
                </c:pt>
                <c:pt idx="6">
                  <c:v>8113</c:v>
                </c:pt>
                <c:pt idx="7">
                  <c:v>6671</c:v>
                </c:pt>
                <c:pt idx="8">
                  <c:v>10374</c:v>
                </c:pt>
                <c:pt idx="9">
                  <c:v>10718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3.5555555555555557E-3"/>
                  <c:y val="3.5650623885916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7.1111111111111435E-3"/>
                  <c:y val="6.53587220946480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3.5555555555555557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1.0666666666666666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7.111251093613570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缶詰・びん詰</c:v>
                </c:pt>
                <c:pt idx="9">
                  <c:v>合成樹脂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19650</c:v>
                </c:pt>
                <c:pt idx="1">
                  <c:v>13896</c:v>
                </c:pt>
                <c:pt idx="2">
                  <c:v>6676</c:v>
                </c:pt>
                <c:pt idx="3">
                  <c:v>4430</c:v>
                </c:pt>
                <c:pt idx="4">
                  <c:v>2874</c:v>
                </c:pt>
                <c:pt idx="5">
                  <c:v>2201</c:v>
                </c:pt>
                <c:pt idx="6">
                  <c:v>2076</c:v>
                </c:pt>
                <c:pt idx="7">
                  <c:v>1682</c:v>
                </c:pt>
                <c:pt idx="8">
                  <c:v>839</c:v>
                </c:pt>
                <c:pt idx="9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5.3331933508311462E-3"/>
                  <c:y val="-7.1306862043314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7.111111111111045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5.3333333333332681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1.7776377952755905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5.3333333333340132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1.7777777777777861E-3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0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缶詰・びん詰</c:v>
                </c:pt>
                <c:pt idx="9">
                  <c:v>合成樹脂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22490</c:v>
                </c:pt>
                <c:pt idx="1">
                  <c:v>4899</c:v>
                </c:pt>
                <c:pt idx="2">
                  <c:v>953</c:v>
                </c:pt>
                <c:pt idx="3">
                  <c:v>7604</c:v>
                </c:pt>
                <c:pt idx="4">
                  <c:v>3074</c:v>
                </c:pt>
                <c:pt idx="5">
                  <c:v>1639</c:v>
                </c:pt>
                <c:pt idx="6">
                  <c:v>790</c:v>
                </c:pt>
                <c:pt idx="7">
                  <c:v>366</c:v>
                </c:pt>
                <c:pt idx="8">
                  <c:v>824</c:v>
                </c:pt>
                <c:pt idx="9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1.0507918793615364E-2"/>
                  <c:y val="5.55125524563666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F9-404A-9FB6-A17908518422}"/>
                </c:ext>
              </c:extLst>
            </c:dLbl>
            <c:dLbl>
              <c:idx val="1"/>
              <c:layout>
                <c:manualLayout>
                  <c:x val="1.7496434992869665E-3"/>
                  <c:y val="9.241217729140480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9-404A-9FB6-A17908518422}"/>
                </c:ext>
              </c:extLst>
            </c:dLbl>
            <c:dLbl>
              <c:idx val="2"/>
              <c:layout>
                <c:manualLayout>
                  <c:x val="-8.7581375162750011E-3"/>
                  <c:y val="-3.0968162877945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9-404A-9FB6-A17908518422}"/>
                </c:ext>
              </c:extLst>
            </c:dLbl>
            <c:dLbl>
              <c:idx val="3"/>
              <c:layout>
                <c:manualLayout>
                  <c:x val="-1.0521696598948754E-2"/>
                  <c:y val="-9.16173613891497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9-404A-9FB6-A17908518422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9-404A-9FB6-A17908518422}"/>
                </c:ext>
              </c:extLst>
            </c:dLbl>
            <c:dLbl>
              <c:idx val="5"/>
              <c:layout>
                <c:manualLayout>
                  <c:x val="-8.7673686458484678E-3"/>
                  <c:y val="-8.524400551626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9-404A-9FB6-A17908518422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9-404A-9FB6-A17908518422}"/>
                </c:ext>
              </c:extLst>
            </c:dLbl>
            <c:dLbl>
              <c:idx val="7"/>
              <c:layout>
                <c:manualLayout>
                  <c:x val="-5.290815026074625E-3"/>
                  <c:y val="-2.02737369693195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9-404A-9FB6-A17908518422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9-404A-9FB6-A17908518422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F9-404A-9FB6-A179085184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電気機械</c:v>
                </c:pt>
                <c:pt idx="7">
                  <c:v>化学肥料</c:v>
                </c:pt>
                <c:pt idx="8">
                  <c:v>石油製品</c:v>
                </c:pt>
                <c:pt idx="9">
                  <c:v>その他の日用品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20421</c:v>
                </c:pt>
                <c:pt idx="1">
                  <c:v>9651</c:v>
                </c:pt>
                <c:pt idx="2">
                  <c:v>8737</c:v>
                </c:pt>
                <c:pt idx="3">
                  <c:v>8665</c:v>
                </c:pt>
                <c:pt idx="4">
                  <c:v>4619</c:v>
                </c:pt>
                <c:pt idx="5">
                  <c:v>3175</c:v>
                </c:pt>
                <c:pt idx="6">
                  <c:v>2289</c:v>
                </c:pt>
                <c:pt idx="7">
                  <c:v>1614</c:v>
                </c:pt>
                <c:pt idx="8">
                  <c:v>1254</c:v>
                </c:pt>
                <c:pt idx="9">
                  <c:v>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F9-404A-9FB6-A17908518422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7.0083562389347005E-3"/>
                  <c:y val="-2.259887005649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F9-404A-9FB6-A17908518422}"/>
                </c:ext>
              </c:extLst>
            </c:dLbl>
            <c:dLbl>
              <c:idx val="1"/>
              <c:layout>
                <c:manualLayout>
                  <c:x val="1.0498687664041995E-2"/>
                  <c:y val="1.129943502824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F9-404A-9FB6-A17908518422}"/>
                </c:ext>
              </c:extLst>
            </c:dLbl>
            <c:dLbl>
              <c:idx val="2"/>
              <c:layout>
                <c:manualLayout>
                  <c:x val="3.5132025819607196E-3"/>
                  <c:y val="1.4661387665524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F9-404A-9FB6-A17908518422}"/>
                </c:ext>
              </c:extLst>
            </c:dLbl>
            <c:dLbl>
              <c:idx val="3"/>
              <c:layout>
                <c:manualLayout>
                  <c:x val="3.5225714895874235E-3"/>
                  <c:y val="7.5012233640285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F9-404A-9FB6-A17908518422}"/>
                </c:ext>
              </c:extLst>
            </c:dLbl>
            <c:dLbl>
              <c:idx val="4"/>
              <c:layout>
                <c:manualLayout>
                  <c:x val="5.2538905077810158E-3"/>
                  <c:y val="3.82935183949470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F9-404A-9FB6-A17908518422}"/>
                </c:ext>
              </c:extLst>
            </c:dLbl>
            <c:dLbl>
              <c:idx val="5"/>
              <c:layout>
                <c:manualLayout>
                  <c:x val="3.4995625546807292E-3"/>
                  <c:y val="2.6302178329403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F9-404A-9FB6-A17908518422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F9-404A-9FB6-A17908518422}"/>
                </c:ext>
              </c:extLst>
            </c:dLbl>
            <c:dLbl>
              <c:idx val="7"/>
              <c:layout>
                <c:manualLayout>
                  <c:x val="-6.9806628502147175E-3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2F9-404A-9FB6-A17908518422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F9-404A-9FB6-A17908518422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2F9-404A-9FB6-A179085184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電気機械</c:v>
                </c:pt>
                <c:pt idx="7">
                  <c:v>化学肥料</c:v>
                </c:pt>
                <c:pt idx="8">
                  <c:v>石油製品</c:v>
                </c:pt>
                <c:pt idx="9">
                  <c:v>その他の日用品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22398</c:v>
                </c:pt>
                <c:pt idx="1">
                  <c:v>6589</c:v>
                </c:pt>
                <c:pt idx="2">
                  <c:v>8726</c:v>
                </c:pt>
                <c:pt idx="3">
                  <c:v>8584</c:v>
                </c:pt>
                <c:pt idx="4">
                  <c:v>6047</c:v>
                </c:pt>
                <c:pt idx="5">
                  <c:v>3110</c:v>
                </c:pt>
                <c:pt idx="6">
                  <c:v>840</c:v>
                </c:pt>
                <c:pt idx="7">
                  <c:v>1037</c:v>
                </c:pt>
                <c:pt idx="8">
                  <c:v>2</c:v>
                </c:pt>
                <c:pt idx="9">
                  <c:v>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2F9-404A-9FB6-A17908518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7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240706183383887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4949764529401419E-3"/>
                  <c:y val="1.433663533993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0-4B32-9BE7-A17B7495386C}"/>
                </c:ext>
              </c:extLst>
            </c:dLbl>
            <c:dLbl>
              <c:idx val="1"/>
              <c:layout>
                <c:manualLayout>
                  <c:x val="3.4949764529401419E-3"/>
                  <c:y val="1.0752123726469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00-4B32-9BE7-A17B7495386C}"/>
                </c:ext>
              </c:extLst>
            </c:dLbl>
            <c:dLbl>
              <c:idx val="2"/>
              <c:layout>
                <c:manualLayout>
                  <c:x val="-1.04849293588204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00-4B32-9BE7-A17B7495386C}"/>
                </c:ext>
              </c:extLst>
            </c:dLbl>
            <c:dLbl>
              <c:idx val="3"/>
              <c:layout>
                <c:manualLayout>
                  <c:x val="0"/>
                  <c:y val="-1.792114695340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00-4B32-9BE7-A17B7495386C}"/>
                </c:ext>
              </c:extLst>
            </c:dLbl>
            <c:dLbl>
              <c:idx val="4"/>
              <c:layout>
                <c:manualLayout>
                  <c:x val="-6.99009050337849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00-4B32-9BE7-A17B7495386C}"/>
                </c:ext>
              </c:extLst>
            </c:dLbl>
            <c:dLbl>
              <c:idx val="5"/>
              <c:layout>
                <c:manualLayout>
                  <c:x val="-6.9899529058802838E-3"/>
                  <c:y val="-1.792114695340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00-4B32-9BE7-A17B7495386C}"/>
                </c:ext>
              </c:extLst>
            </c:dLbl>
            <c:dLbl>
              <c:idx val="6"/>
              <c:layout>
                <c:manualLayout>
                  <c:x val="-3.4949764529402703E-3"/>
                  <c:y val="-2.822227867335056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00-4B32-9BE7-A17B7495386C}"/>
                </c:ext>
              </c:extLst>
            </c:dLbl>
            <c:dLbl>
              <c:idx val="7"/>
              <c:layout>
                <c:manualLayout>
                  <c:x val="-8.7374411323503549E-3"/>
                  <c:y val="-3.58451161346780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00-4B32-9BE7-A17B7495386C}"/>
                </c:ext>
              </c:extLst>
            </c:dLbl>
            <c:dLbl>
              <c:idx val="8"/>
              <c:layout>
                <c:manualLayout>
                  <c:x val="-1.0484929358820554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00-4B32-9BE7-A17B7495386C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00-4B32-9BE7-A17B749538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飲料</c:v>
                </c:pt>
                <c:pt idx="8">
                  <c:v>その他の化学工業品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244675</c:v>
                </c:pt>
                <c:pt idx="1">
                  <c:v>71963</c:v>
                </c:pt>
                <c:pt idx="2">
                  <c:v>20947</c:v>
                </c:pt>
                <c:pt idx="3">
                  <c:v>20095</c:v>
                </c:pt>
                <c:pt idx="4">
                  <c:v>15198</c:v>
                </c:pt>
                <c:pt idx="5">
                  <c:v>12857</c:v>
                </c:pt>
                <c:pt idx="6">
                  <c:v>9039</c:v>
                </c:pt>
                <c:pt idx="7">
                  <c:v>7480</c:v>
                </c:pt>
                <c:pt idx="8">
                  <c:v>6832</c:v>
                </c:pt>
                <c:pt idx="9">
                  <c:v>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00-4B32-9BE7-A17B7495386C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7374411323503237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00-4B32-9BE7-A17B7495386C}"/>
                </c:ext>
              </c:extLst>
            </c:dLbl>
            <c:dLbl>
              <c:idx val="1"/>
              <c:layout>
                <c:manualLayout>
                  <c:x val="8.7374411323503549E-3"/>
                  <c:y val="7.1684587813619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00-4B32-9BE7-A17B7495386C}"/>
                </c:ext>
              </c:extLst>
            </c:dLbl>
            <c:dLbl>
              <c:idx val="2"/>
              <c:layout>
                <c:manualLayout>
                  <c:x val="5.2424646794102135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00-4B32-9BE7-A17B7495386C}"/>
                </c:ext>
              </c:extLst>
            </c:dLbl>
            <c:dLbl>
              <c:idx val="3"/>
              <c:layout>
                <c:manualLayout>
                  <c:x val="8.7374411323503549E-3"/>
                  <c:y val="1.0752405949256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00-4B32-9BE7-A17B7495386C}"/>
                </c:ext>
              </c:extLst>
            </c:dLbl>
            <c:dLbl>
              <c:idx val="4"/>
              <c:layout>
                <c:manualLayout>
                  <c:x val="1.2232417585290433E-2"/>
                  <c:y val="7.167894335788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00-4B32-9BE7-A17B7495386C}"/>
                </c:ext>
              </c:extLst>
            </c:dLbl>
            <c:dLbl>
              <c:idx val="5"/>
              <c:layout>
                <c:manualLayout>
                  <c:x val="5.24232708191206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F00-4B32-9BE7-A17B7495386C}"/>
                </c:ext>
              </c:extLst>
            </c:dLbl>
            <c:dLbl>
              <c:idx val="6"/>
              <c:layout>
                <c:manualLayout>
                  <c:x val="8.7374411323502266E-3"/>
                  <c:y val="1.0752123726469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00-4B32-9BE7-A17B7495386C}"/>
                </c:ext>
              </c:extLst>
            </c:dLbl>
            <c:dLbl>
              <c:idx val="7"/>
              <c:layout>
                <c:manualLayout>
                  <c:x val="5.2424646794102135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F00-4B32-9BE7-A17B7495386C}"/>
                </c:ext>
              </c:extLst>
            </c:dLbl>
            <c:dLbl>
              <c:idx val="8"/>
              <c:layout>
                <c:manualLayout>
                  <c:x val="-1.7474882264701991E-3"/>
                  <c:y val="-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00-4B32-9BE7-A17B7495386C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F00-4B32-9BE7-A17B749538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飲料</c:v>
                </c:pt>
                <c:pt idx="8">
                  <c:v>その他の化学工業品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32565</c:v>
                </c:pt>
                <c:pt idx="1">
                  <c:v>36733</c:v>
                </c:pt>
                <c:pt idx="2">
                  <c:v>19062</c:v>
                </c:pt>
                <c:pt idx="3">
                  <c:v>7254</c:v>
                </c:pt>
                <c:pt idx="4">
                  <c:v>15763</c:v>
                </c:pt>
                <c:pt idx="5">
                  <c:v>11809</c:v>
                </c:pt>
                <c:pt idx="6">
                  <c:v>8596</c:v>
                </c:pt>
                <c:pt idx="7">
                  <c:v>6629</c:v>
                </c:pt>
                <c:pt idx="8">
                  <c:v>8221</c:v>
                </c:pt>
                <c:pt idx="9">
                  <c:v>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F00-4B32-9BE7-A17B74953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保管高!$C$52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1.7847771537280747E-3"/>
                  <c:y val="-2.27244321745738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-1.154423878833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5.354753095286215E-3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5.354753095286215E-3"/>
                  <c:y val="2.8860028860028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3.569835396857542E-3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-1.0709506190572496E-2"/>
                  <c:y val="-8.658235902330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3089245247066038E-16"/>
                  <c:y val="5.7720057720057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7.1396707937150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-5.290944169566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5.3548936399868789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保管高!$M$3:$M$12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缶詰・びん詰</c:v>
                </c:pt>
                <c:pt idx="4">
                  <c:v>電気機械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雑品</c:v>
                </c:pt>
                <c:pt idx="8">
                  <c:v>鉄鋼</c:v>
                </c:pt>
                <c:pt idx="9">
                  <c:v>麦</c:v>
                </c:pt>
              </c:strCache>
            </c:strRef>
          </c:cat>
          <c:val>
            <c:numRef>
              <c:f>保管高!$N$3:$N$12</c:f>
              <c:numCache>
                <c:formatCode>#,##0_ ;[Red]\-#,##0\ </c:formatCode>
                <c:ptCount val="10"/>
                <c:pt idx="0">
                  <c:v>303456</c:v>
                </c:pt>
                <c:pt idx="1">
                  <c:v>143507</c:v>
                </c:pt>
                <c:pt idx="2">
                  <c:v>124175</c:v>
                </c:pt>
                <c:pt idx="3">
                  <c:v>97999</c:v>
                </c:pt>
                <c:pt idx="4">
                  <c:v>72395</c:v>
                </c:pt>
                <c:pt idx="5">
                  <c:v>68212</c:v>
                </c:pt>
                <c:pt idx="6">
                  <c:v>67827</c:v>
                </c:pt>
                <c:pt idx="7">
                  <c:v>67719</c:v>
                </c:pt>
                <c:pt idx="8">
                  <c:v>62594</c:v>
                </c:pt>
                <c:pt idx="9">
                  <c:v>51389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保管高!$Q$1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8.924588492143691E-3"/>
                  <c:y val="1.4429559941370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7.1395302490142899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7.139670793714953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1.784917698428673E-3"/>
                  <c:y val="8.6575541693651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8.924588492143691E-3"/>
                  <c:y val="-5.290944169566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7.1396707937148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1.07095061905723E-2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7.139670793714953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9.5415797280572483E-4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保管高!$M$3:$M$12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缶詰・びん詰</c:v>
                </c:pt>
                <c:pt idx="4">
                  <c:v>電気機械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雑品</c:v>
                </c:pt>
                <c:pt idx="8">
                  <c:v>鉄鋼</c:v>
                </c:pt>
                <c:pt idx="9">
                  <c:v>麦</c:v>
                </c:pt>
              </c:strCache>
            </c:strRef>
          </c:cat>
          <c:val>
            <c:numRef>
              <c:f>保管高!$Q$3:$Q$12</c:f>
              <c:numCache>
                <c:formatCode>#,##0_ ;[Red]\-#,##0\ </c:formatCode>
                <c:ptCount val="10"/>
                <c:pt idx="0">
                  <c:v>79984</c:v>
                </c:pt>
                <c:pt idx="1">
                  <c:v>134490</c:v>
                </c:pt>
                <c:pt idx="2">
                  <c:v>88678</c:v>
                </c:pt>
                <c:pt idx="3">
                  <c:v>88061</c:v>
                </c:pt>
                <c:pt idx="4">
                  <c:v>65239</c:v>
                </c:pt>
                <c:pt idx="5">
                  <c:v>77191</c:v>
                </c:pt>
                <c:pt idx="6">
                  <c:v>64639</c:v>
                </c:pt>
                <c:pt idx="7">
                  <c:v>73533</c:v>
                </c:pt>
                <c:pt idx="8">
                  <c:v>35139</c:v>
                </c:pt>
                <c:pt idx="9">
                  <c:v>49333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2000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3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4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16042862163597071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1.8121751875032715E-2"/>
                  <c:y val="-4.1268631558669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9.984640808787805E-2"/>
                  <c:y val="-0.135320498928459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4094308724229984"/>
                  <c:y val="-8.81355197572781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2.1087257255236257E-2"/>
                  <c:y val="-1.52108165378411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1698409493684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8781793301478342"/>
                  <c:y val="-0.14379204892966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6.1594095609843635E-2"/>
                  <c:y val="-7.75843386549158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6.2678062678062682E-2"/>
                  <c:y val="-9.22232656697730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1.8993352326685661E-3"/>
                  <c:y val="-5.11314984709480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1.1396160949966724E-2"/>
                  <c:y val="-1.3513930024801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保管高!$N$16:$N$26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缶詰・びん詰</c:v>
                </c:pt>
                <c:pt idx="4">
                  <c:v>電気機械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雑品</c:v>
                </c:pt>
                <c:pt idx="8">
                  <c:v>鉄鋼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保管高!$M$16:$M$26</c:f>
              <c:numCache>
                <c:formatCode>#,##0_ ;[Red]\-#,##0\ </c:formatCode>
                <c:ptCount val="11"/>
                <c:pt idx="0">
                  <c:v>303456</c:v>
                </c:pt>
                <c:pt idx="1">
                  <c:v>143507</c:v>
                </c:pt>
                <c:pt idx="2">
                  <c:v>124175</c:v>
                </c:pt>
                <c:pt idx="3">
                  <c:v>97999</c:v>
                </c:pt>
                <c:pt idx="4">
                  <c:v>72395</c:v>
                </c:pt>
                <c:pt idx="5">
                  <c:v>68212</c:v>
                </c:pt>
                <c:pt idx="6">
                  <c:v>67827</c:v>
                </c:pt>
                <c:pt idx="7">
                  <c:v>67719</c:v>
                </c:pt>
                <c:pt idx="8">
                  <c:v>62594</c:v>
                </c:pt>
                <c:pt idx="9">
                  <c:v>51389</c:v>
                </c:pt>
                <c:pt idx="10">
                  <c:v>353576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保管高!$N$16:$N$26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缶詰・びん詰</c:v>
                </c:pt>
                <c:pt idx="4">
                  <c:v>電気機械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雑品</c:v>
                </c:pt>
                <c:pt idx="8">
                  <c:v>鉄鋼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保管高!$N$16:$N$26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保管高!$N$16:$N$26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缶詰・びん詰</c:v>
                </c:pt>
                <c:pt idx="4">
                  <c:v>電気機械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雑品</c:v>
                </c:pt>
                <c:pt idx="8">
                  <c:v>鉄鋼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保管高!$P$16:$P$26</c:f>
              <c:numCache>
                <c:formatCode>#,##0_ ;[Red]\-#,##0\ </c:formatCode>
                <c:ptCount val="11"/>
                <c:pt idx="0">
                  <c:v>303456</c:v>
                </c:pt>
                <c:pt idx="1">
                  <c:v>143507</c:v>
                </c:pt>
                <c:pt idx="2">
                  <c:v>124175</c:v>
                </c:pt>
                <c:pt idx="3">
                  <c:v>97999</c:v>
                </c:pt>
                <c:pt idx="4">
                  <c:v>72395</c:v>
                </c:pt>
                <c:pt idx="5">
                  <c:v>68212</c:v>
                </c:pt>
                <c:pt idx="6">
                  <c:v>67827</c:v>
                </c:pt>
                <c:pt idx="7">
                  <c:v>67719</c:v>
                </c:pt>
                <c:pt idx="8">
                  <c:v>62594</c:v>
                </c:pt>
                <c:pt idx="9">
                  <c:v>51389</c:v>
                </c:pt>
                <c:pt idx="10">
                  <c:v>353576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3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8.9690582570308541E-2"/>
                  <c:y val="0.143949558029384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5797239085572318"/>
                  <c:y val="0.137990285697046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8.1314205953263594E-2"/>
                  <c:y val="3.2254019971641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-0.12451309998463933"/>
                  <c:y val="-6.033692340181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-0.11864879485484162"/>
                  <c:y val="-9.35399281986304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53905952595619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-9.9674487253978747E-2"/>
                  <c:y val="-9.30772618939875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3.9328938844476441E-2"/>
                  <c:y val="-7.02333242827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7330381412247134"/>
                  <c:y val="-0.112750837179835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7031429691978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4.1224045467598995E-2"/>
                  <c:y val="-8.52504299031586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2.2052854080262869E-2"/>
                  <c:y val="-4.8453374362687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7218782766657989"/>
                  <c:y val="0.147537695719069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保管高!$N$28:$N$38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缶詰・びん詰</c:v>
                </c:pt>
                <c:pt idx="4">
                  <c:v>電気機械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雑品</c:v>
                </c:pt>
                <c:pt idx="8">
                  <c:v>鉄鋼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保管高!$P$28:$P$38</c:f>
              <c:numCache>
                <c:formatCode>#,##0_ ;[Red]\-#,##0\ </c:formatCode>
                <c:ptCount val="11"/>
                <c:pt idx="0">
                  <c:v>79984</c:v>
                </c:pt>
                <c:pt idx="1">
                  <c:v>134490</c:v>
                </c:pt>
                <c:pt idx="2">
                  <c:v>88678</c:v>
                </c:pt>
                <c:pt idx="3">
                  <c:v>88061</c:v>
                </c:pt>
                <c:pt idx="4">
                  <c:v>65239</c:v>
                </c:pt>
                <c:pt idx="5">
                  <c:v>77191</c:v>
                </c:pt>
                <c:pt idx="6">
                  <c:v>64639</c:v>
                </c:pt>
                <c:pt idx="7">
                  <c:v>73533</c:v>
                </c:pt>
                <c:pt idx="8">
                  <c:v>35139</c:v>
                </c:pt>
                <c:pt idx="9">
                  <c:v>49333</c:v>
                </c:pt>
                <c:pt idx="10" formatCode="#,##0_);[Red]\(#,##0\)">
                  <c:v>323037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東部・富士!$C$21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-3.08271804995399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5.1947945149154002E-3"/>
                  <c:y val="7.38689042158786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118E-3"/>
                  <c:y val="7.4488356050444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1.238903669132453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5.2675726239180942E-3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6.9991251093613482E-3"/>
                  <c:y val="1.862197392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東部・富士!$B$22:$B$31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ゴム製品</c:v>
                </c:pt>
                <c:pt idx="3">
                  <c:v>その他の食料工業品</c:v>
                </c:pt>
                <c:pt idx="4">
                  <c:v>非鉄金属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その他の化学工業品</c:v>
                </c:pt>
                <c:pt idx="8">
                  <c:v>その他の製造工業品</c:v>
                </c:pt>
                <c:pt idx="9">
                  <c:v>合成樹脂</c:v>
                </c:pt>
              </c:strCache>
            </c:strRef>
          </c:cat>
          <c:val>
            <c:numRef>
              <c:f>東部・富士!$C$22:$C$31</c:f>
              <c:numCache>
                <c:formatCode>#,##0_);[Red]\(#,##0\)</c:formatCode>
                <c:ptCount val="10"/>
                <c:pt idx="0">
                  <c:v>20839</c:v>
                </c:pt>
                <c:pt idx="1">
                  <c:v>17489</c:v>
                </c:pt>
                <c:pt idx="2">
                  <c:v>11485</c:v>
                </c:pt>
                <c:pt idx="3">
                  <c:v>10403</c:v>
                </c:pt>
                <c:pt idx="4">
                  <c:v>8682</c:v>
                </c:pt>
                <c:pt idx="5">
                  <c:v>6641</c:v>
                </c:pt>
                <c:pt idx="6">
                  <c:v>5655</c:v>
                </c:pt>
                <c:pt idx="7">
                  <c:v>4616</c:v>
                </c:pt>
                <c:pt idx="8">
                  <c:v>3298</c:v>
                </c:pt>
                <c:pt idx="9">
                  <c:v>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東部・富士!$D$21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5.1122852463285108E-3"/>
                  <c:y val="1.8404990048055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2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5.1671086806055252E-3"/>
                  <c:y val="-7.41771760208740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1.2083907266160921E-2"/>
                  <c:y val="7.35577241863071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7.47937196308648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8.7124031167122393E-3"/>
                  <c:y val="2.21912076228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6.9717590784180699E-3"/>
                  <c:y val="1.09875632684256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1.0416452512626394E-2"/>
                  <c:y val="1.483543520417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東部・富士!$B$22:$B$31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ゴム製品</c:v>
                </c:pt>
                <c:pt idx="3">
                  <c:v>その他の食料工業品</c:v>
                </c:pt>
                <c:pt idx="4">
                  <c:v>非鉄金属</c:v>
                </c:pt>
                <c:pt idx="5">
                  <c:v>雑品</c:v>
                </c:pt>
                <c:pt idx="6">
                  <c:v>その他の日用品</c:v>
                </c:pt>
                <c:pt idx="7">
                  <c:v>その他の化学工業品</c:v>
                </c:pt>
                <c:pt idx="8">
                  <c:v>その他の製造工業品</c:v>
                </c:pt>
                <c:pt idx="9">
                  <c:v>合成樹脂</c:v>
                </c:pt>
              </c:strCache>
            </c:strRef>
          </c:cat>
          <c:val>
            <c:numRef>
              <c:f>東部・富士!$D$22:$D$31</c:f>
              <c:numCache>
                <c:formatCode>#,##0_);[Red]\(#,##0\)</c:formatCode>
                <c:ptCount val="10"/>
                <c:pt idx="0">
                  <c:v>14723</c:v>
                </c:pt>
                <c:pt idx="1">
                  <c:v>20681</c:v>
                </c:pt>
                <c:pt idx="2">
                  <c:v>10100</c:v>
                </c:pt>
                <c:pt idx="3">
                  <c:v>10991</c:v>
                </c:pt>
                <c:pt idx="4">
                  <c:v>6273</c:v>
                </c:pt>
                <c:pt idx="5">
                  <c:v>5776</c:v>
                </c:pt>
                <c:pt idx="6">
                  <c:v>3427</c:v>
                </c:pt>
                <c:pt idx="7">
                  <c:v>5821</c:v>
                </c:pt>
                <c:pt idx="8">
                  <c:v>2564</c:v>
                </c:pt>
                <c:pt idx="9">
                  <c:v>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2,402,019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2,402,019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222774</c:v>
                </c:pt>
                <c:pt idx="1">
                  <c:v>388653</c:v>
                </c:pt>
                <c:pt idx="2">
                  <c:v>516550</c:v>
                </c:pt>
                <c:pt idx="3">
                  <c:v>155235</c:v>
                </c:pt>
                <c:pt idx="4">
                  <c:v>254102</c:v>
                </c:pt>
                <c:pt idx="5">
                  <c:v>864705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</a:t>
            </a:r>
            <a:r>
              <a:rPr lang="ja-JP" altLang="en-US" sz="1100"/>
              <a:t>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東部・富士!$C$53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971677559912846E-3"/>
                  <c:y val="-1.73609105563908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5.2287581699346402E-3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6.9716775599128538E-3"/>
                  <c:y val="4.265091863503171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6.9716775599128538E-3"/>
                  <c:y val="2.2726974469100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8.7145969498910684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東部・富士!$B$54:$B$63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化学肥料</c:v>
                </c:pt>
                <c:pt idx="3">
                  <c:v>その他の化学工業品</c:v>
                </c:pt>
                <c:pt idx="4">
                  <c:v>飲料</c:v>
                </c:pt>
                <c:pt idx="5">
                  <c:v>電気機械</c:v>
                </c:pt>
                <c:pt idx="6">
                  <c:v>その他の食料工業品</c:v>
                </c:pt>
                <c:pt idx="7">
                  <c:v>その他の日用品</c:v>
                </c:pt>
                <c:pt idx="8">
                  <c:v>合成樹脂</c:v>
                </c:pt>
                <c:pt idx="9">
                  <c:v>雑品</c:v>
                </c:pt>
              </c:strCache>
            </c:strRef>
          </c:cat>
          <c:val>
            <c:numRef>
              <c:f>東部・富士!$C$54:$C$63</c:f>
              <c:numCache>
                <c:formatCode>#,##0_);[Red]\(#,##0\)</c:formatCode>
                <c:ptCount val="10"/>
                <c:pt idx="0">
                  <c:v>89386</c:v>
                </c:pt>
                <c:pt idx="1">
                  <c:v>24127</c:v>
                </c:pt>
                <c:pt idx="2">
                  <c:v>14771</c:v>
                </c:pt>
                <c:pt idx="3">
                  <c:v>12183</c:v>
                </c:pt>
                <c:pt idx="4">
                  <c:v>11402</c:v>
                </c:pt>
                <c:pt idx="5">
                  <c:v>11399</c:v>
                </c:pt>
                <c:pt idx="6">
                  <c:v>10444</c:v>
                </c:pt>
                <c:pt idx="7">
                  <c:v>7603</c:v>
                </c:pt>
                <c:pt idx="8">
                  <c:v>5497</c:v>
                </c:pt>
                <c:pt idx="9">
                  <c:v>3893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東部・富士!$D$53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9.1949290652393941E-6"/>
                  <c:y val="3.78728227153423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6.9626198685948573E-3"/>
                  <c:y val="7.57575757575764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5.2287581699346402E-3"/>
                  <c:y val="1.5151216893342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-1.1363934621808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463865E-5"/>
                  <c:y val="-7.57665235027432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3.4858387799564269E-3"/>
                  <c:y val="-7.5763540921021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-1.8939393939394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東部・富士!$B$54:$B$63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化学肥料</c:v>
                </c:pt>
                <c:pt idx="3">
                  <c:v>その他の化学工業品</c:v>
                </c:pt>
                <c:pt idx="4">
                  <c:v>飲料</c:v>
                </c:pt>
                <c:pt idx="5">
                  <c:v>電気機械</c:v>
                </c:pt>
                <c:pt idx="6">
                  <c:v>その他の食料工業品</c:v>
                </c:pt>
                <c:pt idx="7">
                  <c:v>その他の日用品</c:v>
                </c:pt>
                <c:pt idx="8">
                  <c:v>合成樹脂</c:v>
                </c:pt>
                <c:pt idx="9">
                  <c:v>雑品</c:v>
                </c:pt>
              </c:strCache>
            </c:strRef>
          </c:cat>
          <c:val>
            <c:numRef>
              <c:f>東部・富士!$D$54:$D$63</c:f>
              <c:numCache>
                <c:formatCode>#,##0_);[Red]\(#,##0\)</c:formatCode>
                <c:ptCount val="10"/>
                <c:pt idx="0">
                  <c:v>86223</c:v>
                </c:pt>
                <c:pt idx="1">
                  <c:v>12728</c:v>
                </c:pt>
                <c:pt idx="2">
                  <c:v>11145</c:v>
                </c:pt>
                <c:pt idx="3">
                  <c:v>13271</c:v>
                </c:pt>
                <c:pt idx="4">
                  <c:v>14504</c:v>
                </c:pt>
                <c:pt idx="5">
                  <c:v>8685</c:v>
                </c:pt>
                <c:pt idx="6">
                  <c:v>10405</c:v>
                </c:pt>
                <c:pt idx="7">
                  <c:v>10557</c:v>
                </c:pt>
                <c:pt idx="8">
                  <c:v>4703</c:v>
                </c:pt>
                <c:pt idx="9">
                  <c:v>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清水・静岡!$C$20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776465266235347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3.5460992907801418E-3"/>
                  <c:y val="-1.550418116340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8.8652482269503553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7.7516327900872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2411347517730561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300221386350978E-16"/>
                  <c:y val="-3.488372093023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7730496453900709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7.0921985815602835E-3"/>
                  <c:y val="1.1627906976744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8.8652482269504854E-3"/>
                  <c:y val="7.7513275956784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清水・静岡!$B$21:$B$30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その他の食料工業品</c:v>
                </c:pt>
                <c:pt idx="3">
                  <c:v>雑穀</c:v>
                </c:pt>
                <c:pt idx="4">
                  <c:v>雑品</c:v>
                </c:pt>
                <c:pt idx="5">
                  <c:v>電気機械</c:v>
                </c:pt>
                <c:pt idx="6">
                  <c:v>鉄鋼</c:v>
                </c:pt>
                <c:pt idx="7">
                  <c:v>その他の機械</c:v>
                </c:pt>
                <c:pt idx="8">
                  <c:v>その他の製造工業品</c:v>
                </c:pt>
                <c:pt idx="9">
                  <c:v>米</c:v>
                </c:pt>
              </c:strCache>
            </c:strRef>
          </c:cat>
          <c:val>
            <c:numRef>
              <c:f>清水・静岡!$C$21:$C$30</c:f>
              <c:numCache>
                <c:formatCode>#,##0_);[Red]\(#,##0\)</c:formatCode>
                <c:ptCount val="10"/>
                <c:pt idx="0">
                  <c:v>95230</c:v>
                </c:pt>
                <c:pt idx="1">
                  <c:v>47695</c:v>
                </c:pt>
                <c:pt idx="2">
                  <c:v>32040</c:v>
                </c:pt>
                <c:pt idx="3">
                  <c:v>28020</c:v>
                </c:pt>
                <c:pt idx="4">
                  <c:v>21286</c:v>
                </c:pt>
                <c:pt idx="5">
                  <c:v>21018</c:v>
                </c:pt>
                <c:pt idx="6">
                  <c:v>19205</c:v>
                </c:pt>
                <c:pt idx="7">
                  <c:v>18337</c:v>
                </c:pt>
                <c:pt idx="8">
                  <c:v>14515</c:v>
                </c:pt>
                <c:pt idx="9">
                  <c:v>14335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清水・静岡!$D$20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1.0638297872340425E-2"/>
                  <c:y val="3.8756637978391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7.0921985815602835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1.241134751773049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7.0921985815602835E-3"/>
                  <c:y val="1.5503570774583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1.2411347517730431E-2"/>
                  <c:y val="1.5503875968992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8.8652482269503553E-3"/>
                  <c:y val="1.5503570774583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-1.773049645390201E-3"/>
                  <c:y val="-7.751937984496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0"/>
                  <c:y val="-7.7519379844960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3.5460992907801418E-3"/>
                  <c:y val="-3.1008362326802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清水・静岡!$B$21:$B$30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その他の食料工業品</c:v>
                </c:pt>
                <c:pt idx="3">
                  <c:v>雑穀</c:v>
                </c:pt>
                <c:pt idx="4">
                  <c:v>雑品</c:v>
                </c:pt>
                <c:pt idx="5">
                  <c:v>電気機械</c:v>
                </c:pt>
                <c:pt idx="6">
                  <c:v>鉄鋼</c:v>
                </c:pt>
                <c:pt idx="7">
                  <c:v>その他の機械</c:v>
                </c:pt>
                <c:pt idx="8">
                  <c:v>その他の製造工業品</c:v>
                </c:pt>
                <c:pt idx="9">
                  <c:v>米</c:v>
                </c:pt>
              </c:strCache>
            </c:strRef>
          </c:cat>
          <c:val>
            <c:numRef>
              <c:f>清水・静岡!$D$21:$D$30</c:f>
              <c:numCache>
                <c:formatCode>#,##0_);[Red]\(#,##0\)</c:formatCode>
                <c:ptCount val="10"/>
                <c:pt idx="0">
                  <c:v>84868</c:v>
                </c:pt>
                <c:pt idx="1">
                  <c:v>47495</c:v>
                </c:pt>
                <c:pt idx="2">
                  <c:v>27336</c:v>
                </c:pt>
                <c:pt idx="3">
                  <c:v>20344</c:v>
                </c:pt>
                <c:pt idx="4">
                  <c:v>24301</c:v>
                </c:pt>
                <c:pt idx="5">
                  <c:v>23059</c:v>
                </c:pt>
                <c:pt idx="6">
                  <c:v>12032</c:v>
                </c:pt>
                <c:pt idx="7">
                  <c:v>22140</c:v>
                </c:pt>
                <c:pt idx="8">
                  <c:v>20510</c:v>
                </c:pt>
                <c:pt idx="9">
                  <c:v>15219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10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清水・静岡!$C$53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3.5555555555555557E-3"/>
                  <c:y val="3.5650623885916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7.1111111111111435E-3"/>
                  <c:y val="6.53587220946480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3.5555555555555557E-3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7.111251093613570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清水・静岡!$B$54:$B$63</c:f>
              <c:strCache>
                <c:ptCount val="10"/>
                <c:pt idx="0">
                  <c:v>電気機械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雑品</c:v>
                </c:pt>
                <c:pt idx="4">
                  <c:v>その他の化学工業品</c:v>
                </c:pt>
                <c:pt idx="5">
                  <c:v>缶詰・びん詰</c:v>
                </c:pt>
                <c:pt idx="6">
                  <c:v>化学肥料</c:v>
                </c:pt>
                <c:pt idx="7">
                  <c:v>その他の食料工業品</c:v>
                </c:pt>
                <c:pt idx="8">
                  <c:v>その他の製造工業品</c:v>
                </c:pt>
                <c:pt idx="9">
                  <c:v>非鉄金属</c:v>
                </c:pt>
              </c:strCache>
            </c:strRef>
          </c:cat>
          <c:val>
            <c:numRef>
              <c:f>清水・静岡!$C$54:$C$63</c:f>
              <c:numCache>
                <c:formatCode>#,##0_);[Red]\(#,##0\)</c:formatCode>
                <c:ptCount val="10"/>
                <c:pt idx="0">
                  <c:v>15925</c:v>
                </c:pt>
                <c:pt idx="1">
                  <c:v>6250</c:v>
                </c:pt>
                <c:pt idx="2">
                  <c:v>3764</c:v>
                </c:pt>
                <c:pt idx="3">
                  <c:v>3309</c:v>
                </c:pt>
                <c:pt idx="4">
                  <c:v>2410</c:v>
                </c:pt>
                <c:pt idx="5">
                  <c:v>1884</c:v>
                </c:pt>
                <c:pt idx="6">
                  <c:v>1371</c:v>
                </c:pt>
                <c:pt idx="7">
                  <c:v>1185</c:v>
                </c:pt>
                <c:pt idx="8">
                  <c:v>1089</c:v>
                </c:pt>
                <c:pt idx="9">
                  <c:v>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清水・静岡!$D$53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1109711286089236E-3"/>
                  <c:y val="3.564500961443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7.1111111111111115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7.111111111111045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5.3333333333332681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5.3333333333340132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244444444444444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0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清水・静岡!$B$54:$B$63</c:f>
              <c:strCache>
                <c:ptCount val="10"/>
                <c:pt idx="0">
                  <c:v>電気機械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雑品</c:v>
                </c:pt>
                <c:pt idx="4">
                  <c:v>その他の化学工業品</c:v>
                </c:pt>
                <c:pt idx="5">
                  <c:v>缶詰・びん詰</c:v>
                </c:pt>
                <c:pt idx="6">
                  <c:v>化学肥料</c:v>
                </c:pt>
                <c:pt idx="7">
                  <c:v>その他の食料工業品</c:v>
                </c:pt>
                <c:pt idx="8">
                  <c:v>その他の製造工業品</c:v>
                </c:pt>
                <c:pt idx="9">
                  <c:v>非鉄金属</c:v>
                </c:pt>
              </c:strCache>
            </c:strRef>
          </c:cat>
          <c:val>
            <c:numRef>
              <c:f>清水・静岡!$D$54:$D$63</c:f>
              <c:numCache>
                <c:formatCode>#,##0_);[Red]\(#,##0\)</c:formatCode>
                <c:ptCount val="10"/>
                <c:pt idx="0">
                  <c:v>10482</c:v>
                </c:pt>
                <c:pt idx="1">
                  <c:v>2048</c:v>
                </c:pt>
                <c:pt idx="2">
                  <c:v>6271</c:v>
                </c:pt>
                <c:pt idx="3">
                  <c:v>1811</c:v>
                </c:pt>
                <c:pt idx="4">
                  <c:v>725</c:v>
                </c:pt>
                <c:pt idx="5">
                  <c:v>2214</c:v>
                </c:pt>
                <c:pt idx="6">
                  <c:v>1371</c:v>
                </c:pt>
                <c:pt idx="7">
                  <c:v>2511</c:v>
                </c:pt>
                <c:pt idx="8">
                  <c:v>1637</c:v>
                </c:pt>
                <c:pt idx="9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駿遠・西部!$C$21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7.0083562389347005E-3"/>
                  <c:y val="-9.51465812536144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8.7490441647549953E-3"/>
                  <c:y val="-6.60883491258514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5.2585749615944319E-3"/>
                  <c:y val="-3.0968162877945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-9.16173613891477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駿遠・西部!$B$22:$B$31</c:f>
              <c:strCache>
                <c:ptCount val="10"/>
                <c:pt idx="0">
                  <c:v>鉄鋼</c:v>
                </c:pt>
                <c:pt idx="1">
                  <c:v>その他の農作物</c:v>
                </c:pt>
                <c:pt idx="2">
                  <c:v>飲料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その他の化学工業品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駿遠・西部!$C$22:$C$31</c:f>
              <c:numCache>
                <c:formatCode>#,##0_);[Red]\(#,##0\)</c:formatCode>
                <c:ptCount val="10"/>
                <c:pt idx="0">
                  <c:v>18231</c:v>
                </c:pt>
                <c:pt idx="1">
                  <c:v>17520</c:v>
                </c:pt>
                <c:pt idx="2">
                  <c:v>16359</c:v>
                </c:pt>
                <c:pt idx="3">
                  <c:v>9215</c:v>
                </c:pt>
                <c:pt idx="4">
                  <c:v>8907</c:v>
                </c:pt>
                <c:pt idx="5">
                  <c:v>7438</c:v>
                </c:pt>
                <c:pt idx="6">
                  <c:v>4837</c:v>
                </c:pt>
                <c:pt idx="7">
                  <c:v>4569</c:v>
                </c:pt>
                <c:pt idx="8">
                  <c:v>3106</c:v>
                </c:pt>
                <c:pt idx="9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駿遠・西部!$D$21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5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1.0498687664041995E-2"/>
                  <c:y val="1.129943502824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-3.4859225274006425E-3"/>
                  <c:y val="-7.93748239097231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8.7719153216083562E-3"/>
                  <c:y val="1.8800658392277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駿遠・西部!$B$22:$B$31</c:f>
              <c:strCache>
                <c:ptCount val="10"/>
                <c:pt idx="0">
                  <c:v>鉄鋼</c:v>
                </c:pt>
                <c:pt idx="1">
                  <c:v>その他の農作物</c:v>
                </c:pt>
                <c:pt idx="2">
                  <c:v>飲料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合成樹脂</c:v>
                </c:pt>
                <c:pt idx="6">
                  <c:v>化学肥料</c:v>
                </c:pt>
                <c:pt idx="7">
                  <c:v>その他の化学工業品</c:v>
                </c:pt>
                <c:pt idx="8">
                  <c:v>その他の機械</c:v>
                </c:pt>
                <c:pt idx="9">
                  <c:v>米</c:v>
                </c:pt>
              </c:strCache>
            </c:strRef>
          </c:cat>
          <c:val>
            <c:numRef>
              <c:f>駿遠・西部!$D$22:$D$31</c:f>
              <c:numCache>
                <c:formatCode>#,##0_);[Red]\(#,##0\)</c:formatCode>
                <c:ptCount val="10"/>
                <c:pt idx="0">
                  <c:v>9552</c:v>
                </c:pt>
                <c:pt idx="1">
                  <c:v>15632</c:v>
                </c:pt>
                <c:pt idx="2">
                  <c:v>23231</c:v>
                </c:pt>
                <c:pt idx="3">
                  <c:v>1386</c:v>
                </c:pt>
                <c:pt idx="4">
                  <c:v>7707</c:v>
                </c:pt>
                <c:pt idx="5">
                  <c:v>8750</c:v>
                </c:pt>
                <c:pt idx="6">
                  <c:v>4980</c:v>
                </c:pt>
                <c:pt idx="7">
                  <c:v>2699</c:v>
                </c:pt>
                <c:pt idx="8">
                  <c:v>3134</c:v>
                </c:pt>
                <c:pt idx="9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4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240706183383887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駿遠・西部!$C$54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5.2424646794102135E-3"/>
                  <c:y val="7.1681765585753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6.9899529058803159E-3"/>
                  <c:y val="-5.64445573335591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04849293588204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0"/>
                  <c:y val="-1.792114695340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8.7375787298485663E-3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6.9899529058804121E-3"/>
                  <c:y val="-2.508988795755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0484929358820427E-2"/>
                  <c:y val="-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3.494976452940014E-3"/>
                  <c:y val="-2.1505376344086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駿遠・西部!$B$55:$B$64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合成樹脂</c:v>
                </c:pt>
                <c:pt idx="4">
                  <c:v>電気機械</c:v>
                </c:pt>
                <c:pt idx="5">
                  <c:v>その他の製造工業品</c:v>
                </c:pt>
                <c:pt idx="6">
                  <c:v>紙・パルプ</c:v>
                </c:pt>
                <c:pt idx="7">
                  <c:v>その他の化学工業品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駿遠・西部!$C$55:$C$64</c:f>
              <c:numCache>
                <c:formatCode>#,##0_);[Red]\(#,##0\)</c:formatCode>
                <c:ptCount val="10"/>
                <c:pt idx="0">
                  <c:v>278509</c:v>
                </c:pt>
                <c:pt idx="1">
                  <c:v>101714</c:v>
                </c:pt>
                <c:pt idx="2">
                  <c:v>30707</c:v>
                </c:pt>
                <c:pt idx="3">
                  <c:v>21513</c:v>
                </c:pt>
                <c:pt idx="4">
                  <c:v>20341</c:v>
                </c:pt>
                <c:pt idx="5">
                  <c:v>19157</c:v>
                </c:pt>
                <c:pt idx="6">
                  <c:v>15075</c:v>
                </c:pt>
                <c:pt idx="7">
                  <c:v>14609</c:v>
                </c:pt>
                <c:pt idx="8">
                  <c:v>14027</c:v>
                </c:pt>
                <c:pt idx="9">
                  <c:v>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駿遠・西部!$D$54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48492935882041E-2"/>
                  <c:y val="6.57101130736515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8.7374411323503549E-3"/>
                  <c:y val="7.1684587813619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1.0484929358820489E-2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8.7374411323503549E-3"/>
                  <c:y val="1.0752405949256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1.2232417585290433E-2"/>
                  <c:y val="7.167894335788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2266E-3"/>
                  <c:y val="1.0752123726469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2135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駿遠・西部!$B$55:$B$64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合成樹脂</c:v>
                </c:pt>
                <c:pt idx="4">
                  <c:v>電気機械</c:v>
                </c:pt>
                <c:pt idx="5">
                  <c:v>その他の製造工業品</c:v>
                </c:pt>
                <c:pt idx="6">
                  <c:v>紙・パルプ</c:v>
                </c:pt>
                <c:pt idx="7">
                  <c:v>その他の化学工業品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駿遠・西部!$D$55:$D$64</c:f>
              <c:numCache>
                <c:formatCode>#,##0_);[Red]\(#,##0\)</c:formatCode>
                <c:ptCount val="10"/>
                <c:pt idx="0">
                  <c:v>52029</c:v>
                </c:pt>
                <c:pt idx="1">
                  <c:v>60463</c:v>
                </c:pt>
                <c:pt idx="2">
                  <c:v>25836</c:v>
                </c:pt>
                <c:pt idx="3">
                  <c:v>16368</c:v>
                </c:pt>
                <c:pt idx="4">
                  <c:v>19610</c:v>
                </c:pt>
                <c:pt idx="5">
                  <c:v>17719</c:v>
                </c:pt>
                <c:pt idx="6">
                  <c:v>14078</c:v>
                </c:pt>
                <c:pt idx="7">
                  <c:v>17980</c:v>
                </c:pt>
                <c:pt idx="8">
                  <c:v>12576</c:v>
                </c:pt>
                <c:pt idx="9">
                  <c:v>10308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79.8</c:v>
                </c:pt>
                <c:pt idx="1">
                  <c:v>86.7</c:v>
                </c:pt>
                <c:pt idx="2">
                  <c:v>87.5</c:v>
                </c:pt>
                <c:pt idx="3">
                  <c:v>89.9</c:v>
                </c:pt>
                <c:pt idx="4">
                  <c:v>91.4</c:v>
                </c:pt>
                <c:pt idx="5">
                  <c:v>93.2</c:v>
                </c:pt>
                <c:pt idx="6">
                  <c:v>87.8</c:v>
                </c:pt>
                <c:pt idx="7">
                  <c:v>85.7</c:v>
                </c:pt>
                <c:pt idx="8">
                  <c:v>93.5</c:v>
                </c:pt>
                <c:pt idx="9">
                  <c:v>78.5</c:v>
                </c:pt>
                <c:pt idx="10">
                  <c:v>81.599999999999994</c:v>
                </c:pt>
                <c:pt idx="11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80.8</c:v>
                </c:pt>
                <c:pt idx="1">
                  <c:v>86.3</c:v>
                </c:pt>
                <c:pt idx="2">
                  <c:v>91.5</c:v>
                </c:pt>
                <c:pt idx="3">
                  <c:v>87</c:v>
                </c:pt>
                <c:pt idx="4">
                  <c:v>86.6</c:v>
                </c:pt>
                <c:pt idx="5">
                  <c:v>91.7</c:v>
                </c:pt>
                <c:pt idx="6">
                  <c:v>91.2</c:v>
                </c:pt>
                <c:pt idx="7">
                  <c:v>93.3</c:v>
                </c:pt>
                <c:pt idx="8">
                  <c:v>88.1</c:v>
                </c:pt>
                <c:pt idx="9">
                  <c:v>94.4</c:v>
                </c:pt>
                <c:pt idx="10">
                  <c:v>79.5</c:v>
                </c:pt>
                <c:pt idx="11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83.7</c:v>
                </c:pt>
                <c:pt idx="1">
                  <c:v>85.3</c:v>
                </c:pt>
                <c:pt idx="2">
                  <c:v>80</c:v>
                </c:pt>
                <c:pt idx="3">
                  <c:v>85.9</c:v>
                </c:pt>
                <c:pt idx="4">
                  <c:v>87.6</c:v>
                </c:pt>
                <c:pt idx="5">
                  <c:v>86.2</c:v>
                </c:pt>
                <c:pt idx="6">
                  <c:v>83.1</c:v>
                </c:pt>
                <c:pt idx="7">
                  <c:v>74.900000000000006</c:v>
                </c:pt>
                <c:pt idx="8">
                  <c:v>72.900000000000006</c:v>
                </c:pt>
                <c:pt idx="9">
                  <c:v>81.5</c:v>
                </c:pt>
                <c:pt idx="10">
                  <c:v>93.4</c:v>
                </c:pt>
                <c:pt idx="11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97.8</c:v>
                </c:pt>
                <c:pt idx="2">
                  <c:v>95.2</c:v>
                </c:pt>
                <c:pt idx="3">
                  <c:v>99.2</c:v>
                </c:pt>
                <c:pt idx="4">
                  <c:v>97.6</c:v>
                </c:pt>
                <c:pt idx="5">
                  <c:v>99</c:v>
                </c:pt>
                <c:pt idx="6">
                  <c:v>101.3</c:v>
                </c:pt>
                <c:pt idx="7">
                  <c:v>107</c:v>
                </c:pt>
                <c:pt idx="8">
                  <c:v>105.1</c:v>
                </c:pt>
                <c:pt idx="9">
                  <c:v>105.3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61.5</c:v>
                </c:pt>
                <c:pt idx="1">
                  <c:v>79.400000000000006</c:v>
                </c:pt>
                <c:pt idx="2">
                  <c:v>78.3</c:v>
                </c:pt>
                <c:pt idx="3">
                  <c:v>80.8</c:v>
                </c:pt>
                <c:pt idx="4">
                  <c:v>75.5</c:v>
                </c:pt>
                <c:pt idx="5">
                  <c:v>87.5</c:v>
                </c:pt>
                <c:pt idx="6" formatCode="0.0_ ">
                  <c:v>76.400000000000006</c:v>
                </c:pt>
                <c:pt idx="7">
                  <c:v>81.5</c:v>
                </c:pt>
                <c:pt idx="8">
                  <c:v>93.4</c:v>
                </c:pt>
                <c:pt idx="9">
                  <c:v>68.2</c:v>
                </c:pt>
                <c:pt idx="10">
                  <c:v>78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67.599999999999994</c:v>
                </c:pt>
                <c:pt idx="1">
                  <c:v>77.900000000000006</c:v>
                </c:pt>
                <c:pt idx="2">
                  <c:v>84.6</c:v>
                </c:pt>
                <c:pt idx="3">
                  <c:v>82.2</c:v>
                </c:pt>
                <c:pt idx="4">
                  <c:v>73.400000000000006</c:v>
                </c:pt>
                <c:pt idx="5">
                  <c:v>80.5</c:v>
                </c:pt>
                <c:pt idx="6" formatCode="0.0_ ">
                  <c:v>83.7</c:v>
                </c:pt>
                <c:pt idx="7">
                  <c:v>78.400000000000006</c:v>
                </c:pt>
                <c:pt idx="8">
                  <c:v>74.3</c:v>
                </c:pt>
                <c:pt idx="9">
                  <c:v>69.400000000000006</c:v>
                </c:pt>
                <c:pt idx="10">
                  <c:v>69.599999999999994</c:v>
                </c:pt>
                <c:pt idx="11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60.4</c:v>
                </c:pt>
                <c:pt idx="1">
                  <c:v>67.900000000000006</c:v>
                </c:pt>
                <c:pt idx="2">
                  <c:v>64.7</c:v>
                </c:pt>
                <c:pt idx="3">
                  <c:v>74.900000000000006</c:v>
                </c:pt>
                <c:pt idx="4">
                  <c:v>58.4</c:v>
                </c:pt>
                <c:pt idx="5">
                  <c:v>62.5</c:v>
                </c:pt>
                <c:pt idx="6" formatCode="0.0_ ">
                  <c:v>65.5</c:v>
                </c:pt>
                <c:pt idx="7">
                  <c:v>60</c:v>
                </c:pt>
                <c:pt idx="8">
                  <c:v>66</c:v>
                </c:pt>
                <c:pt idx="9">
                  <c:v>71.8</c:v>
                </c:pt>
                <c:pt idx="10">
                  <c:v>82.7</c:v>
                </c:pt>
                <c:pt idx="11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73.8</c:v>
                </c:pt>
                <c:pt idx="1">
                  <c:v>75.2</c:v>
                </c:pt>
                <c:pt idx="2">
                  <c:v>80.7</c:v>
                </c:pt>
                <c:pt idx="3">
                  <c:v>84</c:v>
                </c:pt>
                <c:pt idx="4">
                  <c:v>76.400000000000006</c:v>
                </c:pt>
                <c:pt idx="5">
                  <c:v>85.7</c:v>
                </c:pt>
                <c:pt idx="6" formatCode="0.0_ ">
                  <c:v>93.5</c:v>
                </c:pt>
                <c:pt idx="7">
                  <c:v>83.6</c:v>
                </c:pt>
                <c:pt idx="8">
                  <c:v>90.4</c:v>
                </c:pt>
                <c:pt idx="9">
                  <c:v>78.8</c:v>
                </c:pt>
                <c:pt idx="10">
                  <c:v>76.900000000000006</c:v>
                </c:pt>
                <c:pt idx="11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76.8</c:v>
                </c:pt>
                <c:pt idx="1">
                  <c:v>91.2</c:v>
                </c:pt>
                <c:pt idx="2">
                  <c:v>89.4</c:v>
                </c:pt>
                <c:pt idx="3">
                  <c:v>89.7</c:v>
                </c:pt>
                <c:pt idx="4">
                  <c:v>82.5</c:v>
                </c:pt>
                <c:pt idx="5">
                  <c:v>93.9</c:v>
                </c:pt>
                <c:pt idx="6">
                  <c:v>87.4</c:v>
                </c:pt>
                <c:pt idx="7">
                  <c:v>95.2</c:v>
                </c:pt>
                <c:pt idx="8">
                  <c:v>99.9</c:v>
                </c:pt>
                <c:pt idx="9">
                  <c:v>88</c:v>
                </c:pt>
                <c:pt idx="10">
                  <c:v>95.5</c:v>
                </c:pt>
                <c:pt idx="11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83.3</c:v>
                </c:pt>
                <c:pt idx="1">
                  <c:v>89.9</c:v>
                </c:pt>
                <c:pt idx="2">
                  <c:v>92.2</c:v>
                </c:pt>
                <c:pt idx="3">
                  <c:v>94.6</c:v>
                </c:pt>
                <c:pt idx="4">
                  <c:v>84.8</c:v>
                </c:pt>
                <c:pt idx="5">
                  <c:v>87.4</c:v>
                </c:pt>
                <c:pt idx="6">
                  <c:v>91.8</c:v>
                </c:pt>
                <c:pt idx="7">
                  <c:v>83.9</c:v>
                </c:pt>
                <c:pt idx="8">
                  <c:v>84.7</c:v>
                </c:pt>
                <c:pt idx="9">
                  <c:v>72.599999999999994</c:v>
                </c:pt>
                <c:pt idx="10">
                  <c:v>88.6</c:v>
                </c:pt>
                <c:pt idx="11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71.5</c:v>
                </c:pt>
                <c:pt idx="1">
                  <c:v>79.400000000000006</c:v>
                </c:pt>
                <c:pt idx="2">
                  <c:v>81.5</c:v>
                </c:pt>
                <c:pt idx="3">
                  <c:v>86.7</c:v>
                </c:pt>
                <c:pt idx="4">
                  <c:v>66.3</c:v>
                </c:pt>
                <c:pt idx="5">
                  <c:v>72.8</c:v>
                </c:pt>
                <c:pt idx="6">
                  <c:v>79.2</c:v>
                </c:pt>
                <c:pt idx="7">
                  <c:v>81.2</c:v>
                </c:pt>
                <c:pt idx="8">
                  <c:v>90.7</c:v>
                </c:pt>
                <c:pt idx="9">
                  <c:v>87.4</c:v>
                </c:pt>
                <c:pt idx="10">
                  <c:v>87.8</c:v>
                </c:pt>
                <c:pt idx="11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76.2</c:v>
                </c:pt>
                <c:pt idx="1">
                  <c:v>76.7</c:v>
                </c:pt>
                <c:pt idx="2">
                  <c:v>85</c:v>
                </c:pt>
                <c:pt idx="3">
                  <c:v>84.4</c:v>
                </c:pt>
                <c:pt idx="4">
                  <c:v>78.400000000000006</c:v>
                </c:pt>
                <c:pt idx="5">
                  <c:v>86.5</c:v>
                </c:pt>
                <c:pt idx="6">
                  <c:v>92.3</c:v>
                </c:pt>
                <c:pt idx="7">
                  <c:v>77.5</c:v>
                </c:pt>
                <c:pt idx="8">
                  <c:v>86.1</c:v>
                </c:pt>
                <c:pt idx="9">
                  <c:v>74.8</c:v>
                </c:pt>
                <c:pt idx="10">
                  <c:v>77.099999999999994</c:v>
                </c:pt>
                <c:pt idx="11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14.2</c:v>
                </c:pt>
                <c:pt idx="1">
                  <c:v>12.5</c:v>
                </c:pt>
                <c:pt idx="2">
                  <c:v>14.7</c:v>
                </c:pt>
                <c:pt idx="3">
                  <c:v>13.7</c:v>
                </c:pt>
                <c:pt idx="4">
                  <c:v>14.5</c:v>
                </c:pt>
                <c:pt idx="5">
                  <c:v>14.4</c:v>
                </c:pt>
                <c:pt idx="6">
                  <c:v>12.7</c:v>
                </c:pt>
                <c:pt idx="7">
                  <c:v>13.9</c:v>
                </c:pt>
                <c:pt idx="8">
                  <c:v>14.1</c:v>
                </c:pt>
                <c:pt idx="9">
                  <c:v>14</c:v>
                </c:pt>
                <c:pt idx="10">
                  <c:v>18.8</c:v>
                </c:pt>
                <c:pt idx="11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14.9</c:v>
                </c:pt>
                <c:pt idx="1">
                  <c:v>13.1</c:v>
                </c:pt>
                <c:pt idx="2">
                  <c:v>14.8</c:v>
                </c:pt>
                <c:pt idx="3">
                  <c:v>13.9</c:v>
                </c:pt>
                <c:pt idx="4">
                  <c:v>14.1</c:v>
                </c:pt>
                <c:pt idx="5">
                  <c:v>13.1</c:v>
                </c:pt>
                <c:pt idx="6">
                  <c:v>15.5</c:v>
                </c:pt>
                <c:pt idx="7">
                  <c:v>12.9</c:v>
                </c:pt>
                <c:pt idx="8">
                  <c:v>12.4</c:v>
                </c:pt>
                <c:pt idx="9">
                  <c:v>15.2</c:v>
                </c:pt>
                <c:pt idx="10">
                  <c:v>13.1</c:v>
                </c:pt>
                <c:pt idx="11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11.4</c:v>
                </c:pt>
                <c:pt idx="1">
                  <c:v>13.5</c:v>
                </c:pt>
                <c:pt idx="2">
                  <c:v>13.7</c:v>
                </c:pt>
                <c:pt idx="3">
                  <c:v>13.4</c:v>
                </c:pt>
                <c:pt idx="4">
                  <c:v>13.1</c:v>
                </c:pt>
                <c:pt idx="5">
                  <c:v>12.4</c:v>
                </c:pt>
                <c:pt idx="6">
                  <c:v>11.1</c:v>
                </c:pt>
                <c:pt idx="7">
                  <c:v>12</c:v>
                </c:pt>
                <c:pt idx="8">
                  <c:v>12.5</c:v>
                </c:pt>
                <c:pt idx="9">
                  <c:v>11.2</c:v>
                </c:pt>
                <c:pt idx="10">
                  <c:v>11.7</c:v>
                </c:pt>
                <c:pt idx="11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9.4</c:v>
                </c:pt>
                <c:pt idx="1">
                  <c:v>10.3</c:v>
                </c:pt>
                <c:pt idx="2">
                  <c:v>13.4</c:v>
                </c:pt>
                <c:pt idx="3">
                  <c:v>13.5</c:v>
                </c:pt>
                <c:pt idx="4">
                  <c:v>11.3</c:v>
                </c:pt>
                <c:pt idx="5">
                  <c:v>12.2</c:v>
                </c:pt>
                <c:pt idx="6">
                  <c:v>10.9</c:v>
                </c:pt>
                <c:pt idx="7">
                  <c:v>11.2</c:v>
                </c:pt>
                <c:pt idx="8">
                  <c:v>12.1</c:v>
                </c:pt>
                <c:pt idx="9">
                  <c:v>10.7</c:v>
                </c:pt>
                <c:pt idx="10">
                  <c:v>11.3</c:v>
                </c:pt>
                <c:pt idx="11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9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23.3</c:v>
                </c:pt>
                <c:pt idx="1">
                  <c:v>22.2</c:v>
                </c:pt>
                <c:pt idx="2">
                  <c:v>23.2</c:v>
                </c:pt>
                <c:pt idx="3">
                  <c:v>24.1</c:v>
                </c:pt>
                <c:pt idx="4">
                  <c:v>24.8</c:v>
                </c:pt>
                <c:pt idx="5">
                  <c:v>24.4</c:v>
                </c:pt>
                <c:pt idx="6">
                  <c:v>22.4</c:v>
                </c:pt>
                <c:pt idx="7">
                  <c:v>22.6</c:v>
                </c:pt>
                <c:pt idx="8">
                  <c:v>23.1</c:v>
                </c:pt>
                <c:pt idx="9">
                  <c:v>22.1</c:v>
                </c:pt>
                <c:pt idx="10">
                  <c:v>26.5</c:v>
                </c:pt>
                <c:pt idx="11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23.9</c:v>
                </c:pt>
                <c:pt idx="1">
                  <c:v>23.5</c:v>
                </c:pt>
                <c:pt idx="2">
                  <c:v>24.5</c:v>
                </c:pt>
                <c:pt idx="3">
                  <c:v>24.1</c:v>
                </c:pt>
                <c:pt idx="4">
                  <c:v>25.4</c:v>
                </c:pt>
                <c:pt idx="5">
                  <c:v>25</c:v>
                </c:pt>
                <c:pt idx="6">
                  <c:v>26.2</c:v>
                </c:pt>
                <c:pt idx="7">
                  <c:v>25.1</c:v>
                </c:pt>
                <c:pt idx="8">
                  <c:v>24.1</c:v>
                </c:pt>
                <c:pt idx="9">
                  <c:v>24.5</c:v>
                </c:pt>
                <c:pt idx="10">
                  <c:v>23.8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22.9</c:v>
                </c:pt>
                <c:pt idx="1">
                  <c:v>22.7</c:v>
                </c:pt>
                <c:pt idx="2">
                  <c:v>23</c:v>
                </c:pt>
                <c:pt idx="3">
                  <c:v>23.1</c:v>
                </c:pt>
                <c:pt idx="4">
                  <c:v>24.7</c:v>
                </c:pt>
                <c:pt idx="5">
                  <c:v>24.6</c:v>
                </c:pt>
                <c:pt idx="6">
                  <c:v>23.1</c:v>
                </c:pt>
                <c:pt idx="7">
                  <c:v>23.2</c:v>
                </c:pt>
                <c:pt idx="8">
                  <c:v>22.3</c:v>
                </c:pt>
                <c:pt idx="9">
                  <c:v>20.8</c:v>
                </c:pt>
                <c:pt idx="10">
                  <c:v>19.5</c:v>
                </c:pt>
                <c:pt idx="11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18.8</c:v>
                </c:pt>
                <c:pt idx="1">
                  <c:v>18.100000000000001</c:v>
                </c:pt>
                <c:pt idx="2">
                  <c:v>19.5</c:v>
                </c:pt>
                <c:pt idx="3">
                  <c:v>19.100000000000001</c:v>
                </c:pt>
                <c:pt idx="4">
                  <c:v>19.2</c:v>
                </c:pt>
                <c:pt idx="5">
                  <c:v>18.7</c:v>
                </c:pt>
                <c:pt idx="6">
                  <c:v>18.2</c:v>
                </c:pt>
                <c:pt idx="7">
                  <c:v>19</c:v>
                </c:pt>
                <c:pt idx="8">
                  <c:v>18.7</c:v>
                </c:pt>
                <c:pt idx="9">
                  <c:v>18.399999999999999</c:v>
                </c:pt>
                <c:pt idx="10">
                  <c:v>18.7</c:v>
                </c:pt>
                <c:pt idx="11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29"/>
          <c:min val="1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4</a:t>
            </a:r>
            <a:r>
              <a:rPr lang="ja-JP" altLang="en-US" sz="1200" baseline="0"/>
              <a:t>年</a:t>
            </a:r>
            <a:r>
              <a:rPr lang="en-US" altLang="ja-JP" sz="1200" baseline="0"/>
              <a:t>1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153230</c:v>
                </c:pt>
                <c:pt idx="1">
                  <c:v>246183</c:v>
                </c:pt>
                <c:pt idx="2">
                  <c:v>337399</c:v>
                </c:pt>
                <c:pt idx="3">
                  <c:v>127770</c:v>
                </c:pt>
                <c:pt idx="4">
                  <c:v>155554</c:v>
                </c:pt>
                <c:pt idx="5">
                  <c:v>613512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-1.0357693485715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0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9960079840320743E-3"/>
                  <c:y val="2.8248581287294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69544</c:v>
                </c:pt>
                <c:pt idx="1">
                  <c:v>142470</c:v>
                </c:pt>
                <c:pt idx="2">
                  <c:v>179151</c:v>
                </c:pt>
                <c:pt idx="3">
                  <c:v>27465</c:v>
                </c:pt>
                <c:pt idx="4">
                  <c:v>98548</c:v>
                </c:pt>
                <c:pt idx="5">
                  <c:v>251193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0.68782712524800915</c:v>
                </c:pt>
                <c:pt idx="1">
                  <c:v>0.63342621824609613</c:v>
                </c:pt>
                <c:pt idx="2">
                  <c:v>0.65317781434517475</c:v>
                </c:pt>
                <c:pt idx="3">
                  <c:v>0.82307469320707316</c:v>
                </c:pt>
                <c:pt idx="4">
                  <c:v>0.61217149018897921</c:v>
                </c:pt>
                <c:pt idx="5">
                  <c:v>0.70950439745346683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61.3</c:v>
                </c:pt>
                <c:pt idx="1">
                  <c:v>57.5</c:v>
                </c:pt>
                <c:pt idx="2">
                  <c:v>62.8</c:v>
                </c:pt>
                <c:pt idx="3">
                  <c:v>55.8</c:v>
                </c:pt>
                <c:pt idx="4">
                  <c:v>58</c:v>
                </c:pt>
                <c:pt idx="5">
                  <c:v>59.3</c:v>
                </c:pt>
                <c:pt idx="6">
                  <c:v>58.4</c:v>
                </c:pt>
                <c:pt idx="7">
                  <c:v>61.5</c:v>
                </c:pt>
                <c:pt idx="8">
                  <c:v>60.7</c:v>
                </c:pt>
                <c:pt idx="9">
                  <c:v>64</c:v>
                </c:pt>
                <c:pt idx="10">
                  <c:v>68.3</c:v>
                </c:pt>
                <c:pt idx="11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63.7</c:v>
                </c:pt>
                <c:pt idx="1">
                  <c:v>56.1</c:v>
                </c:pt>
                <c:pt idx="2">
                  <c:v>59.3</c:v>
                </c:pt>
                <c:pt idx="3">
                  <c:v>58.2</c:v>
                </c:pt>
                <c:pt idx="4">
                  <c:v>54.4</c:v>
                </c:pt>
                <c:pt idx="5">
                  <c:v>52.5</c:v>
                </c:pt>
                <c:pt idx="6">
                  <c:v>58.1</c:v>
                </c:pt>
                <c:pt idx="7">
                  <c:v>52.2</c:v>
                </c:pt>
                <c:pt idx="8">
                  <c:v>52.7</c:v>
                </c:pt>
                <c:pt idx="9">
                  <c:v>61.5</c:v>
                </c:pt>
                <c:pt idx="10">
                  <c:v>55.5</c:v>
                </c:pt>
                <c:pt idx="11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50.6</c:v>
                </c:pt>
                <c:pt idx="1">
                  <c:v>59.7</c:v>
                </c:pt>
                <c:pt idx="2">
                  <c:v>59.2</c:v>
                </c:pt>
                <c:pt idx="3">
                  <c:v>58</c:v>
                </c:pt>
                <c:pt idx="4">
                  <c:v>51.7</c:v>
                </c:pt>
                <c:pt idx="5">
                  <c:v>50.6</c:v>
                </c:pt>
                <c:pt idx="6">
                  <c:v>49.6</c:v>
                </c:pt>
                <c:pt idx="7">
                  <c:v>51.4</c:v>
                </c:pt>
                <c:pt idx="8">
                  <c:v>56.8</c:v>
                </c:pt>
                <c:pt idx="9">
                  <c:v>55.7</c:v>
                </c:pt>
                <c:pt idx="10">
                  <c:v>61.1</c:v>
                </c:pt>
                <c:pt idx="11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51.9</c:v>
                </c:pt>
                <c:pt idx="1">
                  <c:v>57.5</c:v>
                </c:pt>
                <c:pt idx="2">
                  <c:v>67.900000000000006</c:v>
                </c:pt>
                <c:pt idx="3">
                  <c:v>70.8</c:v>
                </c:pt>
                <c:pt idx="4">
                  <c:v>59.1</c:v>
                </c:pt>
                <c:pt idx="5">
                  <c:v>65.8</c:v>
                </c:pt>
                <c:pt idx="6">
                  <c:v>60.1</c:v>
                </c:pt>
                <c:pt idx="7">
                  <c:v>57.8</c:v>
                </c:pt>
                <c:pt idx="8">
                  <c:v>64.7</c:v>
                </c:pt>
                <c:pt idx="9">
                  <c:v>58.7</c:v>
                </c:pt>
                <c:pt idx="10">
                  <c:v>59.8</c:v>
                </c:pt>
                <c:pt idx="11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7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17.8</c:v>
                </c:pt>
                <c:pt idx="1">
                  <c:v>19.2</c:v>
                </c:pt>
                <c:pt idx="2">
                  <c:v>22</c:v>
                </c:pt>
                <c:pt idx="3">
                  <c:v>19.600000000000001</c:v>
                </c:pt>
                <c:pt idx="4">
                  <c:v>21.2</c:v>
                </c:pt>
                <c:pt idx="5">
                  <c:v>21.5</c:v>
                </c:pt>
                <c:pt idx="6">
                  <c:v>19.5</c:v>
                </c:pt>
                <c:pt idx="7">
                  <c:v>20.8</c:v>
                </c:pt>
                <c:pt idx="8">
                  <c:v>18</c:v>
                </c:pt>
                <c:pt idx="9">
                  <c:v>21.1</c:v>
                </c:pt>
                <c:pt idx="10">
                  <c:v>20.7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18.600000000000001</c:v>
                </c:pt>
                <c:pt idx="1">
                  <c:v>19.100000000000001</c:v>
                </c:pt>
                <c:pt idx="2">
                  <c:v>19.899999999999999</c:v>
                </c:pt>
                <c:pt idx="3">
                  <c:v>18.5</c:v>
                </c:pt>
                <c:pt idx="4">
                  <c:v>19.8</c:v>
                </c:pt>
                <c:pt idx="5">
                  <c:v>18</c:v>
                </c:pt>
                <c:pt idx="6">
                  <c:v>20.6</c:v>
                </c:pt>
                <c:pt idx="7">
                  <c:v>17.5</c:v>
                </c:pt>
                <c:pt idx="8">
                  <c:v>17.100000000000001</c:v>
                </c:pt>
                <c:pt idx="9">
                  <c:v>21.2</c:v>
                </c:pt>
                <c:pt idx="10">
                  <c:v>19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18</c:v>
                </c:pt>
                <c:pt idx="1">
                  <c:v>21.8</c:v>
                </c:pt>
                <c:pt idx="2">
                  <c:v>22.1</c:v>
                </c:pt>
                <c:pt idx="3">
                  <c:v>19</c:v>
                </c:pt>
                <c:pt idx="4">
                  <c:v>19.3</c:v>
                </c:pt>
                <c:pt idx="5">
                  <c:v>17.8</c:v>
                </c:pt>
                <c:pt idx="6">
                  <c:v>20.3</c:v>
                </c:pt>
                <c:pt idx="7">
                  <c:v>18.899999999999999</c:v>
                </c:pt>
                <c:pt idx="8">
                  <c:v>18.600000000000001</c:v>
                </c:pt>
                <c:pt idx="9">
                  <c:v>20.100000000000001</c:v>
                </c:pt>
                <c:pt idx="10">
                  <c:v>17.3</c:v>
                </c:pt>
                <c:pt idx="11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20</c:v>
                </c:pt>
                <c:pt idx="2">
                  <c:v>21.5</c:v>
                </c:pt>
                <c:pt idx="3">
                  <c:v>20.7</c:v>
                </c:pt>
                <c:pt idx="4">
                  <c:v>21.3</c:v>
                </c:pt>
                <c:pt idx="5">
                  <c:v>24.4</c:v>
                </c:pt>
                <c:pt idx="6">
                  <c:v>20.2</c:v>
                </c:pt>
                <c:pt idx="7">
                  <c:v>20.7</c:v>
                </c:pt>
                <c:pt idx="8">
                  <c:v>19.7</c:v>
                </c:pt>
                <c:pt idx="9">
                  <c:v>18.8</c:v>
                </c:pt>
                <c:pt idx="10">
                  <c:v>19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25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38.9</c:v>
                </c:pt>
                <c:pt idx="2">
                  <c:v>39.799999999999997</c:v>
                </c:pt>
                <c:pt idx="3">
                  <c:v>38.4</c:v>
                </c:pt>
                <c:pt idx="4">
                  <c:v>39.200000000000003</c:v>
                </c:pt>
                <c:pt idx="5">
                  <c:v>40.700000000000003</c:v>
                </c:pt>
                <c:pt idx="6">
                  <c:v>37.9</c:v>
                </c:pt>
                <c:pt idx="7">
                  <c:v>39</c:v>
                </c:pt>
                <c:pt idx="8">
                  <c:v>38.4</c:v>
                </c:pt>
                <c:pt idx="9">
                  <c:v>40.1</c:v>
                </c:pt>
                <c:pt idx="10">
                  <c:v>40.799999999999997</c:v>
                </c:pt>
                <c:pt idx="11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42.3</c:v>
                </c:pt>
                <c:pt idx="2">
                  <c:v>42.1</c:v>
                </c:pt>
                <c:pt idx="3">
                  <c:v>37.9</c:v>
                </c:pt>
                <c:pt idx="4">
                  <c:v>39.700000000000003</c:v>
                </c:pt>
                <c:pt idx="5">
                  <c:v>38.4</c:v>
                </c:pt>
                <c:pt idx="6">
                  <c:v>39.6</c:v>
                </c:pt>
                <c:pt idx="7">
                  <c:v>39.299999999999997</c:v>
                </c:pt>
                <c:pt idx="8">
                  <c:v>38.1</c:v>
                </c:pt>
                <c:pt idx="9">
                  <c:v>40.4</c:v>
                </c:pt>
                <c:pt idx="10">
                  <c:v>41.1</c:v>
                </c:pt>
                <c:pt idx="1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40.5</c:v>
                </c:pt>
                <c:pt idx="1">
                  <c:v>42.5</c:v>
                </c:pt>
                <c:pt idx="2">
                  <c:v>41.8</c:v>
                </c:pt>
                <c:pt idx="3">
                  <c:v>40.1</c:v>
                </c:pt>
                <c:pt idx="4">
                  <c:v>43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</c:v>
                </c:pt>
                <c:pt idx="9">
                  <c:v>40.700000000000003</c:v>
                </c:pt>
                <c:pt idx="10">
                  <c:v>38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38.200000000000003</c:v>
                </c:pt>
                <c:pt idx="2">
                  <c:v>38.200000000000003</c:v>
                </c:pt>
                <c:pt idx="3">
                  <c:v>36.4</c:v>
                </c:pt>
                <c:pt idx="4">
                  <c:v>37.700000000000003</c:v>
                </c:pt>
                <c:pt idx="5">
                  <c:v>38.799999999999997</c:v>
                </c:pt>
                <c:pt idx="6">
                  <c:v>38.299999999999997</c:v>
                </c:pt>
                <c:pt idx="7">
                  <c:v>40</c:v>
                </c:pt>
                <c:pt idx="8">
                  <c:v>40.700000000000003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General</c:formatCode>
                <c:ptCount val="12"/>
                <c:pt idx="0">
                  <c:v>49</c:v>
                </c:pt>
                <c:pt idx="1">
                  <c:v>47.9</c:v>
                </c:pt>
                <c:pt idx="2">
                  <c:v>54.9</c:v>
                </c:pt>
                <c:pt idx="3">
                  <c:v>51.9</c:v>
                </c:pt>
                <c:pt idx="4">
                  <c:v>53.4</c:v>
                </c:pt>
                <c:pt idx="5">
                  <c:v>52</c:v>
                </c:pt>
                <c:pt idx="6" formatCode="0.0_ ">
                  <c:v>53.1</c:v>
                </c:pt>
                <c:pt idx="7">
                  <c:v>52.7</c:v>
                </c:pt>
                <c:pt idx="8">
                  <c:v>47.4</c:v>
                </c:pt>
                <c:pt idx="9">
                  <c:v>51.7</c:v>
                </c:pt>
                <c:pt idx="10">
                  <c:v>50.5</c:v>
                </c:pt>
                <c:pt idx="11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General</c:formatCode>
                <c:ptCount val="12"/>
                <c:pt idx="0">
                  <c:v>44.7</c:v>
                </c:pt>
                <c:pt idx="1">
                  <c:v>44.2</c:v>
                </c:pt>
                <c:pt idx="2">
                  <c:v>47.2</c:v>
                </c:pt>
                <c:pt idx="3">
                  <c:v>51.4</c:v>
                </c:pt>
                <c:pt idx="4">
                  <c:v>48.7</c:v>
                </c:pt>
                <c:pt idx="5">
                  <c:v>47.7</c:v>
                </c:pt>
                <c:pt idx="6" formatCode="0.0_ ">
                  <c:v>51.2</c:v>
                </c:pt>
                <c:pt idx="7">
                  <c:v>44.5</c:v>
                </c:pt>
                <c:pt idx="8">
                  <c:v>45.6</c:v>
                </c:pt>
                <c:pt idx="9">
                  <c:v>51.2</c:v>
                </c:pt>
                <c:pt idx="10">
                  <c:v>45.8</c:v>
                </c:pt>
                <c:pt idx="11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43.5</c:v>
                </c:pt>
                <c:pt idx="1">
                  <c:v>50</c:v>
                </c:pt>
                <c:pt idx="2" formatCode="General">
                  <c:v>53.2</c:v>
                </c:pt>
                <c:pt idx="3" formatCode="General">
                  <c:v>48.5</c:v>
                </c:pt>
                <c:pt idx="4" formatCode="General">
                  <c:v>42.9</c:v>
                </c:pt>
                <c:pt idx="5" formatCode="General">
                  <c:v>41.7</c:v>
                </c:pt>
                <c:pt idx="6">
                  <c:v>47.4</c:v>
                </c:pt>
                <c:pt idx="7" formatCode="General">
                  <c:v>45</c:v>
                </c:pt>
                <c:pt idx="8" formatCode="General">
                  <c:v>46.3</c:v>
                </c:pt>
                <c:pt idx="9" formatCode="General">
                  <c:v>49.6</c:v>
                </c:pt>
                <c:pt idx="10" formatCode="General">
                  <c:v>47.6</c:v>
                </c:pt>
                <c:pt idx="11" formatCode="General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44.8</c:v>
                </c:pt>
                <c:pt idx="1">
                  <c:v>51.5</c:v>
                </c:pt>
                <c:pt idx="2" formatCode="General">
                  <c:v>56.2</c:v>
                </c:pt>
                <c:pt idx="3" formatCode="General">
                  <c:v>57.8</c:v>
                </c:pt>
                <c:pt idx="4" formatCode="General">
                  <c:v>55.6</c:v>
                </c:pt>
                <c:pt idx="5" formatCode="General">
                  <c:v>62.4</c:v>
                </c:pt>
                <c:pt idx="6">
                  <c:v>53</c:v>
                </c:pt>
                <c:pt idx="7" formatCode="General">
                  <c:v>50.6</c:v>
                </c:pt>
                <c:pt idx="8" formatCode="General">
                  <c:v>48</c:v>
                </c:pt>
                <c:pt idx="9" formatCode="General">
                  <c:v>47.1</c:v>
                </c:pt>
                <c:pt idx="10" formatCode="General">
                  <c:v>47.3</c:v>
                </c:pt>
                <c:pt idx="11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31</c:v>
                </c:pt>
                <c:pt idx="1">
                  <c:v>41.9</c:v>
                </c:pt>
                <c:pt idx="2">
                  <c:v>40.700000000000003</c:v>
                </c:pt>
                <c:pt idx="3">
                  <c:v>47.3</c:v>
                </c:pt>
                <c:pt idx="4">
                  <c:v>55.6</c:v>
                </c:pt>
                <c:pt idx="5">
                  <c:v>54.5</c:v>
                </c:pt>
                <c:pt idx="6">
                  <c:v>50.6</c:v>
                </c:pt>
                <c:pt idx="7">
                  <c:v>41.6</c:v>
                </c:pt>
                <c:pt idx="8">
                  <c:v>40.700000000000003</c:v>
                </c:pt>
                <c:pt idx="9">
                  <c:v>53.2</c:v>
                </c:pt>
                <c:pt idx="10">
                  <c:v>46.1</c:v>
                </c:pt>
                <c:pt idx="11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46.8</c:v>
                </c:pt>
                <c:pt idx="1">
                  <c:v>51.9</c:v>
                </c:pt>
                <c:pt idx="2">
                  <c:v>48.4</c:v>
                </c:pt>
                <c:pt idx="3">
                  <c:v>60.2</c:v>
                </c:pt>
                <c:pt idx="4">
                  <c:v>52.3</c:v>
                </c:pt>
                <c:pt idx="5">
                  <c:v>59.3</c:v>
                </c:pt>
                <c:pt idx="6">
                  <c:v>66.7</c:v>
                </c:pt>
                <c:pt idx="7">
                  <c:v>43.7</c:v>
                </c:pt>
                <c:pt idx="8">
                  <c:v>73.5</c:v>
                </c:pt>
                <c:pt idx="9">
                  <c:v>62.6</c:v>
                </c:pt>
                <c:pt idx="10">
                  <c:v>59.5</c:v>
                </c:pt>
                <c:pt idx="11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47.8</c:v>
                </c:pt>
                <c:pt idx="1">
                  <c:v>44.8</c:v>
                </c:pt>
                <c:pt idx="2">
                  <c:v>52.1</c:v>
                </c:pt>
                <c:pt idx="3">
                  <c:v>55.6</c:v>
                </c:pt>
                <c:pt idx="4">
                  <c:v>47.6</c:v>
                </c:pt>
                <c:pt idx="5">
                  <c:v>72.400000000000006</c:v>
                </c:pt>
                <c:pt idx="6">
                  <c:v>64.7</c:v>
                </c:pt>
                <c:pt idx="7">
                  <c:v>42.3</c:v>
                </c:pt>
                <c:pt idx="8">
                  <c:v>49.9</c:v>
                </c:pt>
                <c:pt idx="9">
                  <c:v>47.9</c:v>
                </c:pt>
                <c:pt idx="10">
                  <c:v>46.1</c:v>
                </c:pt>
                <c:pt idx="11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44.4</c:v>
                </c:pt>
                <c:pt idx="1">
                  <c:v>43.2</c:v>
                </c:pt>
                <c:pt idx="2">
                  <c:v>58.3</c:v>
                </c:pt>
                <c:pt idx="3">
                  <c:v>82.3</c:v>
                </c:pt>
                <c:pt idx="4">
                  <c:v>75.599999999999994</c:v>
                </c:pt>
                <c:pt idx="5">
                  <c:v>80.5</c:v>
                </c:pt>
                <c:pt idx="6">
                  <c:v>62.3</c:v>
                </c:pt>
                <c:pt idx="7">
                  <c:v>50.4</c:v>
                </c:pt>
                <c:pt idx="8">
                  <c:v>48.5</c:v>
                </c:pt>
                <c:pt idx="9">
                  <c:v>53.2</c:v>
                </c:pt>
                <c:pt idx="10">
                  <c:v>47.2</c:v>
                </c:pt>
                <c:pt idx="11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9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48.3</c:v>
                </c:pt>
                <c:pt idx="1">
                  <c:v>50.9</c:v>
                </c:pt>
                <c:pt idx="2">
                  <c:v>48.3</c:v>
                </c:pt>
                <c:pt idx="3">
                  <c:v>50.5</c:v>
                </c:pt>
                <c:pt idx="4">
                  <c:v>52.1</c:v>
                </c:pt>
                <c:pt idx="5">
                  <c:v>49.7</c:v>
                </c:pt>
                <c:pt idx="6">
                  <c:v>45.5</c:v>
                </c:pt>
                <c:pt idx="7">
                  <c:v>40.799999999999997</c:v>
                </c:pt>
                <c:pt idx="8">
                  <c:v>41.6</c:v>
                </c:pt>
                <c:pt idx="9">
                  <c:v>46.4</c:v>
                </c:pt>
                <c:pt idx="10">
                  <c:v>47.5</c:v>
                </c:pt>
                <c:pt idx="11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54.8</c:v>
                </c:pt>
                <c:pt idx="1">
                  <c:v>59.3</c:v>
                </c:pt>
                <c:pt idx="2">
                  <c:v>58.7</c:v>
                </c:pt>
                <c:pt idx="3">
                  <c:v>64.3</c:v>
                </c:pt>
                <c:pt idx="4">
                  <c:v>57.2</c:v>
                </c:pt>
                <c:pt idx="5">
                  <c:v>59.5</c:v>
                </c:pt>
                <c:pt idx="6">
                  <c:v>57.8</c:v>
                </c:pt>
                <c:pt idx="7">
                  <c:v>57.5</c:v>
                </c:pt>
                <c:pt idx="8">
                  <c:v>57.6</c:v>
                </c:pt>
                <c:pt idx="9">
                  <c:v>61</c:v>
                </c:pt>
                <c:pt idx="10">
                  <c:v>58.2</c:v>
                </c:pt>
                <c:pt idx="11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65.900000000000006</c:v>
                </c:pt>
                <c:pt idx="1">
                  <c:v>65.900000000000006</c:v>
                </c:pt>
                <c:pt idx="2">
                  <c:v>60.8</c:v>
                </c:pt>
                <c:pt idx="3">
                  <c:v>61</c:v>
                </c:pt>
                <c:pt idx="4">
                  <c:v>64.599999999999994</c:v>
                </c:pt>
                <c:pt idx="5">
                  <c:v>55.6</c:v>
                </c:pt>
                <c:pt idx="6">
                  <c:v>43</c:v>
                </c:pt>
                <c:pt idx="7">
                  <c:v>47.8</c:v>
                </c:pt>
                <c:pt idx="8">
                  <c:v>53.1</c:v>
                </c:pt>
                <c:pt idx="9">
                  <c:v>53.4</c:v>
                </c:pt>
                <c:pt idx="10">
                  <c:v>34</c:v>
                </c:pt>
                <c:pt idx="11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32.1</c:v>
                </c:pt>
                <c:pt idx="1">
                  <c:v>30.1</c:v>
                </c:pt>
                <c:pt idx="2">
                  <c:v>28.9</c:v>
                </c:pt>
                <c:pt idx="3">
                  <c:v>38</c:v>
                </c:pt>
                <c:pt idx="4">
                  <c:v>43.4</c:v>
                </c:pt>
                <c:pt idx="5">
                  <c:v>45.9</c:v>
                </c:pt>
                <c:pt idx="6">
                  <c:v>40.200000000000003</c:v>
                </c:pt>
                <c:pt idx="7">
                  <c:v>40.5</c:v>
                </c:pt>
                <c:pt idx="8">
                  <c:v>41.7</c:v>
                </c:pt>
                <c:pt idx="9">
                  <c:v>40.799999999999997</c:v>
                </c:pt>
                <c:pt idx="10">
                  <c:v>40.1</c:v>
                </c:pt>
                <c:pt idx="11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64.900000000000006</c:v>
                </c:pt>
                <c:pt idx="1">
                  <c:v>81.8</c:v>
                </c:pt>
                <c:pt idx="2">
                  <c:v>84.6</c:v>
                </c:pt>
                <c:pt idx="3">
                  <c:v>93.4</c:v>
                </c:pt>
                <c:pt idx="4">
                  <c:v>106.7</c:v>
                </c:pt>
                <c:pt idx="5">
                  <c:v>109.4</c:v>
                </c:pt>
                <c:pt idx="6">
                  <c:v>110.7</c:v>
                </c:pt>
                <c:pt idx="7">
                  <c:v>101.9</c:v>
                </c:pt>
                <c:pt idx="8">
                  <c:v>97.7</c:v>
                </c:pt>
                <c:pt idx="9">
                  <c:v>115.3</c:v>
                </c:pt>
                <c:pt idx="10">
                  <c:v>97.1</c:v>
                </c:pt>
                <c:pt idx="1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85.7</c:v>
                </c:pt>
                <c:pt idx="1">
                  <c:v>87</c:v>
                </c:pt>
                <c:pt idx="2">
                  <c:v>82.4</c:v>
                </c:pt>
                <c:pt idx="3">
                  <c:v>93.3</c:v>
                </c:pt>
                <c:pt idx="4">
                  <c:v>92</c:v>
                </c:pt>
                <c:pt idx="5">
                  <c:v>99.6</c:v>
                </c:pt>
                <c:pt idx="6">
                  <c:v>115.3</c:v>
                </c:pt>
                <c:pt idx="7">
                  <c:v>76.099999999999994</c:v>
                </c:pt>
                <c:pt idx="8">
                  <c:v>127.5</c:v>
                </c:pt>
                <c:pt idx="9">
                  <c:v>102.6</c:v>
                </c:pt>
                <c:pt idx="10">
                  <c:v>102.2</c:v>
                </c:pt>
                <c:pt idx="11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71.8</c:v>
                </c:pt>
                <c:pt idx="1">
                  <c:v>67.900000000000006</c:v>
                </c:pt>
                <c:pt idx="2">
                  <c:v>86.3</c:v>
                </c:pt>
                <c:pt idx="3">
                  <c:v>91.1</c:v>
                </c:pt>
                <c:pt idx="4">
                  <c:v>72.900000000000006</c:v>
                </c:pt>
                <c:pt idx="5">
                  <c:v>127.8</c:v>
                </c:pt>
                <c:pt idx="6">
                  <c:v>144</c:v>
                </c:pt>
                <c:pt idx="7">
                  <c:v>88.1</c:v>
                </c:pt>
                <c:pt idx="8">
                  <c:v>93.5</c:v>
                </c:pt>
                <c:pt idx="9">
                  <c:v>89.7</c:v>
                </c:pt>
                <c:pt idx="10">
                  <c:v>127.8</c:v>
                </c:pt>
                <c:pt idx="11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138.19999999999999</c:v>
                </c:pt>
                <c:pt idx="1">
                  <c:v>142.4</c:v>
                </c:pt>
                <c:pt idx="2">
                  <c:v>199.9</c:v>
                </c:pt>
                <c:pt idx="3">
                  <c:v>232.5</c:v>
                </c:pt>
                <c:pt idx="4">
                  <c:v>179</c:v>
                </c:pt>
                <c:pt idx="5">
                  <c:v>177.6</c:v>
                </c:pt>
                <c:pt idx="6">
                  <c:v>151.19999999999999</c:v>
                </c:pt>
                <c:pt idx="7">
                  <c:v>124.5</c:v>
                </c:pt>
                <c:pt idx="8">
                  <c:v>116.7</c:v>
                </c:pt>
                <c:pt idx="9">
                  <c:v>129.9</c:v>
                </c:pt>
                <c:pt idx="10">
                  <c:v>117.4</c:v>
                </c:pt>
                <c:pt idx="11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137.30000000000001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5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91</c:v>
                </c:pt>
                <c:pt idx="1">
                  <c:v>88.5</c:v>
                </c:pt>
                <c:pt idx="2">
                  <c:v>127.1</c:v>
                </c:pt>
                <c:pt idx="3">
                  <c:v>123.6</c:v>
                </c:pt>
                <c:pt idx="4">
                  <c:v>127.3</c:v>
                </c:pt>
                <c:pt idx="5">
                  <c:v>123.9</c:v>
                </c:pt>
                <c:pt idx="6">
                  <c:v>147.6</c:v>
                </c:pt>
                <c:pt idx="7">
                  <c:v>123.9</c:v>
                </c:pt>
                <c:pt idx="8">
                  <c:v>121.8</c:v>
                </c:pt>
                <c:pt idx="9">
                  <c:v>131</c:v>
                </c:pt>
                <c:pt idx="10">
                  <c:v>110.3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100.8</c:v>
                </c:pt>
                <c:pt idx="2">
                  <c:v>119.9</c:v>
                </c:pt>
                <c:pt idx="3">
                  <c:v>122</c:v>
                </c:pt>
                <c:pt idx="4">
                  <c:v>123.5</c:v>
                </c:pt>
                <c:pt idx="5">
                  <c:v>126.2</c:v>
                </c:pt>
                <c:pt idx="6">
                  <c:v>126.9</c:v>
                </c:pt>
                <c:pt idx="7">
                  <c:v>97.5</c:v>
                </c:pt>
                <c:pt idx="8">
                  <c:v>114.1</c:v>
                </c:pt>
                <c:pt idx="9">
                  <c:v>104.1</c:v>
                </c:pt>
                <c:pt idx="10">
                  <c:v>95.1</c:v>
                </c:pt>
                <c:pt idx="1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84.4</c:v>
                </c:pt>
                <c:pt idx="1">
                  <c:v>90.2</c:v>
                </c:pt>
                <c:pt idx="2">
                  <c:v>113.2</c:v>
                </c:pt>
                <c:pt idx="3">
                  <c:v>112.9</c:v>
                </c:pt>
                <c:pt idx="4">
                  <c:v>92.8</c:v>
                </c:pt>
                <c:pt idx="5">
                  <c:v>100.2</c:v>
                </c:pt>
                <c:pt idx="6">
                  <c:v>103</c:v>
                </c:pt>
                <c:pt idx="7">
                  <c:v>90.2</c:v>
                </c:pt>
                <c:pt idx="8">
                  <c:v>95.8</c:v>
                </c:pt>
                <c:pt idx="9">
                  <c:v>131.9</c:v>
                </c:pt>
                <c:pt idx="10">
                  <c:v>84.5</c:v>
                </c:pt>
                <c:pt idx="11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75.7</c:v>
                </c:pt>
                <c:pt idx="1">
                  <c:v>92.3</c:v>
                </c:pt>
                <c:pt idx="2">
                  <c:v>105</c:v>
                </c:pt>
                <c:pt idx="3">
                  <c:v>103.6</c:v>
                </c:pt>
                <c:pt idx="4">
                  <c:v>94.9</c:v>
                </c:pt>
                <c:pt idx="5">
                  <c:v>106.3</c:v>
                </c:pt>
                <c:pt idx="6">
                  <c:v>100.1</c:v>
                </c:pt>
                <c:pt idx="7">
                  <c:v>100.9</c:v>
                </c:pt>
                <c:pt idx="8">
                  <c:v>91.8</c:v>
                </c:pt>
                <c:pt idx="9">
                  <c:v>87.4</c:v>
                </c:pt>
                <c:pt idx="10">
                  <c:v>90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120.5</c:v>
                </c:pt>
                <c:pt idx="1">
                  <c:v>109</c:v>
                </c:pt>
                <c:pt idx="2">
                  <c:v>119.8</c:v>
                </c:pt>
                <c:pt idx="3">
                  <c:v>121.6</c:v>
                </c:pt>
                <c:pt idx="4">
                  <c:v>136.1</c:v>
                </c:pt>
                <c:pt idx="5">
                  <c:v>141.5</c:v>
                </c:pt>
                <c:pt idx="6">
                  <c:v>138.5</c:v>
                </c:pt>
                <c:pt idx="7">
                  <c:v>115.4</c:v>
                </c:pt>
                <c:pt idx="8">
                  <c:v>127.1</c:v>
                </c:pt>
                <c:pt idx="9">
                  <c:v>139.9</c:v>
                </c:pt>
                <c:pt idx="10">
                  <c:v>134.6</c:v>
                </c:pt>
                <c:pt idx="11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114.1</c:v>
                </c:pt>
                <c:pt idx="1">
                  <c:v>119.1</c:v>
                </c:pt>
                <c:pt idx="2">
                  <c:v>126.2</c:v>
                </c:pt>
                <c:pt idx="3">
                  <c:v>117.7</c:v>
                </c:pt>
                <c:pt idx="4">
                  <c:v>126</c:v>
                </c:pt>
                <c:pt idx="5">
                  <c:v>138.9</c:v>
                </c:pt>
                <c:pt idx="6">
                  <c:v>146.19999999999999</c:v>
                </c:pt>
                <c:pt idx="7">
                  <c:v>134.4</c:v>
                </c:pt>
                <c:pt idx="8">
                  <c:v>134.19999999999999</c:v>
                </c:pt>
                <c:pt idx="9">
                  <c:v>122.9</c:v>
                </c:pt>
                <c:pt idx="10">
                  <c:v>124.3</c:v>
                </c:pt>
                <c:pt idx="11">
                  <c:v>122.1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119.6</c:v>
                </c:pt>
                <c:pt idx="1">
                  <c:v>116.2</c:v>
                </c:pt>
                <c:pt idx="2">
                  <c:v>120.4</c:v>
                </c:pt>
                <c:pt idx="3">
                  <c:v>120.3</c:v>
                </c:pt>
                <c:pt idx="4">
                  <c:v>123.1</c:v>
                </c:pt>
                <c:pt idx="5">
                  <c:v>116.5</c:v>
                </c:pt>
                <c:pt idx="6">
                  <c:v>114.8</c:v>
                </c:pt>
                <c:pt idx="7">
                  <c:v>111.8</c:v>
                </c:pt>
                <c:pt idx="8">
                  <c:v>114</c:v>
                </c:pt>
                <c:pt idx="9">
                  <c:v>141.30000000000001</c:v>
                </c:pt>
                <c:pt idx="10">
                  <c:v>114</c:v>
                </c:pt>
                <c:pt idx="1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99.7</c:v>
                </c:pt>
                <c:pt idx="1">
                  <c:v>109.5</c:v>
                </c:pt>
                <c:pt idx="2">
                  <c:v>111.4</c:v>
                </c:pt>
                <c:pt idx="3">
                  <c:v>102.9</c:v>
                </c:pt>
                <c:pt idx="4">
                  <c:v>113.3</c:v>
                </c:pt>
                <c:pt idx="5">
                  <c:v>123.3</c:v>
                </c:pt>
                <c:pt idx="6">
                  <c:v>120.8</c:v>
                </c:pt>
                <c:pt idx="7">
                  <c:v>138.19999999999999</c:v>
                </c:pt>
                <c:pt idx="8">
                  <c:v>132.1</c:v>
                </c:pt>
                <c:pt idx="9">
                  <c:v>128.30000000000001</c:v>
                </c:pt>
                <c:pt idx="10">
                  <c:v>125.1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76</c:v>
                </c:pt>
                <c:pt idx="1">
                  <c:v>82.2</c:v>
                </c:pt>
                <c:pt idx="2">
                  <c:v>106.4</c:v>
                </c:pt>
                <c:pt idx="3">
                  <c:v>101.7</c:v>
                </c:pt>
                <c:pt idx="4">
                  <c:v>93.2</c:v>
                </c:pt>
                <c:pt idx="5">
                  <c:v>87.3</c:v>
                </c:pt>
                <c:pt idx="6">
                  <c:v>106.5</c:v>
                </c:pt>
                <c:pt idx="7">
                  <c:v>106.7</c:v>
                </c:pt>
                <c:pt idx="8">
                  <c:v>95.6</c:v>
                </c:pt>
                <c:pt idx="9">
                  <c:v>93.4</c:v>
                </c:pt>
                <c:pt idx="10">
                  <c:v>82.3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85.5</c:v>
                </c:pt>
                <c:pt idx="1">
                  <c:v>84.2</c:v>
                </c:pt>
                <c:pt idx="2">
                  <c:v>94.9</c:v>
                </c:pt>
                <c:pt idx="3">
                  <c:v>103.5</c:v>
                </c:pt>
                <c:pt idx="4">
                  <c:v>98</c:v>
                </c:pt>
                <c:pt idx="5">
                  <c:v>90.4</c:v>
                </c:pt>
                <c:pt idx="6">
                  <c:v>86.4</c:v>
                </c:pt>
                <c:pt idx="7">
                  <c:v>73.7</c:v>
                </c:pt>
                <c:pt idx="8">
                  <c:v>85</c:v>
                </c:pt>
                <c:pt idx="9">
                  <c:v>85.4</c:v>
                </c:pt>
                <c:pt idx="10">
                  <c:v>76.400000000000006</c:v>
                </c:pt>
                <c:pt idx="11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70.900000000000006</c:v>
                </c:pt>
                <c:pt idx="1">
                  <c:v>78</c:v>
                </c:pt>
                <c:pt idx="2">
                  <c:v>93.9</c:v>
                </c:pt>
                <c:pt idx="3">
                  <c:v>93.9</c:v>
                </c:pt>
                <c:pt idx="4">
                  <c:v>75.099999999999994</c:v>
                </c:pt>
                <c:pt idx="5">
                  <c:v>86.4</c:v>
                </c:pt>
                <c:pt idx="6">
                  <c:v>89.8</c:v>
                </c:pt>
                <c:pt idx="7">
                  <c:v>81</c:v>
                </c:pt>
                <c:pt idx="8">
                  <c:v>83.9</c:v>
                </c:pt>
                <c:pt idx="9">
                  <c:v>92.6</c:v>
                </c:pt>
                <c:pt idx="10">
                  <c:v>76.900000000000006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76.099999999999994</c:v>
                </c:pt>
                <c:pt idx="1">
                  <c:v>83.6</c:v>
                </c:pt>
                <c:pt idx="2">
                  <c:v>94.2</c:v>
                </c:pt>
                <c:pt idx="3">
                  <c:v>100.7</c:v>
                </c:pt>
                <c:pt idx="4">
                  <c:v>83</c:v>
                </c:pt>
                <c:pt idx="5">
                  <c:v>85.6</c:v>
                </c:pt>
                <c:pt idx="6">
                  <c:v>83.1</c:v>
                </c:pt>
                <c:pt idx="7">
                  <c:v>71.099999999999994</c:v>
                </c:pt>
                <c:pt idx="8">
                  <c:v>70.099999999999994</c:v>
                </c:pt>
                <c:pt idx="9">
                  <c:v>68.599999999999994</c:v>
                </c:pt>
                <c:pt idx="10">
                  <c:v>72.099999999999994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64.900000000000006</c:v>
                </c:pt>
                <c:pt idx="1">
                  <c:v>67.599999999999994</c:v>
                </c:pt>
                <c:pt idx="2" formatCode="0.0_ ">
                  <c:v>77.400000000000006</c:v>
                </c:pt>
                <c:pt idx="3">
                  <c:v>74</c:v>
                </c:pt>
                <c:pt idx="4">
                  <c:v>77</c:v>
                </c:pt>
                <c:pt idx="5">
                  <c:v>78.2</c:v>
                </c:pt>
                <c:pt idx="6" formatCode="0.0_ ">
                  <c:v>75.400000000000006</c:v>
                </c:pt>
                <c:pt idx="7">
                  <c:v>74.8</c:v>
                </c:pt>
                <c:pt idx="8">
                  <c:v>77</c:v>
                </c:pt>
                <c:pt idx="9">
                  <c:v>80.7</c:v>
                </c:pt>
                <c:pt idx="10">
                  <c:v>84.1</c:v>
                </c:pt>
                <c:pt idx="11" formatCode="0.0_ 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74.599999999999994</c:v>
                </c:pt>
                <c:pt idx="1">
                  <c:v>75.400000000000006</c:v>
                </c:pt>
                <c:pt idx="2" formatCode="0.0_ ">
                  <c:v>81.099999999999994</c:v>
                </c:pt>
                <c:pt idx="3">
                  <c:v>81.599999999999994</c:v>
                </c:pt>
                <c:pt idx="4">
                  <c:v>80.7</c:v>
                </c:pt>
                <c:pt idx="5">
                  <c:v>79.400000000000006</c:v>
                </c:pt>
                <c:pt idx="6" formatCode="0.0_ ">
                  <c:v>87.2</c:v>
                </c:pt>
                <c:pt idx="7">
                  <c:v>72.599999999999994</c:v>
                </c:pt>
                <c:pt idx="8">
                  <c:v>79</c:v>
                </c:pt>
                <c:pt idx="9">
                  <c:v>82.8</c:v>
                </c:pt>
                <c:pt idx="10">
                  <c:v>76.400000000000006</c:v>
                </c:pt>
                <c:pt idx="11" formatCode="0.0_ 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69</c:v>
                </c:pt>
                <c:pt idx="1">
                  <c:v>77.5</c:v>
                </c:pt>
                <c:pt idx="2" formatCode="0.0_ ">
                  <c:v>84.3</c:v>
                </c:pt>
                <c:pt idx="3">
                  <c:v>83</c:v>
                </c:pt>
                <c:pt idx="4">
                  <c:v>72.7</c:v>
                </c:pt>
                <c:pt idx="5">
                  <c:v>75.400000000000006</c:v>
                </c:pt>
                <c:pt idx="6" formatCode="0.0_ ">
                  <c:v>78.3</c:v>
                </c:pt>
                <c:pt idx="7">
                  <c:v>69.5</c:v>
                </c:pt>
                <c:pt idx="8">
                  <c:v>75.900000000000006</c:v>
                </c:pt>
                <c:pt idx="9">
                  <c:v>79.900000000000006</c:v>
                </c:pt>
                <c:pt idx="10">
                  <c:v>67.3</c:v>
                </c:pt>
                <c:pt idx="11" formatCode="0.0_ 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62</c:v>
                </c:pt>
                <c:pt idx="1">
                  <c:v>71.900000000000006</c:v>
                </c:pt>
                <c:pt idx="2" formatCode="0.0_ ">
                  <c:v>82.3</c:v>
                </c:pt>
                <c:pt idx="3">
                  <c:v>86.9</c:v>
                </c:pt>
                <c:pt idx="4">
                  <c:v>79.5</c:v>
                </c:pt>
                <c:pt idx="5">
                  <c:v>84.7</c:v>
                </c:pt>
                <c:pt idx="6" formatCode="0.0_ ">
                  <c:v>77.8</c:v>
                </c:pt>
                <c:pt idx="7">
                  <c:v>103.2</c:v>
                </c:pt>
                <c:pt idx="8">
                  <c:v>105.2</c:v>
                </c:pt>
                <c:pt idx="9">
                  <c:v>95.4</c:v>
                </c:pt>
                <c:pt idx="10">
                  <c:v>100.3</c:v>
                </c:pt>
                <c:pt idx="11" formatCode="0.0_ 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1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14.6</c:v>
                </c:pt>
                <c:pt idx="1">
                  <c:v>14.9</c:v>
                </c:pt>
                <c:pt idx="2">
                  <c:v>16</c:v>
                </c:pt>
                <c:pt idx="3">
                  <c:v>15.6</c:v>
                </c:pt>
                <c:pt idx="4">
                  <c:v>15.5</c:v>
                </c:pt>
                <c:pt idx="5">
                  <c:v>15.8</c:v>
                </c:pt>
                <c:pt idx="6">
                  <c:v>15.8</c:v>
                </c:pt>
                <c:pt idx="7">
                  <c:v>15.3</c:v>
                </c:pt>
                <c:pt idx="8">
                  <c:v>19.3</c:v>
                </c:pt>
                <c:pt idx="9">
                  <c:v>20.3</c:v>
                </c:pt>
                <c:pt idx="10">
                  <c:v>21.1</c:v>
                </c:pt>
                <c:pt idx="11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20</c:v>
                </c:pt>
                <c:pt idx="1">
                  <c:v>20.100000000000001</c:v>
                </c:pt>
                <c:pt idx="2">
                  <c:v>21.2</c:v>
                </c:pt>
                <c:pt idx="3">
                  <c:v>22.7</c:v>
                </c:pt>
                <c:pt idx="4">
                  <c:v>21.8</c:v>
                </c:pt>
                <c:pt idx="5">
                  <c:v>21.8</c:v>
                </c:pt>
                <c:pt idx="6">
                  <c:v>23.4</c:v>
                </c:pt>
                <c:pt idx="7">
                  <c:v>20.3</c:v>
                </c:pt>
                <c:pt idx="8">
                  <c:v>23.3</c:v>
                </c:pt>
                <c:pt idx="9">
                  <c:v>22.7</c:v>
                </c:pt>
                <c:pt idx="10">
                  <c:v>21.9</c:v>
                </c:pt>
                <c:pt idx="11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20.3</c:v>
                </c:pt>
                <c:pt idx="1">
                  <c:v>21.9</c:v>
                </c:pt>
                <c:pt idx="2">
                  <c:v>25.5</c:v>
                </c:pt>
                <c:pt idx="3">
                  <c:v>26.2</c:v>
                </c:pt>
                <c:pt idx="4">
                  <c:v>20.399999999999999</c:v>
                </c:pt>
                <c:pt idx="5">
                  <c:v>21.6</c:v>
                </c:pt>
                <c:pt idx="6">
                  <c:v>23.6</c:v>
                </c:pt>
                <c:pt idx="7">
                  <c:v>19.3</c:v>
                </c:pt>
                <c:pt idx="8">
                  <c:v>23.5</c:v>
                </c:pt>
                <c:pt idx="9">
                  <c:v>23.4</c:v>
                </c:pt>
                <c:pt idx="10">
                  <c:v>16.899999999999999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16.5</c:v>
                </c:pt>
                <c:pt idx="1">
                  <c:v>20.6</c:v>
                </c:pt>
                <c:pt idx="2">
                  <c:v>23</c:v>
                </c:pt>
                <c:pt idx="3">
                  <c:v>25.7</c:v>
                </c:pt>
                <c:pt idx="4">
                  <c:v>22.2</c:v>
                </c:pt>
                <c:pt idx="5">
                  <c:v>20.9</c:v>
                </c:pt>
                <c:pt idx="6">
                  <c:v>21.1</c:v>
                </c:pt>
                <c:pt idx="7">
                  <c:v>47.8</c:v>
                </c:pt>
                <c:pt idx="8">
                  <c:v>50.3</c:v>
                </c:pt>
                <c:pt idx="9">
                  <c:v>43.9</c:v>
                </c:pt>
                <c:pt idx="10">
                  <c:v>48.7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5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24.8</c:v>
                </c:pt>
                <c:pt idx="1">
                  <c:v>25.3</c:v>
                </c:pt>
                <c:pt idx="2">
                  <c:v>24.4</c:v>
                </c:pt>
                <c:pt idx="3">
                  <c:v>23.9</c:v>
                </c:pt>
                <c:pt idx="4">
                  <c:v>23.3</c:v>
                </c:pt>
                <c:pt idx="5">
                  <c:v>23.4</c:v>
                </c:pt>
                <c:pt idx="6">
                  <c:v>23.5</c:v>
                </c:pt>
                <c:pt idx="7">
                  <c:v>23.2</c:v>
                </c:pt>
                <c:pt idx="8">
                  <c:v>26.7</c:v>
                </c:pt>
                <c:pt idx="9">
                  <c:v>29.6</c:v>
                </c:pt>
                <c:pt idx="10">
                  <c:v>30.7</c:v>
                </c:pt>
                <c:pt idx="11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29.9</c:v>
                </c:pt>
                <c:pt idx="1">
                  <c:v>30.7</c:v>
                </c:pt>
                <c:pt idx="2">
                  <c:v>30.6</c:v>
                </c:pt>
                <c:pt idx="3">
                  <c:v>31.5</c:v>
                </c:pt>
                <c:pt idx="4">
                  <c:v>30.7</c:v>
                </c:pt>
                <c:pt idx="5">
                  <c:v>30.4</c:v>
                </c:pt>
                <c:pt idx="6">
                  <c:v>31.2</c:v>
                </c:pt>
                <c:pt idx="7">
                  <c:v>31.6</c:v>
                </c:pt>
                <c:pt idx="8">
                  <c:v>30.1</c:v>
                </c:pt>
                <c:pt idx="9">
                  <c:v>31.2</c:v>
                </c:pt>
                <c:pt idx="10">
                  <c:v>32.200000000000003</c:v>
                </c:pt>
                <c:pt idx="11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31.5</c:v>
                </c:pt>
                <c:pt idx="1">
                  <c:v>32.5</c:v>
                </c:pt>
                <c:pt idx="2">
                  <c:v>33.299999999999997</c:v>
                </c:pt>
                <c:pt idx="3">
                  <c:v>34</c:v>
                </c:pt>
                <c:pt idx="4">
                  <c:v>33.9</c:v>
                </c:pt>
                <c:pt idx="5">
                  <c:v>32.9</c:v>
                </c:pt>
                <c:pt idx="6">
                  <c:v>31</c:v>
                </c:pt>
                <c:pt idx="7">
                  <c:v>30.4</c:v>
                </c:pt>
                <c:pt idx="8">
                  <c:v>31.4</c:v>
                </c:pt>
                <c:pt idx="9">
                  <c:v>28.8</c:v>
                </c:pt>
                <c:pt idx="10">
                  <c:v>30</c:v>
                </c:pt>
                <c:pt idx="11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29.4</c:v>
                </c:pt>
                <c:pt idx="1">
                  <c:v>31.6</c:v>
                </c:pt>
                <c:pt idx="2">
                  <c:v>30.7</c:v>
                </c:pt>
                <c:pt idx="3">
                  <c:v>30.6</c:v>
                </c:pt>
                <c:pt idx="4">
                  <c:v>30.2</c:v>
                </c:pt>
                <c:pt idx="5">
                  <c:v>28.7</c:v>
                </c:pt>
                <c:pt idx="6">
                  <c:v>28.73</c:v>
                </c:pt>
                <c:pt idx="7">
                  <c:v>56.4</c:v>
                </c:pt>
                <c:pt idx="8">
                  <c:v>57.8</c:v>
                </c:pt>
                <c:pt idx="9">
                  <c:v>58.5</c:v>
                </c:pt>
                <c:pt idx="10">
                  <c:v>62</c:v>
                </c:pt>
                <c:pt idx="11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70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58.8</c:v>
                </c:pt>
                <c:pt idx="1">
                  <c:v>58.5</c:v>
                </c:pt>
                <c:pt idx="2">
                  <c:v>66.2</c:v>
                </c:pt>
                <c:pt idx="3">
                  <c:v>65.8</c:v>
                </c:pt>
                <c:pt idx="4">
                  <c:v>67.099999999999994</c:v>
                </c:pt>
                <c:pt idx="5">
                  <c:v>67.3</c:v>
                </c:pt>
                <c:pt idx="6">
                  <c:v>67.099999999999994</c:v>
                </c:pt>
                <c:pt idx="7">
                  <c:v>66.2</c:v>
                </c:pt>
                <c:pt idx="8">
                  <c:v>70.3</c:v>
                </c:pt>
                <c:pt idx="9">
                  <c:v>67.099999999999994</c:v>
                </c:pt>
                <c:pt idx="10">
                  <c:v>68.2</c:v>
                </c:pt>
                <c:pt idx="11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令和1年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67.099999999999994</c:v>
                </c:pt>
                <c:pt idx="1">
                  <c:v>65</c:v>
                </c:pt>
                <c:pt idx="2">
                  <c:v>69.599999999999994</c:v>
                </c:pt>
                <c:pt idx="3">
                  <c:v>71.8</c:v>
                </c:pt>
                <c:pt idx="4">
                  <c:v>71.3</c:v>
                </c:pt>
                <c:pt idx="5">
                  <c:v>71.900000000000006</c:v>
                </c:pt>
                <c:pt idx="6">
                  <c:v>74.599999999999994</c:v>
                </c:pt>
                <c:pt idx="7">
                  <c:v>64.2</c:v>
                </c:pt>
                <c:pt idx="8">
                  <c:v>77.900000000000006</c:v>
                </c:pt>
                <c:pt idx="9">
                  <c:v>72.5</c:v>
                </c:pt>
                <c:pt idx="10">
                  <c:v>67.5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63.7</c:v>
                </c:pt>
                <c:pt idx="1">
                  <c:v>66.900000000000006</c:v>
                </c:pt>
                <c:pt idx="2">
                  <c:v>76.400000000000006</c:v>
                </c:pt>
                <c:pt idx="3">
                  <c:v>76.900000000000006</c:v>
                </c:pt>
                <c:pt idx="4">
                  <c:v>60.2</c:v>
                </c:pt>
                <c:pt idx="5">
                  <c:v>66.400000000000006</c:v>
                </c:pt>
                <c:pt idx="6">
                  <c:v>77</c:v>
                </c:pt>
                <c:pt idx="7">
                  <c:v>64</c:v>
                </c:pt>
                <c:pt idx="8">
                  <c:v>74.5</c:v>
                </c:pt>
                <c:pt idx="9">
                  <c:v>82</c:v>
                </c:pt>
                <c:pt idx="10">
                  <c:v>55.6</c:v>
                </c:pt>
                <c:pt idx="11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55.6</c:v>
                </c:pt>
                <c:pt idx="1">
                  <c:v>63.7</c:v>
                </c:pt>
                <c:pt idx="2">
                  <c:v>75.3</c:v>
                </c:pt>
                <c:pt idx="3">
                  <c:v>79</c:v>
                </c:pt>
                <c:pt idx="4">
                  <c:v>73.599999999999994</c:v>
                </c:pt>
                <c:pt idx="5">
                  <c:v>73.3</c:v>
                </c:pt>
                <c:pt idx="6">
                  <c:v>73.599999999999994</c:v>
                </c:pt>
                <c:pt idx="7">
                  <c:v>79.8</c:v>
                </c:pt>
                <c:pt idx="8">
                  <c:v>87</c:v>
                </c:pt>
                <c:pt idx="9">
                  <c:v>74.900000000000006</c:v>
                </c:pt>
                <c:pt idx="10">
                  <c:v>77.900000000000006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令和4年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0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109.8</c:v>
                </c:pt>
                <c:pt idx="1">
                  <c:v>111.1</c:v>
                </c:pt>
                <c:pt idx="2">
                  <c:v>112.9</c:v>
                </c:pt>
                <c:pt idx="3">
                  <c:v>112.6</c:v>
                </c:pt>
                <c:pt idx="4">
                  <c:v>115.3</c:v>
                </c:pt>
                <c:pt idx="5">
                  <c:v>116.9</c:v>
                </c:pt>
                <c:pt idx="6">
                  <c:v>111</c:v>
                </c:pt>
                <c:pt idx="7">
                  <c:v>109</c:v>
                </c:pt>
                <c:pt idx="8">
                  <c:v>114.4</c:v>
                </c:pt>
                <c:pt idx="9">
                  <c:v>118.3</c:v>
                </c:pt>
                <c:pt idx="10">
                  <c:v>124.3</c:v>
                </c:pt>
                <c:pt idx="11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119.6</c:v>
                </c:pt>
                <c:pt idx="1">
                  <c:v>123</c:v>
                </c:pt>
                <c:pt idx="2">
                  <c:v>124.9</c:v>
                </c:pt>
                <c:pt idx="3">
                  <c:v>120.4</c:v>
                </c:pt>
                <c:pt idx="4">
                  <c:v>122.8</c:v>
                </c:pt>
                <c:pt idx="5">
                  <c:v>122.8</c:v>
                </c:pt>
                <c:pt idx="6">
                  <c:v>126.5</c:v>
                </c:pt>
                <c:pt idx="7">
                  <c:v>124.6</c:v>
                </c:pt>
                <c:pt idx="8">
                  <c:v>120.4</c:v>
                </c:pt>
                <c:pt idx="9">
                  <c:v>123.9</c:v>
                </c:pt>
                <c:pt idx="10">
                  <c:v>123.3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121.9</c:v>
                </c:pt>
                <c:pt idx="1">
                  <c:v>124.4</c:v>
                </c:pt>
                <c:pt idx="2">
                  <c:v>124.3</c:v>
                </c:pt>
                <c:pt idx="3">
                  <c:v>124</c:v>
                </c:pt>
                <c:pt idx="4">
                  <c:v>129.1</c:v>
                </c:pt>
                <c:pt idx="5">
                  <c:v>126</c:v>
                </c:pt>
                <c:pt idx="6">
                  <c:v>120.9</c:v>
                </c:pt>
                <c:pt idx="7">
                  <c:v>119.3</c:v>
                </c:pt>
                <c:pt idx="8">
                  <c:v>118.8</c:v>
                </c:pt>
                <c:pt idx="9">
                  <c:v>118</c:v>
                </c:pt>
                <c:pt idx="10">
                  <c:v>111.6</c:v>
                </c:pt>
                <c:pt idx="11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>
                  <c:v>107.9</c:v>
                </c:pt>
                <c:pt idx="1">
                  <c:v>111.7</c:v>
                </c:pt>
                <c:pt idx="2">
                  <c:v>111.9</c:v>
                </c:pt>
                <c:pt idx="3">
                  <c:v>110.2</c:v>
                </c:pt>
                <c:pt idx="4">
                  <c:v>112.5</c:v>
                </c:pt>
                <c:pt idx="5">
                  <c:v>113</c:v>
                </c:pt>
                <c:pt idx="6">
                  <c:v>111.4</c:v>
                </c:pt>
                <c:pt idx="7">
                  <c:v>144</c:v>
                </c:pt>
                <c:pt idx="8">
                  <c:v>145.1</c:v>
                </c:pt>
                <c:pt idx="9">
                  <c:v>144.6</c:v>
                </c:pt>
                <c:pt idx="10">
                  <c:v>147.4</c:v>
                </c:pt>
                <c:pt idx="11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3.3516169486647082E-2"/>
                  <c:y val="-7.1554897919639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6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59.5</c:v>
                </c:pt>
                <c:pt idx="1">
                  <c:v>60.6</c:v>
                </c:pt>
                <c:pt idx="2">
                  <c:v>68.3</c:v>
                </c:pt>
                <c:pt idx="3">
                  <c:v>65.8</c:v>
                </c:pt>
                <c:pt idx="4">
                  <c:v>66.5</c:v>
                </c:pt>
                <c:pt idx="5">
                  <c:v>66.7</c:v>
                </c:pt>
                <c:pt idx="6">
                  <c:v>68.8</c:v>
                </c:pt>
                <c:pt idx="7">
                  <c:v>68.900000000000006</c:v>
                </c:pt>
                <c:pt idx="8">
                  <c:v>66.5</c:v>
                </c:pt>
                <c:pt idx="9">
                  <c:v>67.7</c:v>
                </c:pt>
                <c:pt idx="10">
                  <c:v>66.8</c:v>
                </c:pt>
                <c:pt idx="11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62.7</c:v>
                </c:pt>
                <c:pt idx="1">
                  <c:v>60.7</c:v>
                </c:pt>
                <c:pt idx="2">
                  <c:v>64.7</c:v>
                </c:pt>
                <c:pt idx="3">
                  <c:v>68.3</c:v>
                </c:pt>
                <c:pt idx="4">
                  <c:v>65.3</c:v>
                </c:pt>
                <c:pt idx="5">
                  <c:v>64.7</c:v>
                </c:pt>
                <c:pt idx="6">
                  <c:v>68.400000000000006</c:v>
                </c:pt>
                <c:pt idx="7">
                  <c:v>58.6</c:v>
                </c:pt>
                <c:pt idx="8">
                  <c:v>66.2</c:v>
                </c:pt>
                <c:pt idx="9">
                  <c:v>66.3</c:v>
                </c:pt>
                <c:pt idx="10">
                  <c:v>62.1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56.2</c:v>
                </c:pt>
                <c:pt idx="1">
                  <c:v>61.9</c:v>
                </c:pt>
                <c:pt idx="2">
                  <c:v>67.900000000000006</c:v>
                </c:pt>
                <c:pt idx="3">
                  <c:v>67</c:v>
                </c:pt>
                <c:pt idx="4">
                  <c:v>55.4</c:v>
                </c:pt>
                <c:pt idx="5">
                  <c:v>60.3</c:v>
                </c:pt>
                <c:pt idx="6">
                  <c:v>65.5</c:v>
                </c:pt>
                <c:pt idx="7">
                  <c:v>58.5</c:v>
                </c:pt>
                <c:pt idx="8">
                  <c:v>63.9</c:v>
                </c:pt>
                <c:pt idx="9">
                  <c:v>67.900000000000006</c:v>
                </c:pt>
                <c:pt idx="10">
                  <c:v>61.4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57.4</c:v>
                </c:pt>
                <c:pt idx="1">
                  <c:v>63.8</c:v>
                </c:pt>
                <c:pt idx="2">
                  <c:v>73.5</c:v>
                </c:pt>
                <c:pt idx="3">
                  <c:v>79</c:v>
                </c:pt>
                <c:pt idx="4">
                  <c:v>70.3</c:v>
                </c:pt>
                <c:pt idx="5">
                  <c:v>74.900000000000006</c:v>
                </c:pt>
                <c:pt idx="6">
                  <c:v>70</c:v>
                </c:pt>
                <c:pt idx="7">
                  <c:v>68</c:v>
                </c:pt>
                <c:pt idx="8">
                  <c:v>72.400000000000006</c:v>
                </c:pt>
                <c:pt idx="9">
                  <c:v>66</c:v>
                </c:pt>
                <c:pt idx="10">
                  <c:v>67.7</c:v>
                </c:pt>
                <c:pt idx="11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1.7847771537280747E-3"/>
                  <c:y val="-2.27244321745738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1.784917698428771E-3"/>
                  <c:y val="-2.8862301303246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1.7849176984287383E-3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6.5446226235330192E-17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-1.070950619057243E-2"/>
                  <c:y val="-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-1.0709506190572496E-2"/>
                  <c:y val="-5.7722330163275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6064259285858775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7.139670793715084E-3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1.070950619057243E-2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5.3548936399868789E-3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缶詰・びん詰</c:v>
                </c:pt>
                <c:pt idx="6">
                  <c:v>雑品</c:v>
                </c:pt>
                <c:pt idx="7">
                  <c:v>鉄鋼</c:v>
                </c:pt>
                <c:pt idx="8">
                  <c:v>その他の食料工業品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279317</c:v>
                </c:pt>
                <c:pt idx="1">
                  <c:v>99799</c:v>
                </c:pt>
                <c:pt idx="2">
                  <c:v>83440</c:v>
                </c:pt>
                <c:pt idx="3">
                  <c:v>73494</c:v>
                </c:pt>
                <c:pt idx="4">
                  <c:v>56263</c:v>
                </c:pt>
                <c:pt idx="5">
                  <c:v>49033</c:v>
                </c:pt>
                <c:pt idx="6">
                  <c:v>38297</c:v>
                </c:pt>
                <c:pt idx="7">
                  <c:v>34366</c:v>
                </c:pt>
                <c:pt idx="8">
                  <c:v>34242</c:v>
                </c:pt>
                <c:pt idx="9">
                  <c:v>29398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8.924588492143691E-3"/>
                  <c:y val="2.8855483973594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8.9244479474430288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1.070950619057243E-2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-8.658463146652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3.5698353968574115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2494423889001169E-2"/>
                  <c:y val="2.886002886002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3.5698353968574765E-3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9.5415797280572483E-4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缶詰・びん詰</c:v>
                </c:pt>
                <c:pt idx="6">
                  <c:v>雑品</c:v>
                </c:pt>
                <c:pt idx="7">
                  <c:v>鉄鋼</c:v>
                </c:pt>
                <c:pt idx="8">
                  <c:v>その他の食料工業品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56209</c:v>
                </c:pt>
                <c:pt idx="1">
                  <c:v>82276</c:v>
                </c:pt>
                <c:pt idx="2">
                  <c:v>45556</c:v>
                </c:pt>
                <c:pt idx="3">
                  <c:v>78191</c:v>
                </c:pt>
                <c:pt idx="4">
                  <c:v>58189</c:v>
                </c:pt>
                <c:pt idx="5">
                  <c:v>23036</c:v>
                </c:pt>
                <c:pt idx="6">
                  <c:v>33730</c:v>
                </c:pt>
                <c:pt idx="7">
                  <c:v>27559</c:v>
                </c:pt>
                <c:pt idx="8">
                  <c:v>35278</c:v>
                </c:pt>
                <c:pt idx="9">
                  <c:v>33544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4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5093194547262789"/>
                  <c:y val="0.151746971995473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8.2699149785763884E-2"/>
                  <c:y val="-0.126895542873654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17961848785995768"/>
                  <c:y val="-8.9448939295432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0.11946564371761219"/>
                  <c:y val="-4.22639601242504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4264486169997981"/>
                  <c:y val="-0.119186351706036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2.6637952307243647E-2"/>
                  <c:y val="-5.81651376146790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4.6399413748495107E-2"/>
                  <c:y val="-3.78289869729587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8993352326685661E-3"/>
                  <c:y val="1.4810373473957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-1.5194681861348522E-2"/>
                  <c:y val="3.44954128440366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1.1396160949966724E-2"/>
                  <c:y val="3.235762960822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缶詰・びん詰</c:v>
                </c:pt>
                <c:pt idx="6">
                  <c:v>雑品</c:v>
                </c:pt>
                <c:pt idx="7">
                  <c:v>鉄鋼</c:v>
                </c:pt>
                <c:pt idx="8">
                  <c:v>その他の食料工業品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279317</c:v>
                </c:pt>
                <c:pt idx="1">
                  <c:v>99799</c:v>
                </c:pt>
                <c:pt idx="2">
                  <c:v>83440</c:v>
                </c:pt>
                <c:pt idx="3">
                  <c:v>73494</c:v>
                </c:pt>
                <c:pt idx="4">
                  <c:v>56263</c:v>
                </c:pt>
                <c:pt idx="5">
                  <c:v>49033</c:v>
                </c:pt>
                <c:pt idx="6">
                  <c:v>38297</c:v>
                </c:pt>
                <c:pt idx="7">
                  <c:v>34366</c:v>
                </c:pt>
                <c:pt idx="8">
                  <c:v>34242</c:v>
                </c:pt>
                <c:pt idx="9">
                  <c:v>29398</c:v>
                </c:pt>
                <c:pt idx="10">
                  <c:v>155129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缶詰・びん詰</c:v>
                </c:pt>
                <c:pt idx="6">
                  <c:v>雑品</c:v>
                </c:pt>
                <c:pt idx="7">
                  <c:v>鉄鋼</c:v>
                </c:pt>
                <c:pt idx="8">
                  <c:v>その他の食料工業品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缶詰・びん詰</c:v>
                </c:pt>
                <c:pt idx="6">
                  <c:v>雑品</c:v>
                </c:pt>
                <c:pt idx="7">
                  <c:v>鉄鋼</c:v>
                </c:pt>
                <c:pt idx="8">
                  <c:v>その他の食料工業品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279317</c:v>
                </c:pt>
                <c:pt idx="1">
                  <c:v>99799</c:v>
                </c:pt>
                <c:pt idx="2">
                  <c:v>83440</c:v>
                </c:pt>
                <c:pt idx="3">
                  <c:v>73494</c:v>
                </c:pt>
                <c:pt idx="4">
                  <c:v>56263</c:v>
                </c:pt>
                <c:pt idx="5">
                  <c:v>49033</c:v>
                </c:pt>
                <c:pt idx="6">
                  <c:v>38297</c:v>
                </c:pt>
                <c:pt idx="7">
                  <c:v>34366</c:v>
                </c:pt>
                <c:pt idx="8">
                  <c:v>34242</c:v>
                </c:pt>
                <c:pt idx="9">
                  <c:v>29398</c:v>
                </c:pt>
                <c:pt idx="10">
                  <c:v>155129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3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8.9690582570308541E-2"/>
                  <c:y val="0.143949558029384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1047451129677492"/>
                  <c:y val="8.2817871903943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0.10506314573273773"/>
                  <c:y val="-7.59272332337768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-0.17201097954358757"/>
                  <c:y val="-0.11550933719491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-9.8292560758149447E-2"/>
                  <c:y val="-4.1432648505143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0.1038878537129423"/>
                  <c:y val="-0.129858871089389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0.15128822637628311"/>
                  <c:y val="-8.55589947808248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9.5271583418484906E-2"/>
                  <c:y val="-8.5164750957854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1.4082400005342844E-2"/>
                  <c:y val="-4.84688207077563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7.2943439321993153E-2"/>
                  <c:y val="-3.31277038646031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電気機械</c:v>
                </c:pt>
                <c:pt idx="5">
                  <c:v>缶詰・びん詰</c:v>
                </c:pt>
                <c:pt idx="6">
                  <c:v>雑品</c:v>
                </c:pt>
                <c:pt idx="7">
                  <c:v>鉄鋼</c:v>
                </c:pt>
                <c:pt idx="8">
                  <c:v>その他の食料工業品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56209</c:v>
                </c:pt>
                <c:pt idx="1">
                  <c:v>82276</c:v>
                </c:pt>
                <c:pt idx="2">
                  <c:v>45556</c:v>
                </c:pt>
                <c:pt idx="3">
                  <c:v>78191</c:v>
                </c:pt>
                <c:pt idx="4">
                  <c:v>58189</c:v>
                </c:pt>
                <c:pt idx="5">
                  <c:v>23036</c:v>
                </c:pt>
                <c:pt idx="6">
                  <c:v>33730</c:v>
                </c:pt>
                <c:pt idx="7">
                  <c:v>27559</c:v>
                </c:pt>
                <c:pt idx="8">
                  <c:v>35278</c:v>
                </c:pt>
                <c:pt idx="9">
                  <c:v>33544</c:v>
                </c:pt>
                <c:pt idx="10" formatCode="#,##0_);[Red]\(#,##0\)">
                  <c:v>146213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0.92569</cdr:x>
      <cdr:y>0.20345</cdr:y>
    </cdr:from>
    <cdr:to>
      <cdr:x>0.99876</cdr:x>
      <cdr:y>0.8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1952" y="561979"/>
          <a:ext cx="563753" cy="1647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0.26894</cdr:y>
    </cdr:from>
    <cdr:to>
      <cdr:x>1</cdr:x>
      <cdr:y>0.58712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2" y="676282"/>
          <a:ext cx="685733" cy="800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0.92051</cdr:x>
      <cdr:y>0.34932</cdr:y>
    </cdr:from>
    <cdr:to>
      <cdr:x>0.99631</cdr:x>
      <cdr:y>0.73288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10733" y="971564"/>
          <a:ext cx="585538" cy="106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0.8815</cdr:x>
      <cdr:y>0.36066</cdr:y>
    </cdr:from>
    <cdr:to>
      <cdr:x>0.99089</cdr:x>
      <cdr:y>0.80984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8315" y="1047752"/>
          <a:ext cx="800210" cy="1304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0.90234</cdr:x>
      <cdr:y>0.25001</cdr:y>
    </cdr:from>
    <cdr:to>
      <cdr:x>0.9948</cdr:x>
      <cdr:y>0.8587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0782" y="657243"/>
          <a:ext cx="676364" cy="1600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0.27387</cdr:y>
    </cdr:from>
    <cdr:to>
      <cdr:x>0.98694</cdr:x>
      <cdr:y>0.78644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13" y="769533"/>
          <a:ext cx="733482" cy="1440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0.86086</cdr:x>
      <cdr:y>0.11972</cdr:y>
    </cdr:from>
    <cdr:to>
      <cdr:x>0.9922</cdr:x>
      <cdr:y>0.67606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5562" y="323864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年・令和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0.90431</cdr:x>
      <cdr:y>0.15357</cdr:y>
    </cdr:from>
    <cdr:to>
      <cdr:x>1</cdr:x>
      <cdr:y>0.53214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2141" y="409575"/>
          <a:ext cx="695434" cy="1009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0.90196</cdr:x>
      <cdr:y>0.3101</cdr:y>
    </cdr:from>
    <cdr:to>
      <cdr:x>0.98954</cdr:x>
      <cdr:y>0.74913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2244" y="84772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0.27676</cdr:x>
      <cdr:y>0.77324</cdr:y>
    </cdr:from>
    <cdr:to>
      <cdr:x>0.5622</cdr:x>
      <cdr:y>0.82055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733675" y="4514801"/>
          <a:ext cx="2819405" cy="276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平　均　保　管　残　高</a:t>
          </a:r>
          <a:r>
            <a:rPr lang="en-US" altLang="ja-JP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:</a:t>
          </a:r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万トン</a:t>
          </a:r>
          <a:endParaRPr lang="en-US" altLang="ja-JP" sz="1100" b="1" baseline="0">
            <a:solidFill>
              <a:schemeClr val="accent4">
                <a:lumMod val="75000"/>
              </a:schemeClr>
            </a:solidFill>
            <a:latin typeface="HG明朝B" pitchFamily="17" charset="-128"/>
            <a:ea typeface="HG明朝B" pitchFamily="17" charset="-128"/>
          </a:endParaRPr>
        </a:p>
      </cdr:txBody>
    </cdr:sp>
  </cdr:relSizeAnchor>
  <cdr:relSizeAnchor xmlns:cdr="http://schemas.openxmlformats.org/drawingml/2006/chartDrawing">
    <cdr:from>
      <cdr:x>0.56315</cdr:x>
      <cdr:y>0.30995</cdr:y>
    </cdr:from>
    <cdr:to>
      <cdr:x>0.74637</cdr:x>
      <cdr:y>0.36216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562461" y="1809757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0.89151</cdr:x>
      <cdr:y>0.23929</cdr:y>
    </cdr:from>
    <cdr:to>
      <cdr:x>0.9791</cdr:x>
      <cdr:y>0.86429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6106" y="638175"/>
          <a:ext cx="638235" cy="1666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0.89273</cdr:x>
      <cdr:y>0.27526</cdr:y>
    </cdr:from>
    <cdr:to>
      <cdr:x>0.98829</cdr:x>
      <cdr:y>0.85018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0498" y="752463"/>
          <a:ext cx="699041" cy="15716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0.85473</cdr:x>
      <cdr:y>0.39042</cdr:y>
    </cdr:from>
    <cdr:to>
      <cdr:x>0.99352</cdr:x>
      <cdr:y>0.82456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76967" y="1059852"/>
          <a:ext cx="1019242" cy="1178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令和３年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0.90779</cdr:x>
      <cdr:y>0.2063</cdr:y>
    </cdr:from>
    <cdr:to>
      <cdr:x>0.9987</cdr:x>
      <cdr:y>0.66434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59" y="561991"/>
          <a:ext cx="666756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0.86223</cdr:x>
      <cdr:y>0.35034</cdr:y>
    </cdr:from>
    <cdr:to>
      <cdr:x>0.97922</cdr:x>
      <cdr:y>0.82653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3813" y="981075"/>
          <a:ext cx="858034" cy="1333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0.90612</cdr:x>
      <cdr:y>0.10204</cdr:y>
    </cdr:from>
    <cdr:to>
      <cdr:x>0.99087</cdr:x>
      <cdr:y>0.81633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9846" y="285750"/>
          <a:ext cx="619156" cy="2000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0.90471</cdr:x>
      <cdr:y>0.13978</cdr:y>
    </cdr:from>
    <cdr:to>
      <cdr:x>0.9987</cdr:x>
      <cdr:y>0.9319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0864" y="371475"/>
          <a:ext cx="685766" cy="21050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0.89213</cdr:x>
      <cdr:y>0.07119</cdr:y>
    </cdr:from>
    <cdr:to>
      <cdr:x>0.99478</cdr:x>
      <cdr:y>0.88475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612" y="200025"/>
          <a:ext cx="749927" cy="228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0.86198</cdr:x>
      <cdr:y>0.08882</cdr:y>
    </cdr:from>
    <cdr:to>
      <cdr:x>0.98698</cdr:x>
      <cdr:y>0.625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05559" y="257173"/>
          <a:ext cx="914400" cy="1552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1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30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2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0.86748</cdr:x>
      <cdr:y>0.16108</cdr:y>
    </cdr:from>
    <cdr:to>
      <cdr:x>0.99216</cdr:x>
      <cdr:y>0.66443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9271" y="457218"/>
          <a:ext cx="909684" cy="142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3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30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1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2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0.8976</cdr:x>
      <cdr:y>0.2177</cdr:y>
    </cdr:from>
    <cdr:to>
      <cdr:x>0.99086</cdr:x>
      <cdr:y>0.55102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57602" y="609647"/>
          <a:ext cx="681327" cy="933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3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2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1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30</a:t>
          </a:r>
          <a:r>
            <a:rPr lang="ja-JP" altLang="en-US" sz="900"/>
            <a:t>年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981075</xdr:colOff>
      <xdr:row>40</xdr:row>
      <xdr:rowOff>28575</xdr:rowOff>
    </xdr:from>
    <xdr:to>
      <xdr:col>15</xdr:col>
      <xdr:colOff>552449</xdr:colOff>
      <xdr:row>43</xdr:row>
      <xdr:rowOff>76200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12582525" y="7000875"/>
          <a:ext cx="1200149" cy="561975"/>
        </a:xfrm>
        <a:prstGeom prst="roundRect">
          <a:avLst/>
        </a:prstGeom>
        <a:solidFill>
          <a:srgbClr val="FFCCFF">
            <a:alpha val="55000"/>
          </a:srgbClr>
        </a:solidFill>
        <a:ln w="19050" cap="flat" cmpd="sng" algn="ctr">
          <a:solidFill>
            <a:schemeClr val="bg2">
              <a:lumMod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グラフ作成</a:t>
          </a:r>
        </a:p>
      </xdr:txBody>
    </xdr:sp>
    <xdr:clientData/>
  </xdr:twoCellAnchor>
  <xdr:twoCellAnchor>
    <xdr:from>
      <xdr:col>13</xdr:col>
      <xdr:colOff>990600</xdr:colOff>
      <xdr:row>37</xdr:row>
      <xdr:rowOff>161925</xdr:rowOff>
    </xdr:from>
    <xdr:to>
      <xdr:col>13</xdr:col>
      <xdr:colOff>1171575</xdr:colOff>
      <xdr:row>40</xdr:row>
      <xdr:rowOff>9525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 bwMode="auto">
        <a:xfrm rot="16200000" flipV="1">
          <a:off x="12501563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990601</xdr:colOff>
      <xdr:row>37</xdr:row>
      <xdr:rowOff>161925</xdr:rowOff>
    </xdr:from>
    <xdr:to>
      <xdr:col>13</xdr:col>
      <xdr:colOff>1171576</xdr:colOff>
      <xdr:row>40</xdr:row>
      <xdr:rowOff>9525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 bwMode="auto">
        <a:xfrm rot="16200000" flipV="1">
          <a:off x="12501564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990602</xdr:colOff>
      <xdr:row>37</xdr:row>
      <xdr:rowOff>161925</xdr:rowOff>
    </xdr:from>
    <xdr:to>
      <xdr:col>13</xdr:col>
      <xdr:colOff>1171577</xdr:colOff>
      <xdr:row>40</xdr:row>
      <xdr:rowOff>9525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 bwMode="auto">
        <a:xfrm rot="16200000" flipV="1">
          <a:off x="12501565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15</xdr:col>
      <xdr:colOff>342899</xdr:colOff>
      <xdr:row>38</xdr:row>
      <xdr:rowOff>19051</xdr:rowOff>
    </xdr:from>
    <xdr:to>
      <xdr:col>15</xdr:col>
      <xdr:colOff>561974</xdr:colOff>
      <xdr:row>40</xdr:row>
      <xdr:rowOff>19051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 bwMode="auto">
        <a:xfrm rot="5400000" flipH="1" flipV="1">
          <a:off x="13511212" y="6710363"/>
          <a:ext cx="342900" cy="219075"/>
        </a:xfrm>
        <a:prstGeom prst="straightConnector1">
          <a:avLst/>
        </a:prstGeom>
        <a:ln>
          <a:solidFill>
            <a:schemeClr val="bg2">
              <a:lumMod val="25000"/>
            </a:schemeClr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4" workbookViewId="0">
      <selection activeCell="U15" sqref="U15"/>
    </sheetView>
  </sheetViews>
  <sheetFormatPr defaultRowHeight="17.25" x14ac:dyDescent="0.2"/>
  <cols>
    <col min="1" max="1" width="9.625" style="265" customWidth="1"/>
    <col min="2" max="2" width="7.25" style="316" customWidth="1"/>
    <col min="3" max="3" width="9.625" style="317" customWidth="1"/>
    <col min="4" max="4" width="9" style="265"/>
    <col min="5" max="5" width="20" style="265" bestFit="1" customWidth="1"/>
    <col min="6" max="6" width="18.625" style="265" customWidth="1"/>
    <col min="7" max="7" width="7.75" style="265" customWidth="1"/>
    <col min="8" max="8" width="2.375" style="265" customWidth="1"/>
    <col min="9" max="9" width="7.75" style="265" customWidth="1"/>
    <col min="10" max="256" width="9" style="265"/>
    <col min="257" max="257" width="9.625" style="265" customWidth="1"/>
    <col min="258" max="258" width="7.25" style="265" customWidth="1"/>
    <col min="259" max="259" width="9.625" style="265" customWidth="1"/>
    <col min="260" max="260" width="9" style="265"/>
    <col min="261" max="261" width="20" style="265" bestFit="1" customWidth="1"/>
    <col min="262" max="262" width="18.625" style="265" customWidth="1"/>
    <col min="263" max="263" width="7.75" style="265" customWidth="1"/>
    <col min="264" max="264" width="2.375" style="265" customWidth="1"/>
    <col min="265" max="265" width="7.75" style="265" customWidth="1"/>
    <col min="266" max="512" width="9" style="265"/>
    <col min="513" max="513" width="9.625" style="265" customWidth="1"/>
    <col min="514" max="514" width="7.25" style="265" customWidth="1"/>
    <col min="515" max="515" width="9.625" style="265" customWidth="1"/>
    <col min="516" max="516" width="9" style="265"/>
    <col min="517" max="517" width="20" style="265" bestFit="1" customWidth="1"/>
    <col min="518" max="518" width="18.625" style="265" customWidth="1"/>
    <col min="519" max="519" width="7.75" style="265" customWidth="1"/>
    <col min="520" max="520" width="2.375" style="265" customWidth="1"/>
    <col min="521" max="521" width="7.75" style="265" customWidth="1"/>
    <col min="522" max="768" width="9" style="265"/>
    <col min="769" max="769" width="9.625" style="265" customWidth="1"/>
    <col min="770" max="770" width="7.25" style="265" customWidth="1"/>
    <col min="771" max="771" width="9.625" style="265" customWidth="1"/>
    <col min="772" max="772" width="9" style="265"/>
    <col min="773" max="773" width="20" style="265" bestFit="1" customWidth="1"/>
    <col min="774" max="774" width="18.625" style="265" customWidth="1"/>
    <col min="775" max="775" width="7.75" style="265" customWidth="1"/>
    <col min="776" max="776" width="2.375" style="265" customWidth="1"/>
    <col min="777" max="777" width="7.75" style="265" customWidth="1"/>
    <col min="778" max="1024" width="9" style="265"/>
    <col min="1025" max="1025" width="9.625" style="265" customWidth="1"/>
    <col min="1026" max="1026" width="7.25" style="265" customWidth="1"/>
    <col min="1027" max="1027" width="9.625" style="265" customWidth="1"/>
    <col min="1028" max="1028" width="9" style="265"/>
    <col min="1029" max="1029" width="20" style="265" bestFit="1" customWidth="1"/>
    <col min="1030" max="1030" width="18.625" style="265" customWidth="1"/>
    <col min="1031" max="1031" width="7.75" style="265" customWidth="1"/>
    <col min="1032" max="1032" width="2.375" style="265" customWidth="1"/>
    <col min="1033" max="1033" width="7.75" style="265" customWidth="1"/>
    <col min="1034" max="1280" width="9" style="265"/>
    <col min="1281" max="1281" width="9.625" style="265" customWidth="1"/>
    <col min="1282" max="1282" width="7.25" style="265" customWidth="1"/>
    <col min="1283" max="1283" width="9.625" style="265" customWidth="1"/>
    <col min="1284" max="1284" width="9" style="265"/>
    <col min="1285" max="1285" width="20" style="265" bestFit="1" customWidth="1"/>
    <col min="1286" max="1286" width="18.625" style="265" customWidth="1"/>
    <col min="1287" max="1287" width="7.75" style="265" customWidth="1"/>
    <col min="1288" max="1288" width="2.375" style="265" customWidth="1"/>
    <col min="1289" max="1289" width="7.75" style="265" customWidth="1"/>
    <col min="1290" max="1536" width="9" style="265"/>
    <col min="1537" max="1537" width="9.625" style="265" customWidth="1"/>
    <col min="1538" max="1538" width="7.25" style="265" customWidth="1"/>
    <col min="1539" max="1539" width="9.625" style="265" customWidth="1"/>
    <col min="1540" max="1540" width="9" style="265"/>
    <col min="1541" max="1541" width="20" style="265" bestFit="1" customWidth="1"/>
    <col min="1542" max="1542" width="18.625" style="265" customWidth="1"/>
    <col min="1543" max="1543" width="7.75" style="265" customWidth="1"/>
    <col min="1544" max="1544" width="2.375" style="265" customWidth="1"/>
    <col min="1545" max="1545" width="7.75" style="265" customWidth="1"/>
    <col min="1546" max="1792" width="9" style="265"/>
    <col min="1793" max="1793" width="9.625" style="265" customWidth="1"/>
    <col min="1794" max="1794" width="7.25" style="265" customWidth="1"/>
    <col min="1795" max="1795" width="9.625" style="265" customWidth="1"/>
    <col min="1796" max="1796" width="9" style="265"/>
    <col min="1797" max="1797" width="20" style="265" bestFit="1" customWidth="1"/>
    <col min="1798" max="1798" width="18.625" style="265" customWidth="1"/>
    <col min="1799" max="1799" width="7.75" style="265" customWidth="1"/>
    <col min="1800" max="1800" width="2.375" style="265" customWidth="1"/>
    <col min="1801" max="1801" width="7.75" style="265" customWidth="1"/>
    <col min="1802" max="2048" width="9" style="265"/>
    <col min="2049" max="2049" width="9.625" style="265" customWidth="1"/>
    <col min="2050" max="2050" width="7.25" style="265" customWidth="1"/>
    <col min="2051" max="2051" width="9.625" style="265" customWidth="1"/>
    <col min="2052" max="2052" width="9" style="265"/>
    <col min="2053" max="2053" width="20" style="265" bestFit="1" customWidth="1"/>
    <col min="2054" max="2054" width="18.625" style="265" customWidth="1"/>
    <col min="2055" max="2055" width="7.75" style="265" customWidth="1"/>
    <col min="2056" max="2056" width="2.375" style="265" customWidth="1"/>
    <col min="2057" max="2057" width="7.75" style="265" customWidth="1"/>
    <col min="2058" max="2304" width="9" style="265"/>
    <col min="2305" max="2305" width="9.625" style="265" customWidth="1"/>
    <col min="2306" max="2306" width="7.25" style="265" customWidth="1"/>
    <col min="2307" max="2307" width="9.625" style="265" customWidth="1"/>
    <col min="2308" max="2308" width="9" style="265"/>
    <col min="2309" max="2309" width="20" style="265" bestFit="1" customWidth="1"/>
    <col min="2310" max="2310" width="18.625" style="265" customWidth="1"/>
    <col min="2311" max="2311" width="7.75" style="265" customWidth="1"/>
    <col min="2312" max="2312" width="2.375" style="265" customWidth="1"/>
    <col min="2313" max="2313" width="7.75" style="265" customWidth="1"/>
    <col min="2314" max="2560" width="9" style="265"/>
    <col min="2561" max="2561" width="9.625" style="265" customWidth="1"/>
    <col min="2562" max="2562" width="7.25" style="265" customWidth="1"/>
    <col min="2563" max="2563" width="9.625" style="265" customWidth="1"/>
    <col min="2564" max="2564" width="9" style="265"/>
    <col min="2565" max="2565" width="20" style="265" bestFit="1" customWidth="1"/>
    <col min="2566" max="2566" width="18.625" style="265" customWidth="1"/>
    <col min="2567" max="2567" width="7.75" style="265" customWidth="1"/>
    <col min="2568" max="2568" width="2.375" style="265" customWidth="1"/>
    <col min="2569" max="2569" width="7.75" style="265" customWidth="1"/>
    <col min="2570" max="2816" width="9" style="265"/>
    <col min="2817" max="2817" width="9.625" style="265" customWidth="1"/>
    <col min="2818" max="2818" width="7.25" style="265" customWidth="1"/>
    <col min="2819" max="2819" width="9.625" style="265" customWidth="1"/>
    <col min="2820" max="2820" width="9" style="265"/>
    <col min="2821" max="2821" width="20" style="265" bestFit="1" customWidth="1"/>
    <col min="2822" max="2822" width="18.625" style="265" customWidth="1"/>
    <col min="2823" max="2823" width="7.75" style="265" customWidth="1"/>
    <col min="2824" max="2824" width="2.375" style="265" customWidth="1"/>
    <col min="2825" max="2825" width="7.75" style="265" customWidth="1"/>
    <col min="2826" max="3072" width="9" style="265"/>
    <col min="3073" max="3073" width="9.625" style="265" customWidth="1"/>
    <col min="3074" max="3074" width="7.25" style="265" customWidth="1"/>
    <col min="3075" max="3075" width="9.625" style="265" customWidth="1"/>
    <col min="3076" max="3076" width="9" style="265"/>
    <col min="3077" max="3077" width="20" style="265" bestFit="1" customWidth="1"/>
    <col min="3078" max="3078" width="18.625" style="265" customWidth="1"/>
    <col min="3079" max="3079" width="7.75" style="265" customWidth="1"/>
    <col min="3080" max="3080" width="2.375" style="265" customWidth="1"/>
    <col min="3081" max="3081" width="7.75" style="265" customWidth="1"/>
    <col min="3082" max="3328" width="9" style="265"/>
    <col min="3329" max="3329" width="9.625" style="265" customWidth="1"/>
    <col min="3330" max="3330" width="7.25" style="265" customWidth="1"/>
    <col min="3331" max="3331" width="9.625" style="265" customWidth="1"/>
    <col min="3332" max="3332" width="9" style="265"/>
    <col min="3333" max="3333" width="20" style="265" bestFit="1" customWidth="1"/>
    <col min="3334" max="3334" width="18.625" style="265" customWidth="1"/>
    <col min="3335" max="3335" width="7.75" style="265" customWidth="1"/>
    <col min="3336" max="3336" width="2.375" style="265" customWidth="1"/>
    <col min="3337" max="3337" width="7.75" style="265" customWidth="1"/>
    <col min="3338" max="3584" width="9" style="265"/>
    <col min="3585" max="3585" width="9.625" style="265" customWidth="1"/>
    <col min="3586" max="3586" width="7.25" style="265" customWidth="1"/>
    <col min="3587" max="3587" width="9.625" style="265" customWidth="1"/>
    <col min="3588" max="3588" width="9" style="265"/>
    <col min="3589" max="3589" width="20" style="265" bestFit="1" customWidth="1"/>
    <col min="3590" max="3590" width="18.625" style="265" customWidth="1"/>
    <col min="3591" max="3591" width="7.75" style="265" customWidth="1"/>
    <col min="3592" max="3592" width="2.375" style="265" customWidth="1"/>
    <col min="3593" max="3593" width="7.75" style="265" customWidth="1"/>
    <col min="3594" max="3840" width="9" style="265"/>
    <col min="3841" max="3841" width="9.625" style="265" customWidth="1"/>
    <col min="3842" max="3842" width="7.25" style="265" customWidth="1"/>
    <col min="3843" max="3843" width="9.625" style="265" customWidth="1"/>
    <col min="3844" max="3844" width="9" style="265"/>
    <col min="3845" max="3845" width="20" style="265" bestFit="1" customWidth="1"/>
    <col min="3846" max="3846" width="18.625" style="265" customWidth="1"/>
    <col min="3847" max="3847" width="7.75" style="265" customWidth="1"/>
    <col min="3848" max="3848" width="2.375" style="265" customWidth="1"/>
    <col min="3849" max="3849" width="7.75" style="265" customWidth="1"/>
    <col min="3850" max="4096" width="9" style="265"/>
    <col min="4097" max="4097" width="9.625" style="265" customWidth="1"/>
    <col min="4098" max="4098" width="7.25" style="265" customWidth="1"/>
    <col min="4099" max="4099" width="9.625" style="265" customWidth="1"/>
    <col min="4100" max="4100" width="9" style="265"/>
    <col min="4101" max="4101" width="20" style="265" bestFit="1" customWidth="1"/>
    <col min="4102" max="4102" width="18.625" style="265" customWidth="1"/>
    <col min="4103" max="4103" width="7.75" style="265" customWidth="1"/>
    <col min="4104" max="4104" width="2.375" style="265" customWidth="1"/>
    <col min="4105" max="4105" width="7.75" style="265" customWidth="1"/>
    <col min="4106" max="4352" width="9" style="265"/>
    <col min="4353" max="4353" width="9.625" style="265" customWidth="1"/>
    <col min="4354" max="4354" width="7.25" style="265" customWidth="1"/>
    <col min="4355" max="4355" width="9.625" style="265" customWidth="1"/>
    <col min="4356" max="4356" width="9" style="265"/>
    <col min="4357" max="4357" width="20" style="265" bestFit="1" customWidth="1"/>
    <col min="4358" max="4358" width="18.625" style="265" customWidth="1"/>
    <col min="4359" max="4359" width="7.75" style="265" customWidth="1"/>
    <col min="4360" max="4360" width="2.375" style="265" customWidth="1"/>
    <col min="4361" max="4361" width="7.75" style="265" customWidth="1"/>
    <col min="4362" max="4608" width="9" style="265"/>
    <col min="4609" max="4609" width="9.625" style="265" customWidth="1"/>
    <col min="4610" max="4610" width="7.25" style="265" customWidth="1"/>
    <col min="4611" max="4611" width="9.625" style="265" customWidth="1"/>
    <col min="4612" max="4612" width="9" style="265"/>
    <col min="4613" max="4613" width="20" style="265" bestFit="1" customWidth="1"/>
    <col min="4614" max="4614" width="18.625" style="265" customWidth="1"/>
    <col min="4615" max="4615" width="7.75" style="265" customWidth="1"/>
    <col min="4616" max="4616" width="2.375" style="265" customWidth="1"/>
    <col min="4617" max="4617" width="7.75" style="265" customWidth="1"/>
    <col min="4618" max="4864" width="9" style="265"/>
    <col min="4865" max="4865" width="9.625" style="265" customWidth="1"/>
    <col min="4866" max="4866" width="7.25" style="265" customWidth="1"/>
    <col min="4867" max="4867" width="9.625" style="265" customWidth="1"/>
    <col min="4868" max="4868" width="9" style="265"/>
    <col min="4869" max="4869" width="20" style="265" bestFit="1" customWidth="1"/>
    <col min="4870" max="4870" width="18.625" style="265" customWidth="1"/>
    <col min="4871" max="4871" width="7.75" style="265" customWidth="1"/>
    <col min="4872" max="4872" width="2.375" style="265" customWidth="1"/>
    <col min="4873" max="4873" width="7.75" style="265" customWidth="1"/>
    <col min="4874" max="5120" width="9" style="265"/>
    <col min="5121" max="5121" width="9.625" style="265" customWidth="1"/>
    <col min="5122" max="5122" width="7.25" style="265" customWidth="1"/>
    <col min="5123" max="5123" width="9.625" style="265" customWidth="1"/>
    <col min="5124" max="5124" width="9" style="265"/>
    <col min="5125" max="5125" width="20" style="265" bestFit="1" customWidth="1"/>
    <col min="5126" max="5126" width="18.625" style="265" customWidth="1"/>
    <col min="5127" max="5127" width="7.75" style="265" customWidth="1"/>
    <col min="5128" max="5128" width="2.375" style="265" customWidth="1"/>
    <col min="5129" max="5129" width="7.75" style="265" customWidth="1"/>
    <col min="5130" max="5376" width="9" style="265"/>
    <col min="5377" max="5377" width="9.625" style="265" customWidth="1"/>
    <col min="5378" max="5378" width="7.25" style="265" customWidth="1"/>
    <col min="5379" max="5379" width="9.625" style="265" customWidth="1"/>
    <col min="5380" max="5380" width="9" style="265"/>
    <col min="5381" max="5381" width="20" style="265" bestFit="1" customWidth="1"/>
    <col min="5382" max="5382" width="18.625" style="265" customWidth="1"/>
    <col min="5383" max="5383" width="7.75" style="265" customWidth="1"/>
    <col min="5384" max="5384" width="2.375" style="265" customWidth="1"/>
    <col min="5385" max="5385" width="7.75" style="265" customWidth="1"/>
    <col min="5386" max="5632" width="9" style="265"/>
    <col min="5633" max="5633" width="9.625" style="265" customWidth="1"/>
    <col min="5634" max="5634" width="7.25" style="265" customWidth="1"/>
    <col min="5635" max="5635" width="9.625" style="265" customWidth="1"/>
    <col min="5636" max="5636" width="9" style="265"/>
    <col min="5637" max="5637" width="20" style="265" bestFit="1" customWidth="1"/>
    <col min="5638" max="5638" width="18.625" style="265" customWidth="1"/>
    <col min="5639" max="5639" width="7.75" style="265" customWidth="1"/>
    <col min="5640" max="5640" width="2.375" style="265" customWidth="1"/>
    <col min="5641" max="5641" width="7.75" style="265" customWidth="1"/>
    <col min="5642" max="5888" width="9" style="265"/>
    <col min="5889" max="5889" width="9.625" style="265" customWidth="1"/>
    <col min="5890" max="5890" width="7.25" style="265" customWidth="1"/>
    <col min="5891" max="5891" width="9.625" style="265" customWidth="1"/>
    <col min="5892" max="5892" width="9" style="265"/>
    <col min="5893" max="5893" width="20" style="265" bestFit="1" customWidth="1"/>
    <col min="5894" max="5894" width="18.625" style="265" customWidth="1"/>
    <col min="5895" max="5895" width="7.75" style="265" customWidth="1"/>
    <col min="5896" max="5896" width="2.375" style="265" customWidth="1"/>
    <col min="5897" max="5897" width="7.75" style="265" customWidth="1"/>
    <col min="5898" max="6144" width="9" style="265"/>
    <col min="6145" max="6145" width="9.625" style="265" customWidth="1"/>
    <col min="6146" max="6146" width="7.25" style="265" customWidth="1"/>
    <col min="6147" max="6147" width="9.625" style="265" customWidth="1"/>
    <col min="6148" max="6148" width="9" style="265"/>
    <col min="6149" max="6149" width="20" style="265" bestFit="1" customWidth="1"/>
    <col min="6150" max="6150" width="18.625" style="265" customWidth="1"/>
    <col min="6151" max="6151" width="7.75" style="265" customWidth="1"/>
    <col min="6152" max="6152" width="2.375" style="265" customWidth="1"/>
    <col min="6153" max="6153" width="7.75" style="265" customWidth="1"/>
    <col min="6154" max="6400" width="9" style="265"/>
    <col min="6401" max="6401" width="9.625" style="265" customWidth="1"/>
    <col min="6402" max="6402" width="7.25" style="265" customWidth="1"/>
    <col min="6403" max="6403" width="9.625" style="265" customWidth="1"/>
    <col min="6404" max="6404" width="9" style="265"/>
    <col min="6405" max="6405" width="20" style="265" bestFit="1" customWidth="1"/>
    <col min="6406" max="6406" width="18.625" style="265" customWidth="1"/>
    <col min="6407" max="6407" width="7.75" style="265" customWidth="1"/>
    <col min="6408" max="6408" width="2.375" style="265" customWidth="1"/>
    <col min="6409" max="6409" width="7.75" style="265" customWidth="1"/>
    <col min="6410" max="6656" width="9" style="265"/>
    <col min="6657" max="6657" width="9.625" style="265" customWidth="1"/>
    <col min="6658" max="6658" width="7.25" style="265" customWidth="1"/>
    <col min="6659" max="6659" width="9.625" style="265" customWidth="1"/>
    <col min="6660" max="6660" width="9" style="265"/>
    <col min="6661" max="6661" width="20" style="265" bestFit="1" customWidth="1"/>
    <col min="6662" max="6662" width="18.625" style="265" customWidth="1"/>
    <col min="6663" max="6663" width="7.75" style="265" customWidth="1"/>
    <col min="6664" max="6664" width="2.375" style="265" customWidth="1"/>
    <col min="6665" max="6665" width="7.75" style="265" customWidth="1"/>
    <col min="6666" max="6912" width="9" style="265"/>
    <col min="6913" max="6913" width="9.625" style="265" customWidth="1"/>
    <col min="6914" max="6914" width="7.25" style="265" customWidth="1"/>
    <col min="6915" max="6915" width="9.625" style="265" customWidth="1"/>
    <col min="6916" max="6916" width="9" style="265"/>
    <col min="6917" max="6917" width="20" style="265" bestFit="1" customWidth="1"/>
    <col min="6918" max="6918" width="18.625" style="265" customWidth="1"/>
    <col min="6919" max="6919" width="7.75" style="265" customWidth="1"/>
    <col min="6920" max="6920" width="2.375" style="265" customWidth="1"/>
    <col min="6921" max="6921" width="7.75" style="265" customWidth="1"/>
    <col min="6922" max="7168" width="9" style="265"/>
    <col min="7169" max="7169" width="9.625" style="265" customWidth="1"/>
    <col min="7170" max="7170" width="7.25" style="265" customWidth="1"/>
    <col min="7171" max="7171" width="9.625" style="265" customWidth="1"/>
    <col min="7172" max="7172" width="9" style="265"/>
    <col min="7173" max="7173" width="20" style="265" bestFit="1" customWidth="1"/>
    <col min="7174" max="7174" width="18.625" style="265" customWidth="1"/>
    <col min="7175" max="7175" width="7.75" style="265" customWidth="1"/>
    <col min="7176" max="7176" width="2.375" style="265" customWidth="1"/>
    <col min="7177" max="7177" width="7.75" style="265" customWidth="1"/>
    <col min="7178" max="7424" width="9" style="265"/>
    <col min="7425" max="7425" width="9.625" style="265" customWidth="1"/>
    <col min="7426" max="7426" width="7.25" style="265" customWidth="1"/>
    <col min="7427" max="7427" width="9.625" style="265" customWidth="1"/>
    <col min="7428" max="7428" width="9" style="265"/>
    <col min="7429" max="7429" width="20" style="265" bestFit="1" customWidth="1"/>
    <col min="7430" max="7430" width="18.625" style="265" customWidth="1"/>
    <col min="7431" max="7431" width="7.75" style="265" customWidth="1"/>
    <col min="7432" max="7432" width="2.375" style="265" customWidth="1"/>
    <col min="7433" max="7433" width="7.75" style="265" customWidth="1"/>
    <col min="7434" max="7680" width="9" style="265"/>
    <col min="7681" max="7681" width="9.625" style="265" customWidth="1"/>
    <col min="7682" max="7682" width="7.25" style="265" customWidth="1"/>
    <col min="7683" max="7683" width="9.625" style="265" customWidth="1"/>
    <col min="7684" max="7684" width="9" style="265"/>
    <col min="7685" max="7685" width="20" style="265" bestFit="1" customWidth="1"/>
    <col min="7686" max="7686" width="18.625" style="265" customWidth="1"/>
    <col min="7687" max="7687" width="7.75" style="265" customWidth="1"/>
    <col min="7688" max="7688" width="2.375" style="265" customWidth="1"/>
    <col min="7689" max="7689" width="7.75" style="265" customWidth="1"/>
    <col min="7690" max="7936" width="9" style="265"/>
    <col min="7937" max="7937" width="9.625" style="265" customWidth="1"/>
    <col min="7938" max="7938" width="7.25" style="265" customWidth="1"/>
    <col min="7939" max="7939" width="9.625" style="265" customWidth="1"/>
    <col min="7940" max="7940" width="9" style="265"/>
    <col min="7941" max="7941" width="20" style="265" bestFit="1" customWidth="1"/>
    <col min="7942" max="7942" width="18.625" style="265" customWidth="1"/>
    <col min="7943" max="7943" width="7.75" style="265" customWidth="1"/>
    <col min="7944" max="7944" width="2.375" style="265" customWidth="1"/>
    <col min="7945" max="7945" width="7.75" style="265" customWidth="1"/>
    <col min="7946" max="8192" width="9" style="265"/>
    <col min="8193" max="8193" width="9.625" style="265" customWidth="1"/>
    <col min="8194" max="8194" width="7.25" style="265" customWidth="1"/>
    <col min="8195" max="8195" width="9.625" style="265" customWidth="1"/>
    <col min="8196" max="8196" width="9" style="265"/>
    <col min="8197" max="8197" width="20" style="265" bestFit="1" customWidth="1"/>
    <col min="8198" max="8198" width="18.625" style="265" customWidth="1"/>
    <col min="8199" max="8199" width="7.75" style="265" customWidth="1"/>
    <col min="8200" max="8200" width="2.375" style="265" customWidth="1"/>
    <col min="8201" max="8201" width="7.75" style="265" customWidth="1"/>
    <col min="8202" max="8448" width="9" style="265"/>
    <col min="8449" max="8449" width="9.625" style="265" customWidth="1"/>
    <col min="8450" max="8450" width="7.25" style="265" customWidth="1"/>
    <col min="8451" max="8451" width="9.625" style="265" customWidth="1"/>
    <col min="8452" max="8452" width="9" style="265"/>
    <col min="8453" max="8453" width="20" style="265" bestFit="1" customWidth="1"/>
    <col min="8454" max="8454" width="18.625" style="265" customWidth="1"/>
    <col min="8455" max="8455" width="7.75" style="265" customWidth="1"/>
    <col min="8456" max="8456" width="2.375" style="265" customWidth="1"/>
    <col min="8457" max="8457" width="7.75" style="265" customWidth="1"/>
    <col min="8458" max="8704" width="9" style="265"/>
    <col min="8705" max="8705" width="9.625" style="265" customWidth="1"/>
    <col min="8706" max="8706" width="7.25" style="265" customWidth="1"/>
    <col min="8707" max="8707" width="9.625" style="265" customWidth="1"/>
    <col min="8708" max="8708" width="9" style="265"/>
    <col min="8709" max="8709" width="20" style="265" bestFit="1" customWidth="1"/>
    <col min="8710" max="8710" width="18.625" style="265" customWidth="1"/>
    <col min="8711" max="8711" width="7.75" style="265" customWidth="1"/>
    <col min="8712" max="8712" width="2.375" style="265" customWidth="1"/>
    <col min="8713" max="8713" width="7.75" style="265" customWidth="1"/>
    <col min="8714" max="8960" width="9" style="265"/>
    <col min="8961" max="8961" width="9.625" style="265" customWidth="1"/>
    <col min="8962" max="8962" width="7.25" style="265" customWidth="1"/>
    <col min="8963" max="8963" width="9.625" style="265" customWidth="1"/>
    <col min="8964" max="8964" width="9" style="265"/>
    <col min="8965" max="8965" width="20" style="265" bestFit="1" customWidth="1"/>
    <col min="8966" max="8966" width="18.625" style="265" customWidth="1"/>
    <col min="8967" max="8967" width="7.75" style="265" customWidth="1"/>
    <col min="8968" max="8968" width="2.375" style="265" customWidth="1"/>
    <col min="8969" max="8969" width="7.75" style="265" customWidth="1"/>
    <col min="8970" max="9216" width="9" style="265"/>
    <col min="9217" max="9217" width="9.625" style="265" customWidth="1"/>
    <col min="9218" max="9218" width="7.25" style="265" customWidth="1"/>
    <col min="9219" max="9219" width="9.625" style="265" customWidth="1"/>
    <col min="9220" max="9220" width="9" style="265"/>
    <col min="9221" max="9221" width="20" style="265" bestFit="1" customWidth="1"/>
    <col min="9222" max="9222" width="18.625" style="265" customWidth="1"/>
    <col min="9223" max="9223" width="7.75" style="265" customWidth="1"/>
    <col min="9224" max="9224" width="2.375" style="265" customWidth="1"/>
    <col min="9225" max="9225" width="7.75" style="265" customWidth="1"/>
    <col min="9226" max="9472" width="9" style="265"/>
    <col min="9473" max="9473" width="9.625" style="265" customWidth="1"/>
    <col min="9474" max="9474" width="7.25" style="265" customWidth="1"/>
    <col min="9475" max="9475" width="9.625" style="265" customWidth="1"/>
    <col min="9476" max="9476" width="9" style="265"/>
    <col min="9477" max="9477" width="20" style="265" bestFit="1" customWidth="1"/>
    <col min="9478" max="9478" width="18.625" style="265" customWidth="1"/>
    <col min="9479" max="9479" width="7.75" style="265" customWidth="1"/>
    <col min="9480" max="9480" width="2.375" style="265" customWidth="1"/>
    <col min="9481" max="9481" width="7.75" style="265" customWidth="1"/>
    <col min="9482" max="9728" width="9" style="265"/>
    <col min="9729" max="9729" width="9.625" style="265" customWidth="1"/>
    <col min="9730" max="9730" width="7.25" style="265" customWidth="1"/>
    <col min="9731" max="9731" width="9.625" style="265" customWidth="1"/>
    <col min="9732" max="9732" width="9" style="265"/>
    <col min="9733" max="9733" width="20" style="265" bestFit="1" customWidth="1"/>
    <col min="9734" max="9734" width="18.625" style="265" customWidth="1"/>
    <col min="9735" max="9735" width="7.75" style="265" customWidth="1"/>
    <col min="9736" max="9736" width="2.375" style="265" customWidth="1"/>
    <col min="9737" max="9737" width="7.75" style="265" customWidth="1"/>
    <col min="9738" max="9984" width="9" style="265"/>
    <col min="9985" max="9985" width="9.625" style="265" customWidth="1"/>
    <col min="9986" max="9986" width="7.25" style="265" customWidth="1"/>
    <col min="9987" max="9987" width="9.625" style="265" customWidth="1"/>
    <col min="9988" max="9988" width="9" style="265"/>
    <col min="9989" max="9989" width="20" style="265" bestFit="1" customWidth="1"/>
    <col min="9990" max="9990" width="18.625" style="265" customWidth="1"/>
    <col min="9991" max="9991" width="7.75" style="265" customWidth="1"/>
    <col min="9992" max="9992" width="2.375" style="265" customWidth="1"/>
    <col min="9993" max="9993" width="7.75" style="265" customWidth="1"/>
    <col min="9994" max="10240" width="9" style="265"/>
    <col min="10241" max="10241" width="9.625" style="265" customWidth="1"/>
    <col min="10242" max="10242" width="7.25" style="265" customWidth="1"/>
    <col min="10243" max="10243" width="9.625" style="265" customWidth="1"/>
    <col min="10244" max="10244" width="9" style="265"/>
    <col min="10245" max="10245" width="20" style="265" bestFit="1" customWidth="1"/>
    <col min="10246" max="10246" width="18.625" style="265" customWidth="1"/>
    <col min="10247" max="10247" width="7.75" style="265" customWidth="1"/>
    <col min="10248" max="10248" width="2.375" style="265" customWidth="1"/>
    <col min="10249" max="10249" width="7.75" style="265" customWidth="1"/>
    <col min="10250" max="10496" width="9" style="265"/>
    <col min="10497" max="10497" width="9.625" style="265" customWidth="1"/>
    <col min="10498" max="10498" width="7.25" style="265" customWidth="1"/>
    <col min="10499" max="10499" width="9.625" style="265" customWidth="1"/>
    <col min="10500" max="10500" width="9" style="265"/>
    <col min="10501" max="10501" width="20" style="265" bestFit="1" customWidth="1"/>
    <col min="10502" max="10502" width="18.625" style="265" customWidth="1"/>
    <col min="10503" max="10503" width="7.75" style="265" customWidth="1"/>
    <col min="10504" max="10504" width="2.375" style="265" customWidth="1"/>
    <col min="10505" max="10505" width="7.75" style="265" customWidth="1"/>
    <col min="10506" max="10752" width="9" style="265"/>
    <col min="10753" max="10753" width="9.625" style="265" customWidth="1"/>
    <col min="10754" max="10754" width="7.25" style="265" customWidth="1"/>
    <col min="10755" max="10755" width="9.625" style="265" customWidth="1"/>
    <col min="10756" max="10756" width="9" style="265"/>
    <col min="10757" max="10757" width="20" style="265" bestFit="1" customWidth="1"/>
    <col min="10758" max="10758" width="18.625" style="265" customWidth="1"/>
    <col min="10759" max="10759" width="7.75" style="265" customWidth="1"/>
    <col min="10760" max="10760" width="2.375" style="265" customWidth="1"/>
    <col min="10761" max="10761" width="7.75" style="265" customWidth="1"/>
    <col min="10762" max="11008" width="9" style="265"/>
    <col min="11009" max="11009" width="9.625" style="265" customWidth="1"/>
    <col min="11010" max="11010" width="7.25" style="265" customWidth="1"/>
    <col min="11011" max="11011" width="9.625" style="265" customWidth="1"/>
    <col min="11012" max="11012" width="9" style="265"/>
    <col min="11013" max="11013" width="20" style="265" bestFit="1" customWidth="1"/>
    <col min="11014" max="11014" width="18.625" style="265" customWidth="1"/>
    <col min="11015" max="11015" width="7.75" style="265" customWidth="1"/>
    <col min="11016" max="11016" width="2.375" style="265" customWidth="1"/>
    <col min="11017" max="11017" width="7.75" style="265" customWidth="1"/>
    <col min="11018" max="11264" width="9" style="265"/>
    <col min="11265" max="11265" width="9.625" style="265" customWidth="1"/>
    <col min="11266" max="11266" width="7.25" style="265" customWidth="1"/>
    <col min="11267" max="11267" width="9.625" style="265" customWidth="1"/>
    <col min="11268" max="11268" width="9" style="265"/>
    <col min="11269" max="11269" width="20" style="265" bestFit="1" customWidth="1"/>
    <col min="11270" max="11270" width="18.625" style="265" customWidth="1"/>
    <col min="11271" max="11271" width="7.75" style="265" customWidth="1"/>
    <col min="11272" max="11272" width="2.375" style="265" customWidth="1"/>
    <col min="11273" max="11273" width="7.75" style="265" customWidth="1"/>
    <col min="11274" max="11520" width="9" style="265"/>
    <col min="11521" max="11521" width="9.625" style="265" customWidth="1"/>
    <col min="11522" max="11522" width="7.25" style="265" customWidth="1"/>
    <col min="11523" max="11523" width="9.625" style="265" customWidth="1"/>
    <col min="11524" max="11524" width="9" style="265"/>
    <col min="11525" max="11525" width="20" style="265" bestFit="1" customWidth="1"/>
    <col min="11526" max="11526" width="18.625" style="265" customWidth="1"/>
    <col min="11527" max="11527" width="7.75" style="265" customWidth="1"/>
    <col min="11528" max="11528" width="2.375" style="265" customWidth="1"/>
    <col min="11529" max="11529" width="7.75" style="265" customWidth="1"/>
    <col min="11530" max="11776" width="9" style="265"/>
    <col min="11777" max="11777" width="9.625" style="265" customWidth="1"/>
    <col min="11778" max="11778" width="7.25" style="265" customWidth="1"/>
    <col min="11779" max="11779" width="9.625" style="265" customWidth="1"/>
    <col min="11780" max="11780" width="9" style="265"/>
    <col min="11781" max="11781" width="20" style="265" bestFit="1" customWidth="1"/>
    <col min="11782" max="11782" width="18.625" style="265" customWidth="1"/>
    <col min="11783" max="11783" width="7.75" style="265" customWidth="1"/>
    <col min="11784" max="11784" width="2.375" style="265" customWidth="1"/>
    <col min="11785" max="11785" width="7.75" style="265" customWidth="1"/>
    <col min="11786" max="12032" width="9" style="265"/>
    <col min="12033" max="12033" width="9.625" style="265" customWidth="1"/>
    <col min="12034" max="12034" width="7.25" style="265" customWidth="1"/>
    <col min="12035" max="12035" width="9.625" style="265" customWidth="1"/>
    <col min="12036" max="12036" width="9" style="265"/>
    <col min="12037" max="12037" width="20" style="265" bestFit="1" customWidth="1"/>
    <col min="12038" max="12038" width="18.625" style="265" customWidth="1"/>
    <col min="12039" max="12039" width="7.75" style="265" customWidth="1"/>
    <col min="12040" max="12040" width="2.375" style="265" customWidth="1"/>
    <col min="12041" max="12041" width="7.75" style="265" customWidth="1"/>
    <col min="12042" max="12288" width="9" style="265"/>
    <col min="12289" max="12289" width="9.625" style="265" customWidth="1"/>
    <col min="12290" max="12290" width="7.25" style="265" customWidth="1"/>
    <col min="12291" max="12291" width="9.625" style="265" customWidth="1"/>
    <col min="12292" max="12292" width="9" style="265"/>
    <col min="12293" max="12293" width="20" style="265" bestFit="1" customWidth="1"/>
    <col min="12294" max="12294" width="18.625" style="265" customWidth="1"/>
    <col min="12295" max="12295" width="7.75" style="265" customWidth="1"/>
    <col min="12296" max="12296" width="2.375" style="265" customWidth="1"/>
    <col min="12297" max="12297" width="7.75" style="265" customWidth="1"/>
    <col min="12298" max="12544" width="9" style="265"/>
    <col min="12545" max="12545" width="9.625" style="265" customWidth="1"/>
    <col min="12546" max="12546" width="7.25" style="265" customWidth="1"/>
    <col min="12547" max="12547" width="9.625" style="265" customWidth="1"/>
    <col min="12548" max="12548" width="9" style="265"/>
    <col min="12549" max="12549" width="20" style="265" bestFit="1" customWidth="1"/>
    <col min="12550" max="12550" width="18.625" style="265" customWidth="1"/>
    <col min="12551" max="12551" width="7.75" style="265" customWidth="1"/>
    <col min="12552" max="12552" width="2.375" style="265" customWidth="1"/>
    <col min="12553" max="12553" width="7.75" style="265" customWidth="1"/>
    <col min="12554" max="12800" width="9" style="265"/>
    <col min="12801" max="12801" width="9.625" style="265" customWidth="1"/>
    <col min="12802" max="12802" width="7.25" style="265" customWidth="1"/>
    <col min="12803" max="12803" width="9.625" style="265" customWidth="1"/>
    <col min="12804" max="12804" width="9" style="265"/>
    <col min="12805" max="12805" width="20" style="265" bestFit="1" customWidth="1"/>
    <col min="12806" max="12806" width="18.625" style="265" customWidth="1"/>
    <col min="12807" max="12807" width="7.75" style="265" customWidth="1"/>
    <col min="12808" max="12808" width="2.375" style="265" customWidth="1"/>
    <col min="12809" max="12809" width="7.75" style="265" customWidth="1"/>
    <col min="12810" max="13056" width="9" style="265"/>
    <col min="13057" max="13057" width="9.625" style="265" customWidth="1"/>
    <col min="13058" max="13058" width="7.25" style="265" customWidth="1"/>
    <col min="13059" max="13059" width="9.625" style="265" customWidth="1"/>
    <col min="13060" max="13060" width="9" style="265"/>
    <col min="13061" max="13061" width="20" style="265" bestFit="1" customWidth="1"/>
    <col min="13062" max="13062" width="18.625" style="265" customWidth="1"/>
    <col min="13063" max="13063" width="7.75" style="265" customWidth="1"/>
    <col min="13064" max="13064" width="2.375" style="265" customWidth="1"/>
    <col min="13065" max="13065" width="7.75" style="265" customWidth="1"/>
    <col min="13066" max="13312" width="9" style="265"/>
    <col min="13313" max="13313" width="9.625" style="265" customWidth="1"/>
    <col min="13314" max="13314" width="7.25" style="265" customWidth="1"/>
    <col min="13315" max="13315" width="9.625" style="265" customWidth="1"/>
    <col min="13316" max="13316" width="9" style="265"/>
    <col min="13317" max="13317" width="20" style="265" bestFit="1" customWidth="1"/>
    <col min="13318" max="13318" width="18.625" style="265" customWidth="1"/>
    <col min="13319" max="13319" width="7.75" style="265" customWidth="1"/>
    <col min="13320" max="13320" width="2.375" style="265" customWidth="1"/>
    <col min="13321" max="13321" width="7.75" style="265" customWidth="1"/>
    <col min="13322" max="13568" width="9" style="265"/>
    <col min="13569" max="13569" width="9.625" style="265" customWidth="1"/>
    <col min="13570" max="13570" width="7.25" style="265" customWidth="1"/>
    <col min="13571" max="13571" width="9.625" style="265" customWidth="1"/>
    <col min="13572" max="13572" width="9" style="265"/>
    <col min="13573" max="13573" width="20" style="265" bestFit="1" customWidth="1"/>
    <col min="13574" max="13574" width="18.625" style="265" customWidth="1"/>
    <col min="13575" max="13575" width="7.75" style="265" customWidth="1"/>
    <col min="13576" max="13576" width="2.375" style="265" customWidth="1"/>
    <col min="13577" max="13577" width="7.75" style="265" customWidth="1"/>
    <col min="13578" max="13824" width="9" style="265"/>
    <col min="13825" max="13825" width="9.625" style="265" customWidth="1"/>
    <col min="13826" max="13826" width="7.25" style="265" customWidth="1"/>
    <col min="13827" max="13827" width="9.625" style="265" customWidth="1"/>
    <col min="13828" max="13828" width="9" style="265"/>
    <col min="13829" max="13829" width="20" style="265" bestFit="1" customWidth="1"/>
    <col min="13830" max="13830" width="18.625" style="265" customWidth="1"/>
    <col min="13831" max="13831" width="7.75" style="265" customWidth="1"/>
    <col min="13832" max="13832" width="2.375" style="265" customWidth="1"/>
    <col min="13833" max="13833" width="7.75" style="265" customWidth="1"/>
    <col min="13834" max="14080" width="9" style="265"/>
    <col min="14081" max="14081" width="9.625" style="265" customWidth="1"/>
    <col min="14082" max="14082" width="7.25" style="265" customWidth="1"/>
    <col min="14083" max="14083" width="9.625" style="265" customWidth="1"/>
    <col min="14084" max="14084" width="9" style="265"/>
    <col min="14085" max="14085" width="20" style="265" bestFit="1" customWidth="1"/>
    <col min="14086" max="14086" width="18.625" style="265" customWidth="1"/>
    <col min="14087" max="14087" width="7.75" style="265" customWidth="1"/>
    <col min="14088" max="14088" width="2.375" style="265" customWidth="1"/>
    <col min="14089" max="14089" width="7.75" style="265" customWidth="1"/>
    <col min="14090" max="14336" width="9" style="265"/>
    <col min="14337" max="14337" width="9.625" style="265" customWidth="1"/>
    <col min="14338" max="14338" width="7.25" style="265" customWidth="1"/>
    <col min="14339" max="14339" width="9.625" style="265" customWidth="1"/>
    <col min="14340" max="14340" width="9" style="265"/>
    <col min="14341" max="14341" width="20" style="265" bestFit="1" customWidth="1"/>
    <col min="14342" max="14342" width="18.625" style="265" customWidth="1"/>
    <col min="14343" max="14343" width="7.75" style="265" customWidth="1"/>
    <col min="14344" max="14344" width="2.375" style="265" customWidth="1"/>
    <col min="14345" max="14345" width="7.75" style="265" customWidth="1"/>
    <col min="14346" max="14592" width="9" style="265"/>
    <col min="14593" max="14593" width="9.625" style="265" customWidth="1"/>
    <col min="14594" max="14594" width="7.25" style="265" customWidth="1"/>
    <col min="14595" max="14595" width="9.625" style="265" customWidth="1"/>
    <col min="14596" max="14596" width="9" style="265"/>
    <col min="14597" max="14597" width="20" style="265" bestFit="1" customWidth="1"/>
    <col min="14598" max="14598" width="18.625" style="265" customWidth="1"/>
    <col min="14599" max="14599" width="7.75" style="265" customWidth="1"/>
    <col min="14600" max="14600" width="2.375" style="265" customWidth="1"/>
    <col min="14601" max="14601" width="7.75" style="265" customWidth="1"/>
    <col min="14602" max="14848" width="9" style="265"/>
    <col min="14849" max="14849" width="9.625" style="265" customWidth="1"/>
    <col min="14850" max="14850" width="7.25" style="265" customWidth="1"/>
    <col min="14851" max="14851" width="9.625" style="265" customWidth="1"/>
    <col min="14852" max="14852" width="9" style="265"/>
    <col min="14853" max="14853" width="20" style="265" bestFit="1" customWidth="1"/>
    <col min="14854" max="14854" width="18.625" style="265" customWidth="1"/>
    <col min="14855" max="14855" width="7.75" style="265" customWidth="1"/>
    <col min="14856" max="14856" width="2.375" style="265" customWidth="1"/>
    <col min="14857" max="14857" width="7.75" style="265" customWidth="1"/>
    <col min="14858" max="15104" width="9" style="265"/>
    <col min="15105" max="15105" width="9.625" style="265" customWidth="1"/>
    <col min="15106" max="15106" width="7.25" style="265" customWidth="1"/>
    <col min="15107" max="15107" width="9.625" style="265" customWidth="1"/>
    <col min="15108" max="15108" width="9" style="265"/>
    <col min="15109" max="15109" width="20" style="265" bestFit="1" customWidth="1"/>
    <col min="15110" max="15110" width="18.625" style="265" customWidth="1"/>
    <col min="15111" max="15111" width="7.75" style="265" customWidth="1"/>
    <col min="15112" max="15112" width="2.375" style="265" customWidth="1"/>
    <col min="15113" max="15113" width="7.75" style="265" customWidth="1"/>
    <col min="15114" max="15360" width="9" style="265"/>
    <col min="15361" max="15361" width="9.625" style="265" customWidth="1"/>
    <col min="15362" max="15362" width="7.25" style="265" customWidth="1"/>
    <col min="15363" max="15363" width="9.625" style="265" customWidth="1"/>
    <col min="15364" max="15364" width="9" style="265"/>
    <col min="15365" max="15365" width="20" style="265" bestFit="1" customWidth="1"/>
    <col min="15366" max="15366" width="18.625" style="265" customWidth="1"/>
    <col min="15367" max="15367" width="7.75" style="265" customWidth="1"/>
    <col min="15368" max="15368" width="2.375" style="265" customWidth="1"/>
    <col min="15369" max="15369" width="7.75" style="265" customWidth="1"/>
    <col min="15370" max="15616" width="9" style="265"/>
    <col min="15617" max="15617" width="9.625" style="265" customWidth="1"/>
    <col min="15618" max="15618" width="7.25" style="265" customWidth="1"/>
    <col min="15619" max="15619" width="9.625" style="265" customWidth="1"/>
    <col min="15620" max="15620" width="9" style="265"/>
    <col min="15621" max="15621" width="20" style="265" bestFit="1" customWidth="1"/>
    <col min="15622" max="15622" width="18.625" style="265" customWidth="1"/>
    <col min="15623" max="15623" width="7.75" style="265" customWidth="1"/>
    <col min="15624" max="15624" width="2.375" style="265" customWidth="1"/>
    <col min="15625" max="15625" width="7.75" style="265" customWidth="1"/>
    <col min="15626" max="15872" width="9" style="265"/>
    <col min="15873" max="15873" width="9.625" style="265" customWidth="1"/>
    <col min="15874" max="15874" width="7.25" style="265" customWidth="1"/>
    <col min="15875" max="15875" width="9.625" style="265" customWidth="1"/>
    <col min="15876" max="15876" width="9" style="265"/>
    <col min="15877" max="15877" width="20" style="265" bestFit="1" customWidth="1"/>
    <col min="15878" max="15878" width="18.625" style="265" customWidth="1"/>
    <col min="15879" max="15879" width="7.75" style="265" customWidth="1"/>
    <col min="15880" max="15880" width="2.375" style="265" customWidth="1"/>
    <col min="15881" max="15881" width="7.75" style="265" customWidth="1"/>
    <col min="15882" max="16128" width="9" style="265"/>
    <col min="16129" max="16129" width="9.625" style="265" customWidth="1"/>
    <col min="16130" max="16130" width="7.25" style="265" customWidth="1"/>
    <col min="16131" max="16131" width="9.625" style="265" customWidth="1"/>
    <col min="16132" max="16132" width="9" style="265"/>
    <col min="16133" max="16133" width="20" style="265" bestFit="1" customWidth="1"/>
    <col min="16134" max="16134" width="18.625" style="265" customWidth="1"/>
    <col min="16135" max="16135" width="7.75" style="265" customWidth="1"/>
    <col min="16136" max="16136" width="2.375" style="265" customWidth="1"/>
    <col min="16137" max="16137" width="7.75" style="265" customWidth="1"/>
    <col min="16138" max="16384" width="9" style="265"/>
  </cols>
  <sheetData>
    <row r="1" spans="1:8" ht="21" customHeight="1" x14ac:dyDescent="0.2">
      <c r="A1" s="260"/>
      <c r="B1" s="261"/>
      <c r="C1" s="262"/>
      <c r="D1" s="263"/>
      <c r="E1" s="263"/>
      <c r="F1" s="263"/>
      <c r="G1" s="263"/>
      <c r="H1" s="264"/>
    </row>
    <row r="2" spans="1:8" ht="24" x14ac:dyDescent="0.25">
      <c r="A2" s="527" t="s">
        <v>134</v>
      </c>
      <c r="B2" s="528"/>
      <c r="C2" s="528"/>
      <c r="D2" s="528"/>
      <c r="E2" s="528"/>
      <c r="F2" s="528"/>
      <c r="G2" s="528"/>
      <c r="H2" s="529"/>
    </row>
    <row r="3" spans="1:8" ht="30" customHeight="1" x14ac:dyDescent="0.2">
      <c r="A3" s="530"/>
      <c r="B3" s="528"/>
      <c r="C3" s="528"/>
      <c r="D3" s="528"/>
      <c r="E3" s="528"/>
      <c r="F3" s="528"/>
      <c r="G3" s="528"/>
      <c r="H3" s="529"/>
    </row>
    <row r="4" spans="1:8" x14ac:dyDescent="0.2">
      <c r="A4" s="112"/>
      <c r="B4" s="266"/>
      <c r="C4" s="267"/>
      <c r="D4" s="34"/>
      <c r="E4" s="34"/>
      <c r="F4" s="34"/>
      <c r="G4" s="34"/>
      <c r="H4" s="268"/>
    </row>
    <row r="5" spans="1:8" x14ac:dyDescent="0.2">
      <c r="A5" s="269"/>
      <c r="B5" s="270"/>
      <c r="C5" s="270"/>
      <c r="D5" s="270"/>
      <c r="E5" s="270"/>
      <c r="F5" s="270"/>
      <c r="G5" s="270"/>
      <c r="H5" s="271"/>
    </row>
    <row r="6" spans="1:8" ht="23.25" customHeight="1" x14ac:dyDescent="0.15">
      <c r="A6" s="272"/>
      <c r="B6" s="273" t="s">
        <v>135</v>
      </c>
      <c r="C6" s="274"/>
      <c r="D6" s="275" t="s">
        <v>136</v>
      </c>
      <c r="E6" s="275"/>
      <c r="F6" s="276"/>
      <c r="G6" s="276"/>
      <c r="H6" s="268"/>
    </row>
    <row r="7" spans="1:8" s="282" customFormat="1" ht="17.100000000000001" customHeight="1" x14ac:dyDescent="0.15">
      <c r="A7" s="277"/>
      <c r="B7" s="278">
        <v>1</v>
      </c>
      <c r="C7" s="279"/>
      <c r="D7" s="276" t="s">
        <v>137</v>
      </c>
      <c r="E7" s="276"/>
      <c r="F7" s="276"/>
      <c r="G7" s="280"/>
      <c r="H7" s="281"/>
    </row>
    <row r="8" spans="1:8" s="282" customFormat="1" ht="17.100000000000001" customHeight="1" x14ac:dyDescent="0.15">
      <c r="A8" s="277"/>
      <c r="B8" s="283"/>
      <c r="C8" s="279"/>
      <c r="D8" s="276"/>
      <c r="E8" s="276"/>
      <c r="F8" s="276"/>
      <c r="G8" s="276"/>
      <c r="H8" s="281"/>
    </row>
    <row r="9" spans="1:8" s="282" customFormat="1" ht="17.100000000000001" customHeight="1" x14ac:dyDescent="0.15">
      <c r="A9" s="277"/>
      <c r="B9" s="284">
        <v>2</v>
      </c>
      <c r="C9" s="279"/>
      <c r="D9" s="276" t="s">
        <v>138</v>
      </c>
      <c r="E9" s="276"/>
      <c r="F9" s="276"/>
      <c r="G9" s="280"/>
      <c r="H9" s="281"/>
    </row>
    <row r="10" spans="1:8" s="282" customFormat="1" ht="17.100000000000001" customHeight="1" x14ac:dyDescent="0.15">
      <c r="A10" s="277"/>
      <c r="B10" s="283"/>
      <c r="C10" s="279"/>
      <c r="D10" s="276"/>
      <c r="E10" s="276"/>
      <c r="F10" s="276"/>
      <c r="G10" s="276"/>
      <c r="H10" s="281"/>
    </row>
    <row r="11" spans="1:8" s="282" customFormat="1" ht="17.100000000000001" customHeight="1" x14ac:dyDescent="0.15">
      <c r="A11" s="277"/>
      <c r="B11" s="285">
        <v>3</v>
      </c>
      <c r="C11" s="279"/>
      <c r="D11" s="276" t="s">
        <v>139</v>
      </c>
      <c r="E11" s="276"/>
      <c r="F11" s="276"/>
      <c r="G11" s="280"/>
      <c r="H11" s="281"/>
    </row>
    <row r="12" spans="1:8" s="282" customFormat="1" ht="17.100000000000001" customHeight="1" x14ac:dyDescent="0.15">
      <c r="A12" s="277"/>
      <c r="B12" s="283"/>
      <c r="C12" s="279"/>
      <c r="D12" s="276"/>
      <c r="E12" s="276"/>
      <c r="F12" s="276"/>
      <c r="G12" s="276"/>
      <c r="H12" s="281"/>
    </row>
    <row r="13" spans="1:8" s="282" customFormat="1" ht="17.100000000000001" customHeight="1" x14ac:dyDescent="0.15">
      <c r="A13" s="277"/>
      <c r="B13" s="401">
        <v>4</v>
      </c>
      <c r="C13" s="279"/>
      <c r="D13" s="276" t="s">
        <v>140</v>
      </c>
      <c r="E13" s="276"/>
      <c r="F13" s="276"/>
      <c r="G13" s="280"/>
      <c r="H13" s="281"/>
    </row>
    <row r="14" spans="1:8" s="282" customFormat="1" ht="17.100000000000001" customHeight="1" x14ac:dyDescent="0.15">
      <c r="A14" s="277"/>
      <c r="B14" s="283" t="s">
        <v>141</v>
      </c>
      <c r="C14" s="279"/>
      <c r="D14" s="276"/>
      <c r="E14" s="276"/>
      <c r="F14" s="276"/>
      <c r="G14" s="276"/>
      <c r="H14" s="281"/>
    </row>
    <row r="15" spans="1:8" s="282" customFormat="1" ht="17.100000000000001" customHeight="1" x14ac:dyDescent="0.15">
      <c r="A15" s="277"/>
      <c r="B15" s="286">
        <v>5</v>
      </c>
      <c r="C15" s="287"/>
      <c r="D15" s="276" t="s">
        <v>142</v>
      </c>
      <c r="E15" s="276"/>
      <c r="F15" s="276"/>
      <c r="G15" s="280"/>
      <c r="H15" s="281"/>
    </row>
    <row r="16" spans="1:8" s="282" customFormat="1" ht="17.100000000000001" customHeight="1" x14ac:dyDescent="0.15">
      <c r="A16" s="277"/>
      <c r="B16" s="283"/>
      <c r="C16" s="279"/>
      <c r="D16" s="276"/>
      <c r="E16" s="276"/>
      <c r="F16" s="276"/>
      <c r="G16" s="276"/>
      <c r="H16" s="281"/>
    </row>
    <row r="17" spans="1:8" s="282" customFormat="1" ht="17.100000000000001" customHeight="1" x14ac:dyDescent="0.15">
      <c r="A17" s="277"/>
      <c r="B17" s="288">
        <v>6</v>
      </c>
      <c r="C17" s="279"/>
      <c r="D17" s="276" t="s">
        <v>143</v>
      </c>
      <c r="E17" s="276"/>
      <c r="F17" s="276"/>
      <c r="G17" s="276"/>
      <c r="H17" s="281"/>
    </row>
    <row r="18" spans="1:8" s="282" customFormat="1" ht="17.100000000000001" customHeight="1" x14ac:dyDescent="0.15">
      <c r="A18" s="277"/>
      <c r="B18" s="283"/>
      <c r="C18" s="279"/>
      <c r="D18" s="276"/>
      <c r="E18" s="276"/>
      <c r="F18" s="276"/>
      <c r="G18" s="276"/>
      <c r="H18" s="281"/>
    </row>
    <row r="19" spans="1:8" s="282" customFormat="1" ht="17.100000000000001" customHeight="1" x14ac:dyDescent="0.15">
      <c r="A19" s="277"/>
      <c r="B19" s="289">
        <v>7</v>
      </c>
      <c r="C19" s="279"/>
      <c r="D19" s="276" t="s">
        <v>144</v>
      </c>
      <c r="E19" s="276"/>
      <c r="F19" s="276"/>
      <c r="G19" s="276"/>
      <c r="H19" s="281"/>
    </row>
    <row r="20" spans="1:8" s="282" customFormat="1" ht="17.100000000000001" customHeight="1" x14ac:dyDescent="0.15">
      <c r="A20" s="277"/>
      <c r="B20" s="283"/>
      <c r="C20" s="279"/>
      <c r="D20" s="276"/>
      <c r="E20" s="276"/>
      <c r="F20" s="276"/>
      <c r="G20" s="276"/>
      <c r="H20" s="281"/>
    </row>
    <row r="21" spans="1:8" s="282" customFormat="1" ht="17.100000000000001" customHeight="1" x14ac:dyDescent="0.15">
      <c r="A21" s="277"/>
      <c r="B21" s="290">
        <v>8</v>
      </c>
      <c r="C21" s="279"/>
      <c r="D21" s="276" t="s">
        <v>145</v>
      </c>
      <c r="E21" s="276"/>
      <c r="F21" s="276"/>
      <c r="G21" s="276"/>
      <c r="H21" s="281"/>
    </row>
    <row r="22" spans="1:8" s="282" customFormat="1" ht="17.100000000000001" customHeight="1" x14ac:dyDescent="0.15">
      <c r="A22" s="277"/>
      <c r="B22" s="283"/>
      <c r="C22" s="279"/>
      <c r="D22" s="276"/>
      <c r="E22" s="276"/>
      <c r="F22" s="276"/>
      <c r="G22" s="276"/>
      <c r="H22" s="281"/>
    </row>
    <row r="23" spans="1:8" s="282" customFormat="1" ht="17.100000000000001" customHeight="1" x14ac:dyDescent="0.15">
      <c r="A23" s="277"/>
      <c r="B23" s="291">
        <v>9</v>
      </c>
      <c r="C23" s="279"/>
      <c r="D23" s="276" t="s">
        <v>146</v>
      </c>
      <c r="E23" s="276"/>
      <c r="F23" s="276"/>
      <c r="G23" s="276"/>
      <c r="H23" s="281"/>
    </row>
    <row r="24" spans="1:8" s="282" customFormat="1" ht="17.100000000000001" customHeight="1" x14ac:dyDescent="0.15">
      <c r="A24" s="277"/>
      <c r="B24" s="283"/>
      <c r="C24" s="279"/>
      <c r="D24" s="276"/>
      <c r="E24" s="276"/>
      <c r="F24" s="276"/>
      <c r="G24" s="276"/>
      <c r="H24" s="281"/>
    </row>
    <row r="25" spans="1:8" s="282" customFormat="1" ht="17.100000000000001" customHeight="1" x14ac:dyDescent="0.15">
      <c r="A25" s="277"/>
      <c r="B25" s="292">
        <v>10</v>
      </c>
      <c r="C25" s="279"/>
      <c r="D25" s="276" t="s">
        <v>147</v>
      </c>
      <c r="E25" s="276"/>
      <c r="F25" s="276"/>
      <c r="G25" s="276"/>
      <c r="H25" s="281"/>
    </row>
    <row r="26" spans="1:8" s="282" customFormat="1" ht="17.100000000000001" customHeight="1" x14ac:dyDescent="0.15">
      <c r="A26" s="277"/>
      <c r="B26" s="283"/>
      <c r="C26" s="279"/>
      <c r="D26" s="276"/>
      <c r="E26" s="276"/>
      <c r="F26" s="276"/>
      <c r="G26" s="276"/>
      <c r="H26" s="281"/>
    </row>
    <row r="27" spans="1:8" s="282" customFormat="1" ht="17.100000000000001" customHeight="1" x14ac:dyDescent="0.15">
      <c r="A27" s="277"/>
      <c r="B27" s="293">
        <v>11</v>
      </c>
      <c r="C27" s="279"/>
      <c r="D27" s="276" t="s">
        <v>148</v>
      </c>
      <c r="E27" s="276"/>
      <c r="F27" s="276"/>
      <c r="G27" s="276"/>
      <c r="H27" s="281"/>
    </row>
    <row r="28" spans="1:8" s="282" customFormat="1" ht="17.100000000000001" customHeight="1" x14ac:dyDescent="0.15">
      <c r="A28" s="277"/>
      <c r="B28" s="283"/>
      <c r="C28" s="279"/>
      <c r="D28" s="276"/>
      <c r="E28" s="276"/>
      <c r="F28" s="276"/>
      <c r="G28" s="276"/>
      <c r="H28" s="281"/>
    </row>
    <row r="29" spans="1:8" s="282" customFormat="1" ht="17.100000000000001" customHeight="1" x14ac:dyDescent="0.15">
      <c r="A29" s="277"/>
      <c r="B29" s="318">
        <v>12</v>
      </c>
      <c r="C29" s="279"/>
      <c r="D29" s="276" t="s">
        <v>149</v>
      </c>
      <c r="E29" s="276"/>
      <c r="F29" s="276"/>
      <c r="G29" s="276"/>
      <c r="H29" s="281"/>
    </row>
    <row r="30" spans="1:8" s="282" customFormat="1" ht="17.100000000000001" customHeight="1" x14ac:dyDescent="0.15">
      <c r="A30" s="294"/>
      <c r="B30" s="295"/>
      <c r="C30" s="296"/>
      <c r="D30" s="297"/>
      <c r="E30" s="297"/>
      <c r="F30" s="297"/>
      <c r="G30" s="297"/>
      <c r="H30" s="298"/>
    </row>
    <row r="31" spans="1:8" s="282" customFormat="1" ht="17.100000000000001" customHeight="1" x14ac:dyDescent="0.15">
      <c r="A31" s="277"/>
      <c r="B31" s="318">
        <v>13</v>
      </c>
      <c r="C31" s="299"/>
      <c r="D31" s="276" t="s">
        <v>150</v>
      </c>
      <c r="E31" s="276"/>
      <c r="F31" s="276"/>
      <c r="G31" s="276"/>
      <c r="H31" s="281"/>
    </row>
    <row r="32" spans="1:8" s="282" customFormat="1" ht="17.100000000000001" customHeight="1" x14ac:dyDescent="0.15">
      <c r="A32" s="277"/>
      <c r="B32" s="283"/>
      <c r="C32" s="279"/>
      <c r="D32" s="276"/>
      <c r="E32" s="276"/>
      <c r="F32" s="276"/>
      <c r="G32" s="276"/>
      <c r="H32" s="281"/>
    </row>
    <row r="33" spans="1:8" s="282" customFormat="1" ht="17.100000000000001" customHeight="1" x14ac:dyDescent="0.15">
      <c r="A33" s="277"/>
      <c r="B33" s="318">
        <v>14</v>
      </c>
      <c r="C33" s="279"/>
      <c r="D33" s="276" t="s">
        <v>151</v>
      </c>
      <c r="E33" s="276"/>
      <c r="F33" s="276"/>
      <c r="G33" s="276"/>
      <c r="H33" s="281"/>
    </row>
    <row r="34" spans="1:8" s="282" customFormat="1" ht="17.100000000000001" customHeight="1" x14ac:dyDescent="0.15">
      <c r="A34" s="300"/>
      <c r="B34" s="283"/>
      <c r="C34" s="279"/>
      <c r="D34" s="301"/>
      <c r="E34" s="301"/>
      <c r="F34" s="301"/>
      <c r="G34" s="301"/>
      <c r="H34" s="302"/>
    </row>
    <row r="35" spans="1:8" s="282" customFormat="1" ht="17.100000000000001" customHeight="1" x14ac:dyDescent="0.15">
      <c r="A35" s="303"/>
      <c r="B35" s="318">
        <v>15</v>
      </c>
      <c r="C35" s="279"/>
      <c r="D35" s="304" t="s">
        <v>92</v>
      </c>
      <c r="E35" s="304" t="s">
        <v>152</v>
      </c>
      <c r="F35" s="304"/>
      <c r="G35" s="304"/>
      <c r="H35" s="305"/>
    </row>
    <row r="36" spans="1:8" s="282" customFormat="1" ht="17.100000000000001" customHeight="1" x14ac:dyDescent="0.15">
      <c r="A36" s="300"/>
      <c r="B36" s="306"/>
      <c r="C36" s="307"/>
      <c r="D36" s="301"/>
      <c r="E36" s="301"/>
      <c r="F36" s="301"/>
      <c r="G36" s="301"/>
      <c r="H36" s="302"/>
    </row>
    <row r="37" spans="1:8" s="282" customFormat="1" ht="17.100000000000001" customHeight="1" x14ac:dyDescent="0.15">
      <c r="A37" s="277"/>
      <c r="B37" s="318">
        <v>16</v>
      </c>
      <c r="C37" s="299"/>
      <c r="D37" s="276" t="s">
        <v>153</v>
      </c>
      <c r="E37" s="276"/>
      <c r="F37" s="276"/>
      <c r="G37" s="276"/>
      <c r="H37" s="281"/>
    </row>
    <row r="38" spans="1:8" s="282" customFormat="1" ht="17.100000000000001" customHeight="1" x14ac:dyDescent="0.15">
      <c r="A38" s="277"/>
      <c r="B38" s="283"/>
      <c r="C38" s="279"/>
      <c r="D38" s="276"/>
      <c r="E38" s="276"/>
      <c r="F38" s="276"/>
      <c r="G38" s="276"/>
      <c r="H38" s="281"/>
    </row>
    <row r="39" spans="1:8" s="282" customFormat="1" ht="17.100000000000001" customHeight="1" x14ac:dyDescent="0.15">
      <c r="A39" s="277"/>
      <c r="B39" s="318">
        <v>17</v>
      </c>
      <c r="C39" s="299"/>
      <c r="D39" s="276" t="s">
        <v>154</v>
      </c>
      <c r="E39" s="276"/>
      <c r="F39" s="276"/>
      <c r="G39" s="276"/>
      <c r="H39" s="281"/>
    </row>
    <row r="40" spans="1:8" s="282" customFormat="1" ht="17.100000000000001" customHeight="1" x14ac:dyDescent="0.15">
      <c r="A40" s="277"/>
      <c r="B40" s="319"/>
      <c r="C40" s="299"/>
      <c r="D40" s="276"/>
      <c r="E40" s="276"/>
      <c r="F40" s="276"/>
      <c r="G40" s="276"/>
      <c r="H40" s="281"/>
    </row>
    <row r="41" spans="1:8" s="282" customFormat="1" ht="17.100000000000001" customHeight="1" x14ac:dyDescent="0.15">
      <c r="A41" s="277"/>
      <c r="B41" s="283"/>
      <c r="C41" s="308"/>
      <c r="D41" s="276"/>
      <c r="E41" s="276"/>
      <c r="F41" s="276"/>
      <c r="G41" s="276"/>
      <c r="H41" s="281"/>
    </row>
    <row r="42" spans="1:8" s="282" customFormat="1" ht="29.25" customHeight="1" x14ac:dyDescent="0.2">
      <c r="A42" s="531" t="s">
        <v>155</v>
      </c>
      <c r="B42" s="532"/>
      <c r="C42" s="532"/>
      <c r="D42" s="532"/>
      <c r="E42" s="532"/>
      <c r="F42" s="532"/>
      <c r="G42" s="532"/>
      <c r="H42" s="533"/>
    </row>
    <row r="43" spans="1:8" s="282" customFormat="1" ht="14.25" x14ac:dyDescent="0.15">
      <c r="A43" s="309"/>
      <c r="B43" s="310"/>
      <c r="C43" s="311"/>
      <c r="D43" s="312"/>
      <c r="E43" s="312"/>
      <c r="F43" s="312"/>
      <c r="G43" s="312"/>
      <c r="H43" s="313"/>
    </row>
    <row r="44" spans="1:8" s="315" customFormat="1" x14ac:dyDescent="0.2">
      <c r="A44" s="314"/>
      <c r="B44" s="266"/>
      <c r="C44" s="267"/>
      <c r="D44" s="314"/>
      <c r="E44" s="314"/>
      <c r="F44" s="314"/>
      <c r="G44" s="314"/>
      <c r="H44" s="314"/>
    </row>
    <row r="45" spans="1:8" s="315" customFormat="1" x14ac:dyDescent="0.2">
      <c r="A45" s="314"/>
      <c r="B45" s="266"/>
      <c r="C45" s="267"/>
      <c r="D45" s="314"/>
      <c r="E45" s="314"/>
      <c r="F45" s="314"/>
      <c r="G45" s="314"/>
      <c r="H45" s="314"/>
    </row>
    <row r="46" spans="1:8" s="315" customFormat="1" x14ac:dyDescent="0.2">
      <c r="A46" s="314"/>
      <c r="B46" s="266"/>
      <c r="C46" s="267"/>
      <c r="D46" s="314"/>
      <c r="E46" s="314"/>
      <c r="F46" s="314"/>
      <c r="G46" s="314"/>
      <c r="H46" s="314"/>
    </row>
    <row r="47" spans="1:8" s="315" customFormat="1" x14ac:dyDescent="0.2">
      <c r="A47" s="314"/>
      <c r="B47" s="266"/>
      <c r="C47" s="267"/>
      <c r="D47" s="314"/>
      <c r="E47" s="314"/>
      <c r="F47" s="314"/>
      <c r="G47" s="314"/>
      <c r="H47" s="314"/>
    </row>
    <row r="48" spans="1:8" s="315" customFormat="1" x14ac:dyDescent="0.2">
      <c r="A48" s="314"/>
      <c r="B48" s="266"/>
      <c r="C48" s="267"/>
      <c r="D48" s="314"/>
      <c r="E48" s="314"/>
      <c r="F48" s="314"/>
      <c r="G48" s="314"/>
      <c r="H48" s="314"/>
    </row>
    <row r="49" spans="1:8" s="315" customFormat="1" x14ac:dyDescent="0.2">
      <c r="A49" s="314"/>
      <c r="B49" s="266"/>
      <c r="C49" s="267"/>
      <c r="D49" s="314"/>
      <c r="E49" s="314"/>
      <c r="F49" s="314"/>
      <c r="G49" s="314"/>
      <c r="H49" s="314"/>
    </row>
    <row r="50" spans="1:8" s="315" customFormat="1" x14ac:dyDescent="0.2">
      <c r="A50" s="314"/>
      <c r="B50" s="266"/>
      <c r="C50" s="267"/>
      <c r="D50" s="314"/>
      <c r="E50" s="314"/>
      <c r="F50" s="314"/>
      <c r="G50" s="314"/>
      <c r="H50" s="314"/>
    </row>
    <row r="51" spans="1:8" s="315" customFormat="1" x14ac:dyDescent="0.2">
      <c r="A51" s="314"/>
      <c r="B51" s="266"/>
      <c r="C51" s="267"/>
      <c r="D51" s="314"/>
      <c r="E51" s="314"/>
      <c r="F51" s="314"/>
      <c r="G51" s="314"/>
      <c r="H51" s="314"/>
    </row>
    <row r="52" spans="1:8" s="315" customFormat="1" x14ac:dyDescent="0.2">
      <c r="A52" s="314"/>
      <c r="B52" s="266"/>
      <c r="C52" s="267"/>
      <c r="D52" s="314"/>
      <c r="E52" s="314"/>
      <c r="F52" s="314"/>
      <c r="G52" s="314"/>
      <c r="H52" s="314"/>
    </row>
    <row r="53" spans="1:8" s="315" customFormat="1" x14ac:dyDescent="0.2">
      <c r="A53" s="314"/>
      <c r="B53" s="266"/>
      <c r="C53" s="267"/>
      <c r="D53" s="314"/>
      <c r="E53" s="314"/>
      <c r="F53" s="314"/>
      <c r="G53" s="314"/>
      <c r="H53" s="314"/>
    </row>
    <row r="54" spans="1:8" s="315" customFormat="1" x14ac:dyDescent="0.2">
      <c r="A54" s="314"/>
      <c r="B54" s="266"/>
      <c r="C54" s="267"/>
      <c r="D54" s="314"/>
      <c r="E54" s="314"/>
      <c r="F54" s="314"/>
      <c r="G54" s="314"/>
      <c r="H54" s="314"/>
    </row>
    <row r="55" spans="1:8" s="315" customFormat="1" x14ac:dyDescent="0.2">
      <c r="B55" s="316"/>
      <c r="C55" s="317"/>
    </row>
    <row r="56" spans="1:8" s="315" customFormat="1" x14ac:dyDescent="0.2">
      <c r="B56" s="316"/>
      <c r="C56" s="317"/>
    </row>
    <row r="57" spans="1:8" s="315" customFormat="1" x14ac:dyDescent="0.2">
      <c r="B57" s="316"/>
      <c r="C57" s="317"/>
    </row>
    <row r="58" spans="1:8" s="315" customFormat="1" x14ac:dyDescent="0.2">
      <c r="B58" s="316"/>
      <c r="C58" s="317"/>
    </row>
    <row r="59" spans="1:8" s="315" customFormat="1" x14ac:dyDescent="0.2">
      <c r="B59" s="316"/>
      <c r="C59" s="317"/>
    </row>
    <row r="60" spans="1:8" s="315" customFormat="1" x14ac:dyDescent="0.2">
      <c r="B60" s="316"/>
      <c r="C60" s="317"/>
    </row>
    <row r="61" spans="1:8" s="315" customFormat="1" x14ac:dyDescent="0.2">
      <c r="B61" s="316"/>
      <c r="C61" s="317"/>
    </row>
    <row r="62" spans="1:8" s="315" customFormat="1" x14ac:dyDescent="0.2">
      <c r="B62" s="316"/>
      <c r="C62" s="317"/>
    </row>
    <row r="63" spans="1:8" s="315" customFormat="1" x14ac:dyDescent="0.2">
      <c r="B63" s="316"/>
      <c r="C63" s="317"/>
    </row>
    <row r="64" spans="1:8" s="315" customFormat="1" x14ac:dyDescent="0.2">
      <c r="B64" s="316"/>
      <c r="C64" s="317"/>
    </row>
    <row r="65" spans="2:3" s="315" customFormat="1" x14ac:dyDescent="0.2">
      <c r="B65" s="316"/>
      <c r="C65" s="317"/>
    </row>
    <row r="66" spans="2:3" s="315" customFormat="1" x14ac:dyDescent="0.2">
      <c r="B66" s="316"/>
      <c r="C66" s="317"/>
    </row>
    <row r="67" spans="2:3" s="315" customFormat="1" x14ac:dyDescent="0.2">
      <c r="B67" s="316"/>
      <c r="C67" s="317"/>
    </row>
    <row r="68" spans="2:3" s="315" customFormat="1" x14ac:dyDescent="0.2">
      <c r="B68" s="316"/>
      <c r="C68" s="317"/>
    </row>
    <row r="69" spans="2:3" s="315" customFormat="1" x14ac:dyDescent="0.2">
      <c r="B69" s="316"/>
      <c r="C69" s="317"/>
    </row>
    <row r="70" spans="2:3" s="315" customFormat="1" x14ac:dyDescent="0.2">
      <c r="B70" s="316"/>
      <c r="C70" s="317"/>
    </row>
    <row r="71" spans="2:3" s="315" customFormat="1" x14ac:dyDescent="0.2">
      <c r="B71" s="316"/>
      <c r="C71" s="317"/>
    </row>
    <row r="72" spans="2:3" s="315" customFormat="1" x14ac:dyDescent="0.2">
      <c r="B72" s="316"/>
      <c r="C72" s="317"/>
    </row>
    <row r="73" spans="2:3" s="315" customFormat="1" x14ac:dyDescent="0.2">
      <c r="B73" s="316"/>
      <c r="C73" s="317"/>
    </row>
    <row r="74" spans="2:3" s="315" customFormat="1" x14ac:dyDescent="0.2">
      <c r="B74" s="316"/>
      <c r="C74" s="317"/>
    </row>
    <row r="75" spans="2:3" s="315" customFormat="1" x14ac:dyDescent="0.2">
      <c r="B75" s="316"/>
      <c r="C75" s="317"/>
    </row>
    <row r="76" spans="2:3" s="315" customFormat="1" x14ac:dyDescent="0.2">
      <c r="B76" s="316"/>
      <c r="C76" s="317"/>
    </row>
    <row r="77" spans="2:3" s="315" customFormat="1" x14ac:dyDescent="0.2">
      <c r="B77" s="316"/>
      <c r="C77" s="317"/>
    </row>
    <row r="78" spans="2:3" s="315" customFormat="1" x14ac:dyDescent="0.2">
      <c r="B78" s="316"/>
      <c r="C78" s="317"/>
    </row>
    <row r="79" spans="2:3" s="315" customFormat="1" x14ac:dyDescent="0.2">
      <c r="B79" s="316"/>
      <c r="C79" s="317"/>
    </row>
    <row r="80" spans="2:3" s="315" customFormat="1" x14ac:dyDescent="0.2">
      <c r="B80" s="316"/>
      <c r="C80" s="317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F159"/>
  <sheetViews>
    <sheetView zoomScaleNormal="100" workbookViewId="0">
      <selection activeCell="P44" sqref="P44"/>
    </sheetView>
  </sheetViews>
  <sheetFormatPr defaultRowHeight="13.5" x14ac:dyDescent="0.15"/>
  <cols>
    <col min="1" max="1" width="6.125" style="472" customWidth="1"/>
    <col min="2" max="2" width="19.125" style="472" customWidth="1"/>
    <col min="3" max="4" width="13.25" style="472" customWidth="1"/>
    <col min="5" max="6" width="11.875" style="472" customWidth="1"/>
    <col min="7" max="7" width="20.5" style="472" customWidth="1"/>
    <col min="8" max="8" width="14.375" style="472" customWidth="1"/>
    <col min="9" max="9" width="4.875" style="53" customWidth="1"/>
    <col min="10" max="10" width="18.375" style="472" customWidth="1"/>
    <col min="11" max="11" width="5.125" style="472" customWidth="1"/>
    <col min="12" max="12" width="18.375" style="472" customWidth="1"/>
    <col min="13" max="13" width="15" style="472" customWidth="1"/>
    <col min="14" max="14" width="13.125" style="472" customWidth="1"/>
    <col min="15" max="15" width="10.125" style="472" customWidth="1"/>
    <col min="16" max="16" width="11.5" style="472" customWidth="1"/>
    <col min="17" max="17" width="4.125" style="1" customWidth="1"/>
    <col min="18" max="18" width="13.75" style="52" customWidth="1"/>
    <col min="19" max="30" width="7.625" style="1" customWidth="1"/>
    <col min="31" max="32" width="9" style="1"/>
    <col min="33" max="16384" width="9" style="472"/>
  </cols>
  <sheetData>
    <row r="1" spans="8:30" ht="12.75" customHeight="1" x14ac:dyDescent="0.15">
      <c r="H1" s="115" t="s">
        <v>189</v>
      </c>
      <c r="R1" s="117"/>
    </row>
    <row r="2" spans="8:30" x14ac:dyDescent="0.15">
      <c r="H2" s="209" t="s">
        <v>206</v>
      </c>
      <c r="I2" s="91"/>
      <c r="J2" s="211" t="s">
        <v>103</v>
      </c>
      <c r="K2" s="4"/>
      <c r="L2" s="350" t="s">
        <v>184</v>
      </c>
      <c r="R2" s="51"/>
      <c r="S2" s="118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8:30" x14ac:dyDescent="0.15">
      <c r="H3" s="201" t="s">
        <v>100</v>
      </c>
      <c r="I3" s="91"/>
      <c r="J3" s="160" t="s">
        <v>47</v>
      </c>
      <c r="K3" s="4"/>
      <c r="L3" s="350" t="s">
        <v>100</v>
      </c>
      <c r="M3" s="1"/>
      <c r="N3" s="100"/>
      <c r="O3" s="100"/>
      <c r="S3" s="28"/>
      <c r="T3" s="28"/>
      <c r="U3" s="28"/>
    </row>
    <row r="4" spans="8:30" x14ac:dyDescent="0.15">
      <c r="H4" s="99">
        <v>20839</v>
      </c>
      <c r="I4" s="91">
        <v>26</v>
      </c>
      <c r="J4" s="182" t="s">
        <v>30</v>
      </c>
      <c r="K4" s="131">
        <f>SUM(I4)</f>
        <v>26</v>
      </c>
      <c r="L4" s="367">
        <v>14723</v>
      </c>
      <c r="M4" s="493"/>
      <c r="N4" s="101"/>
      <c r="O4" s="101"/>
      <c r="S4" s="28"/>
      <c r="T4" s="28"/>
      <c r="U4" s="28"/>
    </row>
    <row r="5" spans="8:30" x14ac:dyDescent="0.15">
      <c r="H5" s="221">
        <v>17489</v>
      </c>
      <c r="I5" s="91">
        <v>33</v>
      </c>
      <c r="J5" s="182" t="s">
        <v>0</v>
      </c>
      <c r="K5" s="131">
        <f t="shared" ref="K5:K13" si="0">SUM(I5)</f>
        <v>33</v>
      </c>
      <c r="L5" s="368">
        <v>20681</v>
      </c>
      <c r="M5" s="49"/>
      <c r="N5" s="101"/>
      <c r="O5" s="101"/>
      <c r="S5" s="28"/>
      <c r="T5" s="28"/>
      <c r="U5" s="28"/>
    </row>
    <row r="6" spans="8:30" x14ac:dyDescent="0.15">
      <c r="H6" s="48">
        <v>11485</v>
      </c>
      <c r="I6" s="91">
        <v>37</v>
      </c>
      <c r="J6" s="182" t="s">
        <v>37</v>
      </c>
      <c r="K6" s="131">
        <f t="shared" si="0"/>
        <v>37</v>
      </c>
      <c r="L6" s="368">
        <v>10100</v>
      </c>
      <c r="M6" s="49"/>
      <c r="N6" s="210"/>
      <c r="O6" s="101"/>
      <c r="S6" s="28"/>
      <c r="T6" s="28"/>
      <c r="U6" s="28"/>
    </row>
    <row r="7" spans="8:30" x14ac:dyDescent="0.15">
      <c r="H7" s="221">
        <v>10403</v>
      </c>
      <c r="I7" s="91">
        <v>34</v>
      </c>
      <c r="J7" s="182" t="s">
        <v>1</v>
      </c>
      <c r="K7" s="131">
        <f t="shared" si="0"/>
        <v>34</v>
      </c>
      <c r="L7" s="368">
        <v>10991</v>
      </c>
      <c r="M7" s="49"/>
      <c r="N7" s="101"/>
      <c r="O7" s="101"/>
      <c r="S7" s="28"/>
      <c r="T7" s="28"/>
      <c r="U7" s="28"/>
    </row>
    <row r="8" spans="8:30" x14ac:dyDescent="0.15">
      <c r="H8" s="48">
        <v>8682</v>
      </c>
      <c r="I8" s="91">
        <v>14</v>
      </c>
      <c r="J8" s="182" t="s">
        <v>19</v>
      </c>
      <c r="K8" s="131">
        <f t="shared" si="0"/>
        <v>14</v>
      </c>
      <c r="L8" s="368">
        <v>6273</v>
      </c>
      <c r="M8" s="49"/>
      <c r="N8" s="101"/>
      <c r="O8" s="101"/>
      <c r="S8" s="28"/>
      <c r="T8" s="28"/>
      <c r="U8" s="28"/>
    </row>
    <row r="9" spans="8:30" x14ac:dyDescent="0.15">
      <c r="H9" s="221">
        <v>6641</v>
      </c>
      <c r="I9" s="349">
        <v>40</v>
      </c>
      <c r="J9" s="183" t="s">
        <v>2</v>
      </c>
      <c r="K9" s="131">
        <f t="shared" si="0"/>
        <v>40</v>
      </c>
      <c r="L9" s="368">
        <v>5776</v>
      </c>
      <c r="M9" s="49"/>
      <c r="N9" s="101"/>
      <c r="O9" s="101"/>
      <c r="S9" s="28"/>
      <c r="T9" s="28"/>
      <c r="U9" s="28"/>
    </row>
    <row r="10" spans="8:30" x14ac:dyDescent="0.15">
      <c r="H10" s="98">
        <v>5655</v>
      </c>
      <c r="I10" s="152">
        <v>36</v>
      </c>
      <c r="J10" s="185" t="s">
        <v>5</v>
      </c>
      <c r="K10" s="131">
        <f t="shared" si="0"/>
        <v>36</v>
      </c>
      <c r="L10" s="368">
        <v>3427</v>
      </c>
      <c r="S10" s="28"/>
      <c r="T10" s="28"/>
      <c r="U10" s="28"/>
    </row>
    <row r="11" spans="8:30" x14ac:dyDescent="0.15">
      <c r="H11" s="47">
        <v>4616</v>
      </c>
      <c r="I11" s="91">
        <v>25</v>
      </c>
      <c r="J11" s="182" t="s">
        <v>29</v>
      </c>
      <c r="K11" s="131">
        <f t="shared" si="0"/>
        <v>25</v>
      </c>
      <c r="L11" s="368">
        <v>5821</v>
      </c>
      <c r="M11" s="49"/>
      <c r="N11" s="101"/>
      <c r="O11" s="101"/>
      <c r="S11" s="28"/>
      <c r="T11" s="28"/>
      <c r="U11" s="28"/>
    </row>
    <row r="12" spans="8:30" x14ac:dyDescent="0.15">
      <c r="H12" s="521">
        <v>3298</v>
      </c>
      <c r="I12" s="152">
        <v>38</v>
      </c>
      <c r="J12" s="185" t="s">
        <v>38</v>
      </c>
      <c r="K12" s="131">
        <f t="shared" si="0"/>
        <v>38</v>
      </c>
      <c r="L12" s="368">
        <v>2564</v>
      </c>
      <c r="M12" s="49"/>
      <c r="N12" s="101"/>
      <c r="O12" s="101"/>
      <c r="S12" s="28"/>
      <c r="T12" s="28"/>
      <c r="U12" s="28"/>
    </row>
    <row r="13" spans="8:30" ht="14.25" thickBot="1" x14ac:dyDescent="0.2">
      <c r="H13" s="516">
        <v>3211</v>
      </c>
      <c r="I13" s="474">
        <v>24</v>
      </c>
      <c r="J13" s="475" t="s">
        <v>28</v>
      </c>
      <c r="K13" s="131">
        <f t="shared" si="0"/>
        <v>24</v>
      </c>
      <c r="L13" s="368">
        <v>2593</v>
      </c>
      <c r="M13" s="49"/>
      <c r="N13" s="101"/>
      <c r="O13" s="101"/>
      <c r="S13" s="28"/>
      <c r="T13" s="28"/>
      <c r="U13" s="28"/>
    </row>
    <row r="14" spans="8:30" ht="14.25" thickTop="1" x14ac:dyDescent="0.15">
      <c r="H14" s="98">
        <v>2895</v>
      </c>
      <c r="I14" s="136">
        <v>16</v>
      </c>
      <c r="J14" s="199" t="s">
        <v>3</v>
      </c>
      <c r="K14" s="120" t="s">
        <v>8</v>
      </c>
      <c r="L14" s="369">
        <v>96399</v>
      </c>
      <c r="S14" s="28"/>
      <c r="T14" s="28"/>
      <c r="U14" s="28"/>
    </row>
    <row r="15" spans="8:30" x14ac:dyDescent="0.15">
      <c r="H15" s="391">
        <v>2200</v>
      </c>
      <c r="I15" s="91">
        <v>17</v>
      </c>
      <c r="J15" s="182" t="s">
        <v>21</v>
      </c>
      <c r="K15" s="55"/>
      <c r="L15" s="1" t="s">
        <v>60</v>
      </c>
      <c r="M15" s="506" t="s">
        <v>199</v>
      </c>
      <c r="N15" s="46" t="s">
        <v>75</v>
      </c>
      <c r="S15" s="28"/>
      <c r="T15" s="28"/>
      <c r="U15" s="28"/>
    </row>
    <row r="16" spans="8:30" x14ac:dyDescent="0.15">
      <c r="H16" s="48">
        <v>2073</v>
      </c>
      <c r="I16" s="91">
        <v>15</v>
      </c>
      <c r="J16" s="182" t="s">
        <v>20</v>
      </c>
      <c r="K16" s="131">
        <f>SUM(I4)</f>
        <v>26</v>
      </c>
      <c r="L16" s="182" t="s">
        <v>30</v>
      </c>
      <c r="M16" s="370">
        <v>20671</v>
      </c>
      <c r="N16" s="99">
        <f>SUM(H4)</f>
        <v>20839</v>
      </c>
      <c r="O16" s="49"/>
      <c r="P16" s="18"/>
      <c r="S16" s="28"/>
      <c r="T16" s="28"/>
      <c r="U16" s="28"/>
    </row>
    <row r="17" spans="1:21" x14ac:dyDescent="0.15">
      <c r="H17" s="98">
        <v>1796</v>
      </c>
      <c r="I17" s="91">
        <v>1</v>
      </c>
      <c r="J17" s="182" t="s">
        <v>4</v>
      </c>
      <c r="K17" s="131">
        <f t="shared" ref="K17:K25" si="1">SUM(I5)</f>
        <v>33</v>
      </c>
      <c r="L17" s="182" t="s">
        <v>0</v>
      </c>
      <c r="M17" s="371">
        <v>13147</v>
      </c>
      <c r="N17" s="99">
        <f t="shared" ref="N17:N25" si="2">SUM(H5)</f>
        <v>17489</v>
      </c>
      <c r="O17" s="49"/>
      <c r="P17" s="18"/>
      <c r="S17" s="28"/>
      <c r="T17" s="28"/>
      <c r="U17" s="28"/>
    </row>
    <row r="18" spans="1:21" x14ac:dyDescent="0.15">
      <c r="H18" s="137">
        <v>1618</v>
      </c>
      <c r="I18" s="91">
        <v>27</v>
      </c>
      <c r="J18" s="182" t="s">
        <v>31</v>
      </c>
      <c r="K18" s="131">
        <f t="shared" si="1"/>
        <v>37</v>
      </c>
      <c r="L18" s="182" t="s">
        <v>37</v>
      </c>
      <c r="M18" s="371">
        <v>11435</v>
      </c>
      <c r="N18" s="99">
        <f t="shared" si="2"/>
        <v>11485</v>
      </c>
      <c r="O18" s="49"/>
      <c r="P18" s="18"/>
      <c r="S18" s="28"/>
      <c r="T18" s="28"/>
      <c r="U18" s="28"/>
    </row>
    <row r="19" spans="1:21" x14ac:dyDescent="0.15">
      <c r="H19" s="4">
        <v>641</v>
      </c>
      <c r="I19" s="91">
        <v>2</v>
      </c>
      <c r="J19" s="182" t="s">
        <v>6</v>
      </c>
      <c r="K19" s="131">
        <f t="shared" si="1"/>
        <v>34</v>
      </c>
      <c r="L19" s="182" t="s">
        <v>1</v>
      </c>
      <c r="M19" s="371">
        <v>10480</v>
      </c>
      <c r="N19" s="99">
        <f t="shared" si="2"/>
        <v>10403</v>
      </c>
      <c r="O19" s="49"/>
      <c r="P19" s="18"/>
      <c r="S19" s="28"/>
      <c r="T19" s="28"/>
      <c r="U19" s="28"/>
    </row>
    <row r="20" spans="1:21" ht="14.25" thickBot="1" x14ac:dyDescent="0.2">
      <c r="H20" s="98">
        <v>530</v>
      </c>
      <c r="I20" s="91">
        <v>19</v>
      </c>
      <c r="J20" s="182" t="s">
        <v>23</v>
      </c>
      <c r="K20" s="131">
        <f t="shared" si="1"/>
        <v>14</v>
      </c>
      <c r="L20" s="182" t="s">
        <v>19</v>
      </c>
      <c r="M20" s="371">
        <v>8348</v>
      </c>
      <c r="N20" s="99">
        <f t="shared" si="2"/>
        <v>8682</v>
      </c>
      <c r="O20" s="49"/>
      <c r="P20" s="18"/>
      <c r="S20" s="28"/>
      <c r="T20" s="28"/>
      <c r="U20" s="28"/>
    </row>
    <row r="21" spans="1:21" x14ac:dyDescent="0.15">
      <c r="A21" s="65" t="s">
        <v>46</v>
      </c>
      <c r="B21" s="66" t="s">
        <v>47</v>
      </c>
      <c r="C21" s="66" t="s">
        <v>206</v>
      </c>
      <c r="D21" s="66" t="s">
        <v>184</v>
      </c>
      <c r="E21" s="66" t="s">
        <v>41</v>
      </c>
      <c r="F21" s="66" t="s">
        <v>50</v>
      </c>
      <c r="G21" s="328" t="s">
        <v>188</v>
      </c>
      <c r="H21" s="48">
        <v>441</v>
      </c>
      <c r="I21" s="91">
        <v>12</v>
      </c>
      <c r="J21" s="182" t="s">
        <v>18</v>
      </c>
      <c r="K21" s="131">
        <f t="shared" si="1"/>
        <v>40</v>
      </c>
      <c r="L21" s="183" t="s">
        <v>2</v>
      </c>
      <c r="M21" s="371">
        <v>6516</v>
      </c>
      <c r="N21" s="99">
        <f t="shared" si="2"/>
        <v>6641</v>
      </c>
      <c r="O21" s="49"/>
      <c r="P21" s="18"/>
      <c r="S21" s="28"/>
      <c r="T21" s="28"/>
      <c r="U21" s="28"/>
    </row>
    <row r="22" spans="1:21" x14ac:dyDescent="0.15">
      <c r="A22" s="68">
        <v>1</v>
      </c>
      <c r="B22" s="182" t="s">
        <v>30</v>
      </c>
      <c r="C22" s="47">
        <f t="shared" ref="C22:C31" si="3">SUM(H4)</f>
        <v>20839</v>
      </c>
      <c r="D22" s="99">
        <f>SUM(L4)</f>
        <v>14723</v>
      </c>
      <c r="E22" s="58">
        <f t="shared" ref="E22:E32" si="4">SUM(N16/M16*100)</f>
        <v>100.81273281408735</v>
      </c>
      <c r="F22" s="62">
        <f>SUM(C22/D22*100)</f>
        <v>141.54044691978538</v>
      </c>
      <c r="G22" s="4"/>
      <c r="H22" s="140">
        <v>363</v>
      </c>
      <c r="I22" s="91">
        <v>23</v>
      </c>
      <c r="J22" s="182" t="s">
        <v>27</v>
      </c>
      <c r="K22" s="131">
        <f t="shared" si="1"/>
        <v>36</v>
      </c>
      <c r="L22" s="185" t="s">
        <v>5</v>
      </c>
      <c r="M22" s="371">
        <v>5927</v>
      </c>
      <c r="N22" s="99">
        <f t="shared" si="2"/>
        <v>5655</v>
      </c>
      <c r="O22" s="49"/>
      <c r="P22" s="18"/>
      <c r="S22" s="28"/>
      <c r="T22" s="28"/>
      <c r="U22" s="28"/>
    </row>
    <row r="23" spans="1:21" x14ac:dyDescent="0.15">
      <c r="A23" s="68">
        <v>2</v>
      </c>
      <c r="B23" s="182" t="s">
        <v>0</v>
      </c>
      <c r="C23" s="47">
        <f t="shared" si="3"/>
        <v>17489</v>
      </c>
      <c r="D23" s="99">
        <f>SUM(L5)</f>
        <v>20681</v>
      </c>
      <c r="E23" s="58">
        <f t="shared" si="4"/>
        <v>133.02654598007152</v>
      </c>
      <c r="F23" s="62">
        <f t="shared" ref="F23:F32" si="5">SUM(C23/D23*100)</f>
        <v>84.565543252260539</v>
      </c>
      <c r="G23" s="4"/>
      <c r="H23" s="102">
        <v>339</v>
      </c>
      <c r="I23" s="91">
        <v>22</v>
      </c>
      <c r="J23" s="182" t="s">
        <v>26</v>
      </c>
      <c r="K23" s="131">
        <f t="shared" si="1"/>
        <v>25</v>
      </c>
      <c r="L23" s="182" t="s">
        <v>29</v>
      </c>
      <c r="M23" s="371">
        <v>4750</v>
      </c>
      <c r="N23" s="99">
        <f t="shared" si="2"/>
        <v>4616</v>
      </c>
      <c r="O23" s="49"/>
      <c r="P23" s="18"/>
      <c r="S23" s="28"/>
      <c r="T23" s="28"/>
      <c r="U23" s="28"/>
    </row>
    <row r="24" spans="1:21" x14ac:dyDescent="0.15">
      <c r="A24" s="68">
        <v>3</v>
      </c>
      <c r="B24" s="182" t="s">
        <v>37</v>
      </c>
      <c r="C24" s="47">
        <f t="shared" si="3"/>
        <v>11485</v>
      </c>
      <c r="D24" s="99">
        <f t="shared" ref="D24:D31" si="6">SUM(L6)</f>
        <v>10100</v>
      </c>
      <c r="E24" s="58">
        <f t="shared" si="4"/>
        <v>100.43725404459991</v>
      </c>
      <c r="F24" s="62">
        <f t="shared" si="5"/>
        <v>113.71287128712871</v>
      </c>
      <c r="G24" s="4"/>
      <c r="H24" s="102">
        <v>246</v>
      </c>
      <c r="I24" s="91">
        <v>31</v>
      </c>
      <c r="J24" s="182" t="s">
        <v>64</v>
      </c>
      <c r="K24" s="131">
        <f t="shared" si="1"/>
        <v>38</v>
      </c>
      <c r="L24" s="185" t="s">
        <v>38</v>
      </c>
      <c r="M24" s="371">
        <v>3137</v>
      </c>
      <c r="N24" s="99">
        <f t="shared" si="2"/>
        <v>3298</v>
      </c>
      <c r="O24" s="49"/>
      <c r="P24" s="18"/>
      <c r="S24" s="28"/>
      <c r="T24" s="28"/>
      <c r="U24" s="28"/>
    </row>
    <row r="25" spans="1:21" ht="14.25" thickBot="1" x14ac:dyDescent="0.2">
      <c r="A25" s="68">
        <v>4</v>
      </c>
      <c r="B25" s="182" t="s">
        <v>1</v>
      </c>
      <c r="C25" s="47">
        <f t="shared" si="3"/>
        <v>10403</v>
      </c>
      <c r="D25" s="99">
        <f t="shared" si="6"/>
        <v>10991</v>
      </c>
      <c r="E25" s="58">
        <f t="shared" si="4"/>
        <v>99.265267175572518</v>
      </c>
      <c r="F25" s="62">
        <f t="shared" si="5"/>
        <v>94.650168319534174</v>
      </c>
      <c r="G25" s="4"/>
      <c r="H25" s="102">
        <v>176</v>
      </c>
      <c r="I25" s="91">
        <v>21</v>
      </c>
      <c r="J25" s="182" t="s">
        <v>25</v>
      </c>
      <c r="K25" s="206">
        <f t="shared" si="1"/>
        <v>24</v>
      </c>
      <c r="L25" s="475" t="s">
        <v>28</v>
      </c>
      <c r="M25" s="372">
        <v>3048</v>
      </c>
      <c r="N25" s="190">
        <f t="shared" si="2"/>
        <v>3211</v>
      </c>
      <c r="O25" s="49"/>
      <c r="P25" s="18"/>
      <c r="S25" s="28"/>
      <c r="T25" s="28"/>
      <c r="U25" s="28"/>
    </row>
    <row r="26" spans="1:21" ht="14.25" thickTop="1" x14ac:dyDescent="0.15">
      <c r="A26" s="68">
        <v>5</v>
      </c>
      <c r="B26" s="182" t="s">
        <v>19</v>
      </c>
      <c r="C26" s="99">
        <f t="shared" si="3"/>
        <v>8682</v>
      </c>
      <c r="D26" s="99">
        <f t="shared" si="6"/>
        <v>6273</v>
      </c>
      <c r="E26" s="459">
        <f t="shared" si="4"/>
        <v>104.00095831336846</v>
      </c>
      <c r="F26" s="461">
        <f t="shared" si="5"/>
        <v>138.40267814442851</v>
      </c>
      <c r="G26" s="13"/>
      <c r="H26" s="455">
        <v>84</v>
      </c>
      <c r="I26" s="91">
        <v>9</v>
      </c>
      <c r="J26" s="393" t="s">
        <v>170</v>
      </c>
      <c r="K26" s="4"/>
      <c r="L26" s="438" t="s">
        <v>8</v>
      </c>
      <c r="M26" s="373">
        <v>100286</v>
      </c>
      <c r="N26" s="219">
        <f>SUM(H44)</f>
        <v>105848</v>
      </c>
      <c r="S26" s="28"/>
      <c r="T26" s="28"/>
      <c r="U26" s="28"/>
    </row>
    <row r="27" spans="1:21" x14ac:dyDescent="0.15">
      <c r="A27" s="68">
        <v>6</v>
      </c>
      <c r="B27" s="183" t="s">
        <v>2</v>
      </c>
      <c r="C27" s="47">
        <f t="shared" si="3"/>
        <v>6641</v>
      </c>
      <c r="D27" s="99">
        <f t="shared" si="6"/>
        <v>5776</v>
      </c>
      <c r="E27" s="58">
        <f t="shared" si="4"/>
        <v>101.9183548189073</v>
      </c>
      <c r="F27" s="62">
        <f t="shared" si="5"/>
        <v>114.97576177285318</v>
      </c>
      <c r="G27" s="4"/>
      <c r="H27" s="455">
        <v>79</v>
      </c>
      <c r="I27" s="91">
        <v>4</v>
      </c>
      <c r="J27" s="182" t="s">
        <v>11</v>
      </c>
      <c r="L27" s="32"/>
      <c r="M27" s="28"/>
      <c r="S27" s="28"/>
      <c r="T27" s="28"/>
      <c r="U27" s="28"/>
    </row>
    <row r="28" spans="1:21" x14ac:dyDescent="0.15">
      <c r="A28" s="68">
        <v>7</v>
      </c>
      <c r="B28" s="185" t="s">
        <v>5</v>
      </c>
      <c r="C28" s="47">
        <f t="shared" si="3"/>
        <v>5655</v>
      </c>
      <c r="D28" s="99">
        <f t="shared" si="6"/>
        <v>3427</v>
      </c>
      <c r="E28" s="58">
        <f t="shared" si="4"/>
        <v>95.410831786738655</v>
      </c>
      <c r="F28" s="62">
        <f t="shared" si="5"/>
        <v>165.01313101838343</v>
      </c>
      <c r="G28" s="4"/>
      <c r="H28" s="102">
        <v>27</v>
      </c>
      <c r="I28" s="91">
        <v>32</v>
      </c>
      <c r="J28" s="182" t="s">
        <v>35</v>
      </c>
      <c r="L28" s="32"/>
      <c r="S28" s="28"/>
      <c r="T28" s="28"/>
      <c r="U28" s="28"/>
    </row>
    <row r="29" spans="1:21" x14ac:dyDescent="0.15">
      <c r="A29" s="68">
        <v>8</v>
      </c>
      <c r="B29" s="182" t="s">
        <v>29</v>
      </c>
      <c r="C29" s="47">
        <f t="shared" si="3"/>
        <v>4616</v>
      </c>
      <c r="D29" s="99">
        <f t="shared" si="6"/>
        <v>5821</v>
      </c>
      <c r="E29" s="58">
        <f t="shared" si="4"/>
        <v>97.178947368421049</v>
      </c>
      <c r="F29" s="62">
        <f t="shared" si="5"/>
        <v>79.299089503521742</v>
      </c>
      <c r="G29" s="12"/>
      <c r="H29" s="455">
        <v>11</v>
      </c>
      <c r="I29" s="91">
        <v>6</v>
      </c>
      <c r="J29" s="182" t="s">
        <v>13</v>
      </c>
      <c r="L29" s="32"/>
      <c r="M29" s="28"/>
      <c r="S29" s="28"/>
      <c r="T29" s="28"/>
      <c r="U29" s="28"/>
    </row>
    <row r="30" spans="1:21" x14ac:dyDescent="0.15">
      <c r="A30" s="68">
        <v>9</v>
      </c>
      <c r="B30" s="185" t="s">
        <v>38</v>
      </c>
      <c r="C30" s="47">
        <f t="shared" si="3"/>
        <v>3298</v>
      </c>
      <c r="D30" s="99">
        <f t="shared" si="6"/>
        <v>2564</v>
      </c>
      <c r="E30" s="58">
        <f t="shared" si="4"/>
        <v>105.1322919987249</v>
      </c>
      <c r="F30" s="62">
        <f t="shared" si="5"/>
        <v>128.62714508580345</v>
      </c>
      <c r="G30" s="13"/>
      <c r="H30" s="140">
        <v>10</v>
      </c>
      <c r="I30" s="91">
        <v>39</v>
      </c>
      <c r="J30" s="182" t="s">
        <v>39</v>
      </c>
      <c r="L30" s="412"/>
      <c r="M30" s="28"/>
      <c r="S30" s="28"/>
      <c r="T30" s="28"/>
      <c r="U30" s="28"/>
    </row>
    <row r="31" spans="1:21" ht="14.25" thickBot="1" x14ac:dyDescent="0.2">
      <c r="A31" s="71">
        <v>10</v>
      </c>
      <c r="B31" s="475" t="s">
        <v>28</v>
      </c>
      <c r="C31" s="47">
        <f t="shared" si="3"/>
        <v>3211</v>
      </c>
      <c r="D31" s="99">
        <f t="shared" si="6"/>
        <v>2593</v>
      </c>
      <c r="E31" s="58">
        <f t="shared" si="4"/>
        <v>105.3477690288714</v>
      </c>
      <c r="F31" s="62">
        <f t="shared" si="5"/>
        <v>123.83339760894717</v>
      </c>
      <c r="G31" s="103"/>
      <c r="H31" s="140">
        <v>0</v>
      </c>
      <c r="I31" s="91">
        <v>3</v>
      </c>
      <c r="J31" s="182" t="s">
        <v>10</v>
      </c>
      <c r="L31" s="412"/>
      <c r="M31" s="28"/>
      <c r="S31" s="28"/>
      <c r="T31" s="28"/>
      <c r="U31" s="28"/>
    </row>
    <row r="32" spans="1:21" ht="14.25" thickBot="1" x14ac:dyDescent="0.2">
      <c r="A32" s="72"/>
      <c r="B32" s="73" t="s">
        <v>56</v>
      </c>
      <c r="C32" s="74">
        <f>SUM(H44)</f>
        <v>105848</v>
      </c>
      <c r="D32" s="74">
        <f>SUM(L14)</f>
        <v>96399</v>
      </c>
      <c r="E32" s="77">
        <f t="shared" si="4"/>
        <v>105.54613804519076</v>
      </c>
      <c r="F32" s="75">
        <f t="shared" si="5"/>
        <v>109.80196890009233</v>
      </c>
      <c r="G32" s="487">
        <v>68.099999999999994</v>
      </c>
      <c r="H32" s="522">
        <v>0</v>
      </c>
      <c r="I32" s="91">
        <v>5</v>
      </c>
      <c r="J32" s="182" t="s">
        <v>12</v>
      </c>
      <c r="L32" s="412"/>
      <c r="M32" s="28"/>
      <c r="S32" s="28"/>
      <c r="T32" s="28"/>
      <c r="U32" s="28"/>
    </row>
    <row r="33" spans="1:30" x14ac:dyDescent="0.15">
      <c r="H33" s="47">
        <v>0</v>
      </c>
      <c r="I33" s="91">
        <v>7</v>
      </c>
      <c r="J33" s="182" t="s">
        <v>14</v>
      </c>
      <c r="L33" s="485"/>
      <c r="M33" s="28"/>
      <c r="S33" s="28"/>
      <c r="T33" s="28"/>
      <c r="U33" s="28"/>
    </row>
    <row r="34" spans="1:30" x14ac:dyDescent="0.15">
      <c r="A34" s="1"/>
      <c r="B34" s="1"/>
      <c r="C34" s="1"/>
      <c r="D34" s="1"/>
      <c r="E34" s="1"/>
      <c r="F34" s="1"/>
      <c r="G34" s="1"/>
      <c r="H34" s="110">
        <v>0</v>
      </c>
      <c r="I34" s="91">
        <v>8</v>
      </c>
      <c r="J34" s="182" t="s">
        <v>15</v>
      </c>
      <c r="S34" s="28"/>
      <c r="T34" s="28"/>
      <c r="U34" s="28"/>
    </row>
    <row r="35" spans="1:30" x14ac:dyDescent="0.15">
      <c r="H35" s="137">
        <v>0</v>
      </c>
      <c r="I35" s="91">
        <v>10</v>
      </c>
      <c r="J35" s="182" t="s">
        <v>16</v>
      </c>
      <c r="L35" s="51"/>
      <c r="M35" s="486"/>
      <c r="N35" s="1"/>
      <c r="S35" s="28"/>
      <c r="T35" s="28"/>
      <c r="U35" s="28"/>
    </row>
    <row r="36" spans="1:30" x14ac:dyDescent="0.15">
      <c r="A36" s="1"/>
      <c r="B36" s="52"/>
      <c r="C36" s="28"/>
      <c r="E36" s="18"/>
      <c r="F36" s="1"/>
      <c r="G36" s="1"/>
      <c r="H36" s="110">
        <v>0</v>
      </c>
      <c r="I36" s="91">
        <v>11</v>
      </c>
      <c r="J36" s="182" t="s">
        <v>17</v>
      </c>
      <c r="S36" s="28"/>
      <c r="T36" s="28"/>
      <c r="U36" s="28"/>
    </row>
    <row r="37" spans="1:30" x14ac:dyDescent="0.15">
      <c r="A37" s="1"/>
      <c r="B37" s="20"/>
      <c r="C37" s="28"/>
      <c r="F37" s="28"/>
      <c r="G37" s="52"/>
      <c r="H37" s="221">
        <v>0</v>
      </c>
      <c r="I37" s="91">
        <v>13</v>
      </c>
      <c r="J37" s="182" t="s">
        <v>7</v>
      </c>
      <c r="L37" s="52"/>
      <c r="M37" s="28"/>
      <c r="S37" s="28"/>
      <c r="T37" s="28"/>
      <c r="U37" s="28"/>
    </row>
    <row r="38" spans="1:30" x14ac:dyDescent="0.15">
      <c r="A38" s="1"/>
      <c r="B38" s="1"/>
      <c r="C38" s="28"/>
      <c r="F38" s="28"/>
      <c r="G38" s="1"/>
      <c r="H38" s="48">
        <v>0</v>
      </c>
      <c r="I38" s="91">
        <v>18</v>
      </c>
      <c r="J38" s="182" t="s">
        <v>22</v>
      </c>
      <c r="L38" s="52"/>
      <c r="M38" s="28"/>
      <c r="S38" s="28"/>
      <c r="T38" s="28"/>
      <c r="U38" s="28"/>
    </row>
    <row r="39" spans="1:30" x14ac:dyDescent="0.15">
      <c r="A39" s="1"/>
      <c r="B39" s="52"/>
      <c r="C39" s="28"/>
      <c r="F39" s="28"/>
      <c r="G39" s="20"/>
      <c r="H39" s="98">
        <v>0</v>
      </c>
      <c r="I39" s="91">
        <v>20</v>
      </c>
      <c r="J39" s="182" t="s">
        <v>24</v>
      </c>
      <c r="L39" s="52"/>
      <c r="M39" s="28"/>
      <c r="S39" s="28"/>
      <c r="T39" s="28"/>
      <c r="U39" s="28"/>
    </row>
    <row r="40" spans="1:30" x14ac:dyDescent="0.15">
      <c r="A40" s="1"/>
      <c r="B40" s="1"/>
      <c r="C40" s="28"/>
      <c r="F40" s="1"/>
      <c r="G40" s="1"/>
      <c r="H40" s="48">
        <v>0</v>
      </c>
      <c r="I40" s="91">
        <v>28</v>
      </c>
      <c r="J40" s="182" t="s">
        <v>32</v>
      </c>
      <c r="L40" s="52"/>
      <c r="M40" s="28"/>
      <c r="S40" s="28"/>
      <c r="T40" s="28"/>
      <c r="U40" s="28"/>
    </row>
    <row r="41" spans="1:30" x14ac:dyDescent="0.15">
      <c r="H41" s="48">
        <v>0</v>
      </c>
      <c r="I41" s="91">
        <v>29</v>
      </c>
      <c r="J41" s="182" t="s">
        <v>54</v>
      </c>
      <c r="L41" s="52"/>
      <c r="M41" s="28"/>
      <c r="S41" s="28"/>
      <c r="T41" s="28"/>
      <c r="U41" s="28"/>
    </row>
    <row r="42" spans="1:30" x14ac:dyDescent="0.15">
      <c r="H42" s="48">
        <v>0</v>
      </c>
      <c r="I42" s="91">
        <v>30</v>
      </c>
      <c r="J42" s="182" t="s">
        <v>33</v>
      </c>
      <c r="L42" s="52"/>
      <c r="M42" s="28"/>
      <c r="S42" s="28"/>
      <c r="T42" s="28"/>
      <c r="U42" s="28"/>
    </row>
    <row r="43" spans="1:30" x14ac:dyDescent="0.15">
      <c r="H43" s="48">
        <v>0</v>
      </c>
      <c r="I43" s="91">
        <v>35</v>
      </c>
      <c r="J43" s="182" t="s">
        <v>36</v>
      </c>
      <c r="L43" s="52"/>
      <c r="M43" s="28"/>
      <c r="S43" s="33"/>
      <c r="T43" s="33"/>
      <c r="U43" s="33"/>
    </row>
    <row r="44" spans="1:30" x14ac:dyDescent="0.15">
      <c r="H44" s="132">
        <f>SUM(H4:H43)</f>
        <v>105848</v>
      </c>
      <c r="I44" s="91"/>
      <c r="J44" s="189" t="s">
        <v>98</v>
      </c>
      <c r="L44" s="52"/>
      <c r="M44" s="28"/>
    </row>
    <row r="45" spans="1:30" x14ac:dyDescent="0.15">
      <c r="R45" s="117"/>
    </row>
    <row r="46" spans="1:30" ht="13.5" customHeight="1" x14ac:dyDescent="0.15">
      <c r="H46" s="489" t="s">
        <v>192</v>
      </c>
      <c r="L46" s="507" t="s">
        <v>197</v>
      </c>
      <c r="R46" s="51"/>
      <c r="S46" s="11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  <row r="47" spans="1:30" ht="13.5" customHeight="1" x14ac:dyDescent="0.15">
      <c r="H47" s="215" t="s">
        <v>206</v>
      </c>
      <c r="I47" s="91"/>
      <c r="J47" s="204" t="s">
        <v>71</v>
      </c>
      <c r="K47" s="4"/>
      <c r="L47" s="355" t="s">
        <v>184</v>
      </c>
      <c r="S47" s="28"/>
      <c r="T47" s="28"/>
      <c r="U47" s="28"/>
      <c r="V47" s="28"/>
    </row>
    <row r="48" spans="1:30" x14ac:dyDescent="0.15">
      <c r="H48" s="212" t="s">
        <v>100</v>
      </c>
      <c r="I48" s="136"/>
      <c r="J48" s="203" t="s">
        <v>47</v>
      </c>
      <c r="K48" s="197"/>
      <c r="L48" s="360" t="s">
        <v>100</v>
      </c>
      <c r="S48" s="28"/>
      <c r="T48" s="28"/>
      <c r="U48" s="28"/>
      <c r="V48" s="28"/>
    </row>
    <row r="49" spans="1:22" x14ac:dyDescent="0.15">
      <c r="H49" s="47">
        <v>89386</v>
      </c>
      <c r="I49" s="91">
        <v>26</v>
      </c>
      <c r="J49" s="182" t="s">
        <v>30</v>
      </c>
      <c r="K49" s="4">
        <f>SUM(I49)</f>
        <v>26</v>
      </c>
      <c r="L49" s="361">
        <v>86223</v>
      </c>
      <c r="M49" s="1"/>
      <c r="N49" s="100"/>
      <c r="O49" s="100"/>
      <c r="S49" s="28"/>
      <c r="T49" s="28"/>
      <c r="U49" s="28"/>
      <c r="V49" s="28"/>
    </row>
    <row r="50" spans="1:22" x14ac:dyDescent="0.15">
      <c r="H50" s="99">
        <v>24127</v>
      </c>
      <c r="I50" s="91">
        <v>13</v>
      </c>
      <c r="J50" s="182" t="s">
        <v>7</v>
      </c>
      <c r="K50" s="4">
        <f t="shared" ref="K50:K58" si="7">SUM(I50)</f>
        <v>13</v>
      </c>
      <c r="L50" s="361">
        <v>12728</v>
      </c>
      <c r="M50" s="28"/>
      <c r="N50" s="101"/>
      <c r="O50" s="101"/>
      <c r="S50" s="28"/>
      <c r="T50" s="28"/>
      <c r="U50" s="28"/>
      <c r="V50" s="28"/>
    </row>
    <row r="51" spans="1:22" x14ac:dyDescent="0.15">
      <c r="H51" s="48">
        <v>14771</v>
      </c>
      <c r="I51" s="91">
        <v>22</v>
      </c>
      <c r="J51" s="182" t="s">
        <v>26</v>
      </c>
      <c r="K51" s="4">
        <f t="shared" si="7"/>
        <v>22</v>
      </c>
      <c r="L51" s="361">
        <v>11145</v>
      </c>
      <c r="M51" s="28"/>
      <c r="N51" s="101"/>
      <c r="O51" s="101"/>
      <c r="S51" s="28"/>
      <c r="T51" s="28"/>
      <c r="U51" s="28"/>
      <c r="V51" s="28"/>
    </row>
    <row r="52" spans="1:22" ht="14.25" thickBot="1" x14ac:dyDescent="0.2">
      <c r="H52" s="48">
        <v>12183</v>
      </c>
      <c r="I52" s="91">
        <v>25</v>
      </c>
      <c r="J52" s="182" t="s">
        <v>29</v>
      </c>
      <c r="K52" s="4">
        <f t="shared" si="7"/>
        <v>25</v>
      </c>
      <c r="L52" s="361">
        <v>13271</v>
      </c>
      <c r="M52" s="28"/>
      <c r="N52" s="101"/>
      <c r="O52" s="101"/>
      <c r="S52" s="28"/>
      <c r="T52" s="28"/>
      <c r="U52" s="28"/>
      <c r="V52" s="28"/>
    </row>
    <row r="53" spans="1:22" x14ac:dyDescent="0.15">
      <c r="A53" s="65" t="s">
        <v>46</v>
      </c>
      <c r="B53" s="66" t="s">
        <v>47</v>
      </c>
      <c r="C53" s="66" t="s">
        <v>206</v>
      </c>
      <c r="D53" s="66" t="s">
        <v>184</v>
      </c>
      <c r="E53" s="66" t="s">
        <v>41</v>
      </c>
      <c r="F53" s="66" t="s">
        <v>50</v>
      </c>
      <c r="G53" s="328" t="s">
        <v>188</v>
      </c>
      <c r="H53" s="48">
        <v>11402</v>
      </c>
      <c r="I53" s="91">
        <v>33</v>
      </c>
      <c r="J53" s="182" t="s">
        <v>0</v>
      </c>
      <c r="K53" s="4">
        <f t="shared" si="7"/>
        <v>33</v>
      </c>
      <c r="L53" s="361">
        <v>14504</v>
      </c>
      <c r="M53" s="28"/>
      <c r="N53" s="101"/>
      <c r="O53" s="101"/>
      <c r="S53" s="28"/>
      <c r="T53" s="28"/>
      <c r="U53" s="28"/>
      <c r="V53" s="28"/>
    </row>
    <row r="54" spans="1:22" x14ac:dyDescent="0.15">
      <c r="A54" s="68">
        <v>1</v>
      </c>
      <c r="B54" s="182" t="s">
        <v>30</v>
      </c>
      <c r="C54" s="47">
        <f t="shared" ref="C54:C63" si="8">SUM(H49)</f>
        <v>89386</v>
      </c>
      <c r="D54" s="110">
        <f>SUM(L49)</f>
        <v>86223</v>
      </c>
      <c r="E54" s="58">
        <f t="shared" ref="E54:E64" si="9">SUM(N63/M63*100)</f>
        <v>101.00455382668339</v>
      </c>
      <c r="F54" s="58">
        <f>SUM(C54/D54*100)</f>
        <v>103.66839474386185</v>
      </c>
      <c r="G54" s="4"/>
      <c r="H54" s="48">
        <v>11399</v>
      </c>
      <c r="I54" s="91">
        <v>16</v>
      </c>
      <c r="J54" s="182" t="s">
        <v>3</v>
      </c>
      <c r="K54" s="4">
        <f t="shared" si="7"/>
        <v>16</v>
      </c>
      <c r="L54" s="361">
        <v>8685</v>
      </c>
      <c r="M54" s="28"/>
      <c r="N54" s="433"/>
      <c r="O54" s="101"/>
      <c r="S54" s="28"/>
      <c r="T54" s="28"/>
      <c r="U54" s="28"/>
      <c r="V54" s="28"/>
    </row>
    <row r="55" spans="1:22" x14ac:dyDescent="0.15">
      <c r="A55" s="68">
        <v>2</v>
      </c>
      <c r="B55" s="182" t="s">
        <v>7</v>
      </c>
      <c r="C55" s="47">
        <f t="shared" si="8"/>
        <v>24127</v>
      </c>
      <c r="D55" s="110">
        <f t="shared" ref="D55:D64" si="10">SUM(L50)</f>
        <v>12728</v>
      </c>
      <c r="E55" s="58">
        <f t="shared" si="9"/>
        <v>102.27638830012718</v>
      </c>
      <c r="F55" s="58">
        <f t="shared" ref="F55:F64" si="11">SUM(C55/D55*100)</f>
        <v>189.55845380263986</v>
      </c>
      <c r="G55" s="4"/>
      <c r="H55" s="345">
        <v>10444</v>
      </c>
      <c r="I55" s="91">
        <v>34</v>
      </c>
      <c r="J55" s="182" t="s">
        <v>1</v>
      </c>
      <c r="K55" s="4">
        <f t="shared" si="7"/>
        <v>34</v>
      </c>
      <c r="L55" s="361">
        <v>10405</v>
      </c>
      <c r="M55" s="28"/>
      <c r="N55" s="101"/>
      <c r="O55" s="101"/>
      <c r="S55" s="28"/>
      <c r="T55" s="28"/>
      <c r="U55" s="28"/>
      <c r="V55" s="28"/>
    </row>
    <row r="56" spans="1:22" x14ac:dyDescent="0.15">
      <c r="A56" s="68">
        <v>3</v>
      </c>
      <c r="B56" s="182" t="s">
        <v>26</v>
      </c>
      <c r="C56" s="47">
        <f t="shared" si="8"/>
        <v>14771</v>
      </c>
      <c r="D56" s="110">
        <f t="shared" si="10"/>
        <v>11145</v>
      </c>
      <c r="E56" s="58">
        <f t="shared" si="9"/>
        <v>129.37724446001576</v>
      </c>
      <c r="F56" s="58">
        <f t="shared" si="11"/>
        <v>132.53476895468822</v>
      </c>
      <c r="G56" s="4"/>
      <c r="H56" s="98">
        <v>7603</v>
      </c>
      <c r="I56" s="91">
        <v>36</v>
      </c>
      <c r="J56" s="182" t="s">
        <v>5</v>
      </c>
      <c r="K56" s="4">
        <f t="shared" si="7"/>
        <v>36</v>
      </c>
      <c r="L56" s="361">
        <v>10557</v>
      </c>
      <c r="M56" s="28"/>
      <c r="N56" s="101"/>
      <c r="O56" s="101"/>
      <c r="S56" s="28"/>
      <c r="T56" s="28"/>
      <c r="U56" s="28"/>
      <c r="V56" s="28"/>
    </row>
    <row r="57" spans="1:22" x14ac:dyDescent="0.15">
      <c r="A57" s="68">
        <v>4</v>
      </c>
      <c r="B57" s="182" t="s">
        <v>29</v>
      </c>
      <c r="C57" s="47">
        <f t="shared" si="8"/>
        <v>12183</v>
      </c>
      <c r="D57" s="110">
        <f t="shared" si="10"/>
        <v>13271</v>
      </c>
      <c r="E57" s="58">
        <f t="shared" si="9"/>
        <v>106.60658032901644</v>
      </c>
      <c r="F57" s="58">
        <f t="shared" si="11"/>
        <v>91.801672820435527</v>
      </c>
      <c r="G57" s="4"/>
      <c r="H57" s="102">
        <v>5497</v>
      </c>
      <c r="I57" s="91">
        <v>24</v>
      </c>
      <c r="J57" s="182" t="s">
        <v>28</v>
      </c>
      <c r="K57" s="4">
        <f t="shared" si="7"/>
        <v>24</v>
      </c>
      <c r="L57" s="361">
        <v>4703</v>
      </c>
      <c r="M57" s="28"/>
      <c r="N57" s="101"/>
      <c r="O57" s="101"/>
      <c r="S57" s="28"/>
      <c r="T57" s="28"/>
      <c r="U57" s="28"/>
      <c r="V57" s="28"/>
    </row>
    <row r="58" spans="1:22" ht="14.25" thickBot="1" x14ac:dyDescent="0.2">
      <c r="A58" s="68">
        <v>5</v>
      </c>
      <c r="B58" s="182" t="s">
        <v>0</v>
      </c>
      <c r="C58" s="47">
        <f t="shared" si="8"/>
        <v>11402</v>
      </c>
      <c r="D58" s="110">
        <f t="shared" si="10"/>
        <v>14504</v>
      </c>
      <c r="E58" s="58">
        <f t="shared" si="9"/>
        <v>98.675897879705758</v>
      </c>
      <c r="F58" s="58">
        <f t="shared" si="11"/>
        <v>78.612796469939326</v>
      </c>
      <c r="G58" s="13"/>
      <c r="H58" s="190">
        <v>3893</v>
      </c>
      <c r="I58" s="152">
        <v>40</v>
      </c>
      <c r="J58" s="185" t="s">
        <v>2</v>
      </c>
      <c r="K58" s="15">
        <f t="shared" si="7"/>
        <v>40</v>
      </c>
      <c r="L58" s="362">
        <v>7219</v>
      </c>
      <c r="M58" s="28"/>
      <c r="N58" s="101"/>
      <c r="O58" s="101"/>
      <c r="S58" s="28"/>
      <c r="T58" s="28"/>
      <c r="U58" s="28"/>
      <c r="V58" s="28"/>
    </row>
    <row r="59" spans="1:22" ht="14.25" thickTop="1" x14ac:dyDescent="0.15">
      <c r="A59" s="68">
        <v>6</v>
      </c>
      <c r="B59" s="182" t="s">
        <v>3</v>
      </c>
      <c r="C59" s="47">
        <f t="shared" si="8"/>
        <v>11399</v>
      </c>
      <c r="D59" s="110">
        <f t="shared" si="10"/>
        <v>8685</v>
      </c>
      <c r="E59" s="58">
        <f t="shared" si="9"/>
        <v>98.94106414373752</v>
      </c>
      <c r="F59" s="58">
        <f t="shared" si="11"/>
        <v>131.24928036845137</v>
      </c>
      <c r="G59" s="4"/>
      <c r="H59" s="523">
        <v>2549</v>
      </c>
      <c r="I59" s="395">
        <v>38</v>
      </c>
      <c r="J59" s="255" t="s">
        <v>38</v>
      </c>
      <c r="K59" s="9" t="s">
        <v>67</v>
      </c>
      <c r="L59" s="363">
        <v>187805</v>
      </c>
      <c r="M59" s="28"/>
      <c r="N59" s="101"/>
      <c r="O59" s="101"/>
      <c r="S59" s="28"/>
      <c r="T59" s="28"/>
      <c r="U59" s="28"/>
      <c r="V59" s="28"/>
    </row>
    <row r="60" spans="1:22" x14ac:dyDescent="0.15">
      <c r="A60" s="68">
        <v>7</v>
      </c>
      <c r="B60" s="182" t="s">
        <v>1</v>
      </c>
      <c r="C60" s="47">
        <f t="shared" si="8"/>
        <v>10444</v>
      </c>
      <c r="D60" s="110">
        <f t="shared" si="10"/>
        <v>10405</v>
      </c>
      <c r="E60" s="58">
        <f t="shared" si="9"/>
        <v>65.38533775746572</v>
      </c>
      <c r="F60" s="58">
        <f t="shared" si="11"/>
        <v>100.37481979817396</v>
      </c>
      <c r="G60" s="4"/>
      <c r="H60" s="102">
        <v>1299</v>
      </c>
      <c r="I60" s="155">
        <v>17</v>
      </c>
      <c r="J60" s="182" t="s">
        <v>21</v>
      </c>
      <c r="K60" s="1"/>
      <c r="L60" s="119"/>
      <c r="M60" s="28"/>
      <c r="N60" s="1"/>
      <c r="O60" s="1"/>
      <c r="S60" s="28"/>
      <c r="T60" s="28"/>
      <c r="U60" s="28"/>
      <c r="V60" s="28"/>
    </row>
    <row r="61" spans="1:22" x14ac:dyDescent="0.15">
      <c r="A61" s="68">
        <v>8</v>
      </c>
      <c r="B61" s="182" t="s">
        <v>5</v>
      </c>
      <c r="C61" s="47">
        <f t="shared" si="8"/>
        <v>7603</v>
      </c>
      <c r="D61" s="110">
        <f t="shared" si="10"/>
        <v>10557</v>
      </c>
      <c r="E61" s="58">
        <f t="shared" si="9"/>
        <v>107.09959149175941</v>
      </c>
      <c r="F61" s="58">
        <f t="shared" si="11"/>
        <v>72.018565880458468</v>
      </c>
      <c r="G61" s="12"/>
      <c r="H61" s="102">
        <v>1142</v>
      </c>
      <c r="I61" s="155">
        <v>21</v>
      </c>
      <c r="J61" s="4" t="s">
        <v>162</v>
      </c>
      <c r="K61" s="55"/>
      <c r="S61" s="28"/>
      <c r="T61" s="28"/>
      <c r="U61" s="28"/>
      <c r="V61" s="28"/>
    </row>
    <row r="62" spans="1:22" x14ac:dyDescent="0.15">
      <c r="A62" s="68">
        <v>9</v>
      </c>
      <c r="B62" s="182" t="s">
        <v>28</v>
      </c>
      <c r="C62" s="47">
        <f t="shared" si="8"/>
        <v>5497</v>
      </c>
      <c r="D62" s="110">
        <f t="shared" si="10"/>
        <v>4703</v>
      </c>
      <c r="E62" s="58">
        <f t="shared" si="9"/>
        <v>102.51771726967549</v>
      </c>
      <c r="F62" s="58">
        <f t="shared" si="11"/>
        <v>116.88284073995322</v>
      </c>
      <c r="G62" s="13"/>
      <c r="H62" s="140">
        <v>692</v>
      </c>
      <c r="I62" s="198">
        <v>23</v>
      </c>
      <c r="J62" s="182" t="s">
        <v>27</v>
      </c>
      <c r="K62" s="55"/>
      <c r="L62" s="1" t="s">
        <v>61</v>
      </c>
      <c r="M62" s="506" t="s">
        <v>199</v>
      </c>
      <c r="N62" s="46" t="s">
        <v>75</v>
      </c>
      <c r="O62" s="1"/>
      <c r="S62" s="28"/>
      <c r="T62" s="28"/>
      <c r="U62" s="28"/>
      <c r="V62" s="28"/>
    </row>
    <row r="63" spans="1:22" ht="14.25" thickBot="1" x14ac:dyDescent="0.2">
      <c r="A63" s="71">
        <v>10</v>
      </c>
      <c r="B63" s="185" t="s">
        <v>2</v>
      </c>
      <c r="C63" s="388">
        <f t="shared" si="8"/>
        <v>3893</v>
      </c>
      <c r="D63" s="153">
        <f t="shared" si="10"/>
        <v>7219</v>
      </c>
      <c r="E63" s="64">
        <f t="shared" si="9"/>
        <v>95.533742331288337</v>
      </c>
      <c r="F63" s="64">
        <f t="shared" si="11"/>
        <v>53.927136722537753</v>
      </c>
      <c r="G63" s="103"/>
      <c r="H63" s="140">
        <v>526</v>
      </c>
      <c r="I63" s="91">
        <v>9</v>
      </c>
      <c r="J63" s="393" t="s">
        <v>170</v>
      </c>
      <c r="K63" s="4">
        <f>SUM(K49)</f>
        <v>26</v>
      </c>
      <c r="L63" s="182" t="s">
        <v>30</v>
      </c>
      <c r="M63" s="193">
        <v>88497</v>
      </c>
      <c r="N63" s="99">
        <f>SUM(H49)</f>
        <v>89386</v>
      </c>
      <c r="O63" s="49"/>
      <c r="S63" s="28"/>
      <c r="T63" s="28"/>
      <c r="U63" s="28"/>
      <c r="V63" s="28"/>
    </row>
    <row r="64" spans="1:22" ht="14.25" thickBot="1" x14ac:dyDescent="0.2">
      <c r="A64" s="72"/>
      <c r="B64" s="73" t="s">
        <v>56</v>
      </c>
      <c r="C64" s="113">
        <f>SUM(H89)</f>
        <v>197919</v>
      </c>
      <c r="D64" s="154">
        <f t="shared" si="10"/>
        <v>187805</v>
      </c>
      <c r="E64" s="77">
        <f t="shared" si="9"/>
        <v>100.23143693470135</v>
      </c>
      <c r="F64" s="77">
        <f t="shared" si="11"/>
        <v>105.38537312638108</v>
      </c>
      <c r="G64" s="487">
        <v>56</v>
      </c>
      <c r="H64" s="102">
        <v>498</v>
      </c>
      <c r="I64" s="91">
        <v>1</v>
      </c>
      <c r="J64" s="182" t="s">
        <v>4</v>
      </c>
      <c r="K64" s="4">
        <f t="shared" ref="K64:K72" si="12">SUM(K50)</f>
        <v>13</v>
      </c>
      <c r="L64" s="182" t="s">
        <v>7</v>
      </c>
      <c r="M64" s="193">
        <v>23590</v>
      </c>
      <c r="N64" s="99">
        <f t="shared" ref="N64:N72" si="13">SUM(H50)</f>
        <v>24127</v>
      </c>
      <c r="O64" s="49"/>
      <c r="S64" s="28"/>
      <c r="T64" s="28"/>
      <c r="U64" s="28"/>
      <c r="V64" s="28"/>
    </row>
    <row r="65" spans="2:22" x14ac:dyDescent="0.15">
      <c r="H65" s="497">
        <v>132</v>
      </c>
      <c r="I65" s="91">
        <v>12</v>
      </c>
      <c r="J65" s="182" t="s">
        <v>18</v>
      </c>
      <c r="K65" s="4">
        <f t="shared" si="12"/>
        <v>22</v>
      </c>
      <c r="L65" s="182" t="s">
        <v>26</v>
      </c>
      <c r="M65" s="193">
        <v>11417</v>
      </c>
      <c r="N65" s="99">
        <f t="shared" si="13"/>
        <v>14771</v>
      </c>
      <c r="O65" s="49"/>
      <c r="S65" s="28"/>
      <c r="T65" s="28"/>
      <c r="U65" s="28"/>
      <c r="V65" s="28"/>
    </row>
    <row r="66" spans="2:22" x14ac:dyDescent="0.15">
      <c r="H66" s="47">
        <v>124</v>
      </c>
      <c r="I66" s="91">
        <v>4</v>
      </c>
      <c r="J66" s="182" t="s">
        <v>11</v>
      </c>
      <c r="K66" s="4">
        <f t="shared" si="12"/>
        <v>25</v>
      </c>
      <c r="L66" s="182" t="s">
        <v>29</v>
      </c>
      <c r="M66" s="193">
        <v>11428</v>
      </c>
      <c r="N66" s="99">
        <f t="shared" si="13"/>
        <v>12183</v>
      </c>
      <c r="O66" s="49"/>
      <c r="S66" s="28"/>
      <c r="T66" s="28"/>
      <c r="U66" s="28"/>
      <c r="V66" s="28"/>
    </row>
    <row r="67" spans="2:22" x14ac:dyDescent="0.15">
      <c r="B67" s="1"/>
      <c r="C67" s="1"/>
      <c r="D67" s="1"/>
      <c r="E67" s="1"/>
      <c r="H67" s="47">
        <v>122</v>
      </c>
      <c r="I67" s="91">
        <v>15</v>
      </c>
      <c r="J67" s="182" t="s">
        <v>20</v>
      </c>
      <c r="K67" s="4">
        <f t="shared" si="12"/>
        <v>33</v>
      </c>
      <c r="L67" s="182" t="s">
        <v>0</v>
      </c>
      <c r="M67" s="193">
        <v>11555</v>
      </c>
      <c r="N67" s="99">
        <f t="shared" si="13"/>
        <v>11402</v>
      </c>
      <c r="O67" s="49"/>
      <c r="S67" s="28"/>
      <c r="T67" s="28"/>
      <c r="U67" s="28"/>
      <c r="V67" s="28"/>
    </row>
    <row r="68" spans="2:22" x14ac:dyDescent="0.15">
      <c r="B68" s="56"/>
      <c r="C68" s="28"/>
      <c r="D68" s="1"/>
      <c r="F68" s="1"/>
      <c r="H68" s="48">
        <v>76</v>
      </c>
      <c r="I68" s="91">
        <v>35</v>
      </c>
      <c r="J68" s="182" t="s">
        <v>36</v>
      </c>
      <c r="K68" s="4">
        <f t="shared" si="12"/>
        <v>16</v>
      </c>
      <c r="L68" s="182" t="s">
        <v>3</v>
      </c>
      <c r="M68" s="193">
        <v>11521</v>
      </c>
      <c r="N68" s="99">
        <f t="shared" si="13"/>
        <v>11399</v>
      </c>
      <c r="O68" s="49"/>
      <c r="S68" s="28"/>
      <c r="T68" s="28"/>
      <c r="U68" s="28"/>
      <c r="V68" s="28"/>
    </row>
    <row r="69" spans="2:22" x14ac:dyDescent="0.15">
      <c r="B69" s="56"/>
      <c r="C69" s="28"/>
      <c r="D69" s="1"/>
      <c r="F69" s="1"/>
      <c r="H69" s="48">
        <v>28</v>
      </c>
      <c r="I69" s="91">
        <v>27</v>
      </c>
      <c r="J69" s="182" t="s">
        <v>31</v>
      </c>
      <c r="K69" s="4">
        <f t="shared" si="12"/>
        <v>34</v>
      </c>
      <c r="L69" s="182" t="s">
        <v>1</v>
      </c>
      <c r="M69" s="193">
        <v>15973</v>
      </c>
      <c r="N69" s="99">
        <f t="shared" si="13"/>
        <v>10444</v>
      </c>
      <c r="O69" s="49"/>
      <c r="S69" s="28"/>
      <c r="T69" s="28"/>
      <c r="U69" s="28"/>
      <c r="V69" s="28"/>
    </row>
    <row r="70" spans="2:22" x14ac:dyDescent="0.15">
      <c r="B70" s="59"/>
      <c r="C70" s="1"/>
      <c r="D70" s="1"/>
      <c r="F70" s="1"/>
      <c r="H70" s="98">
        <v>20</v>
      </c>
      <c r="I70" s="91">
        <v>29</v>
      </c>
      <c r="J70" s="182" t="s">
        <v>54</v>
      </c>
      <c r="K70" s="4">
        <f t="shared" si="12"/>
        <v>36</v>
      </c>
      <c r="L70" s="182" t="s">
        <v>5</v>
      </c>
      <c r="M70" s="193">
        <v>7099</v>
      </c>
      <c r="N70" s="99">
        <f t="shared" si="13"/>
        <v>7603</v>
      </c>
      <c r="O70" s="49"/>
      <c r="S70" s="28"/>
      <c r="T70" s="28"/>
      <c r="U70" s="28"/>
      <c r="V70" s="28"/>
    </row>
    <row r="71" spans="2:22" x14ac:dyDescent="0.15">
      <c r="B71" s="55"/>
      <c r="C71" s="1"/>
      <c r="D71" s="1"/>
      <c r="H71" s="48">
        <v>6</v>
      </c>
      <c r="I71" s="91">
        <v>30</v>
      </c>
      <c r="J71" s="182" t="s">
        <v>33</v>
      </c>
      <c r="K71" s="4">
        <f t="shared" si="12"/>
        <v>24</v>
      </c>
      <c r="L71" s="182" t="s">
        <v>28</v>
      </c>
      <c r="M71" s="193">
        <v>5362</v>
      </c>
      <c r="N71" s="99">
        <f t="shared" si="13"/>
        <v>5497</v>
      </c>
      <c r="O71" s="49"/>
      <c r="S71" s="28"/>
      <c r="T71" s="28"/>
      <c r="U71" s="28"/>
      <c r="V71" s="28"/>
    </row>
    <row r="72" spans="2:22" ht="14.25" thickBot="1" x14ac:dyDescent="0.2">
      <c r="B72" s="55"/>
      <c r="C72" s="1"/>
      <c r="D72" s="1"/>
      <c r="H72" s="345">
        <v>0</v>
      </c>
      <c r="I72" s="91">
        <v>2</v>
      </c>
      <c r="J72" s="182" t="s">
        <v>6</v>
      </c>
      <c r="K72" s="4">
        <f t="shared" si="12"/>
        <v>40</v>
      </c>
      <c r="L72" s="185" t="s">
        <v>2</v>
      </c>
      <c r="M72" s="194">
        <v>4075</v>
      </c>
      <c r="N72" s="99">
        <f t="shared" si="13"/>
        <v>3893</v>
      </c>
      <c r="O72" s="49"/>
      <c r="S72" s="28"/>
      <c r="T72" s="28"/>
      <c r="U72" s="28"/>
      <c r="V72" s="28"/>
    </row>
    <row r="73" spans="2:22" ht="14.25" thickTop="1" x14ac:dyDescent="0.15">
      <c r="B73" s="55"/>
      <c r="C73" s="1"/>
      <c r="D73" s="1"/>
      <c r="H73" s="391">
        <v>0</v>
      </c>
      <c r="I73" s="91">
        <v>3</v>
      </c>
      <c r="J73" s="182" t="s">
        <v>10</v>
      </c>
      <c r="K73" s="47"/>
      <c r="L73" s="331" t="s">
        <v>93</v>
      </c>
      <c r="M73" s="192">
        <v>197462</v>
      </c>
      <c r="N73" s="191">
        <f>SUM(H89)</f>
        <v>197919</v>
      </c>
      <c r="O73" s="49"/>
      <c r="S73" s="28"/>
      <c r="T73" s="28"/>
      <c r="U73" s="28"/>
      <c r="V73" s="28"/>
    </row>
    <row r="74" spans="2:22" x14ac:dyDescent="0.15">
      <c r="B74" s="55"/>
      <c r="C74" s="1"/>
      <c r="D74" s="1"/>
      <c r="H74" s="48">
        <v>0</v>
      </c>
      <c r="I74" s="91">
        <v>5</v>
      </c>
      <c r="J74" s="182" t="s">
        <v>12</v>
      </c>
      <c r="K74" s="28"/>
      <c r="L74" s="28"/>
      <c r="M74" s="1"/>
      <c r="N74" s="28"/>
      <c r="O74" s="28"/>
      <c r="S74" s="28"/>
      <c r="T74" s="28"/>
      <c r="U74" s="28"/>
      <c r="V74" s="28"/>
    </row>
    <row r="75" spans="2:22" x14ac:dyDescent="0.15">
      <c r="B75" s="55"/>
      <c r="C75" s="1"/>
      <c r="D75" s="1"/>
      <c r="H75" s="98">
        <v>0</v>
      </c>
      <c r="I75" s="91">
        <v>6</v>
      </c>
      <c r="J75" s="182" t="s">
        <v>13</v>
      </c>
      <c r="L75" s="52"/>
      <c r="M75" s="28"/>
      <c r="N75" s="28"/>
      <c r="O75" s="28"/>
      <c r="S75" s="28"/>
      <c r="T75" s="28"/>
      <c r="U75" s="28"/>
      <c r="V75" s="28"/>
    </row>
    <row r="76" spans="2:22" x14ac:dyDescent="0.15">
      <c r="B76" s="55"/>
      <c r="C76" s="1"/>
      <c r="D76" s="1"/>
      <c r="H76" s="98">
        <v>0</v>
      </c>
      <c r="I76" s="91">
        <v>7</v>
      </c>
      <c r="J76" s="182" t="s">
        <v>14</v>
      </c>
      <c r="L76" s="412"/>
      <c r="M76" s="28"/>
      <c r="N76" s="1"/>
      <c r="O76" s="1"/>
      <c r="S76" s="28"/>
      <c r="T76" s="28"/>
      <c r="U76" s="28"/>
      <c r="V76" s="28"/>
    </row>
    <row r="77" spans="2:22" x14ac:dyDescent="0.15">
      <c r="B77" s="55"/>
      <c r="C77" s="1"/>
      <c r="D77" s="1"/>
      <c r="H77" s="98">
        <v>0</v>
      </c>
      <c r="I77" s="91">
        <v>8</v>
      </c>
      <c r="J77" s="182" t="s">
        <v>15</v>
      </c>
      <c r="L77" s="412"/>
      <c r="M77" s="28"/>
      <c r="N77" s="28"/>
      <c r="O77" s="28"/>
      <c r="S77" s="28"/>
      <c r="T77" s="28"/>
      <c r="U77" s="28"/>
      <c r="V77" s="28"/>
    </row>
    <row r="78" spans="2:22" x14ac:dyDescent="0.15">
      <c r="H78" s="98">
        <v>0</v>
      </c>
      <c r="I78" s="91">
        <v>10</v>
      </c>
      <c r="J78" s="182" t="s">
        <v>16</v>
      </c>
      <c r="L78" s="412"/>
      <c r="M78" s="28"/>
      <c r="N78" s="28"/>
      <c r="O78" s="28"/>
      <c r="S78" s="28"/>
      <c r="T78" s="28"/>
      <c r="U78" s="28"/>
      <c r="V78" s="28"/>
    </row>
    <row r="79" spans="2:22" x14ac:dyDescent="0.15">
      <c r="H79" s="497">
        <v>0</v>
      </c>
      <c r="I79" s="91">
        <v>11</v>
      </c>
      <c r="J79" s="182" t="s">
        <v>17</v>
      </c>
      <c r="L79" s="485"/>
      <c r="M79" s="28"/>
      <c r="N79" s="28"/>
      <c r="O79" s="28"/>
      <c r="S79" s="28"/>
      <c r="T79" s="28"/>
      <c r="U79" s="28"/>
      <c r="V79" s="28"/>
    </row>
    <row r="80" spans="2:22" x14ac:dyDescent="0.15">
      <c r="H80" s="98">
        <v>0</v>
      </c>
      <c r="I80" s="91">
        <v>14</v>
      </c>
      <c r="J80" s="182" t="s">
        <v>19</v>
      </c>
      <c r="N80" s="28"/>
      <c r="O80" s="28"/>
      <c r="S80" s="28"/>
      <c r="T80" s="28"/>
      <c r="U80" s="28"/>
      <c r="V80" s="28"/>
    </row>
    <row r="81" spans="8:22" x14ac:dyDescent="0.15">
      <c r="H81" s="137">
        <v>0</v>
      </c>
      <c r="I81" s="91">
        <v>18</v>
      </c>
      <c r="J81" s="182" t="s">
        <v>22</v>
      </c>
      <c r="L81" s="32"/>
      <c r="M81" s="28"/>
      <c r="N81" s="28"/>
      <c r="O81" s="28"/>
      <c r="S81" s="28"/>
      <c r="T81" s="28"/>
      <c r="U81" s="28"/>
      <c r="V81" s="28"/>
    </row>
    <row r="82" spans="8:22" x14ac:dyDescent="0.15">
      <c r="H82" s="99">
        <v>0</v>
      </c>
      <c r="I82" s="91">
        <v>19</v>
      </c>
      <c r="J82" s="182" t="s">
        <v>23</v>
      </c>
      <c r="L82" s="51"/>
      <c r="M82" s="486"/>
      <c r="N82" s="28"/>
      <c r="O82" s="28"/>
      <c r="S82" s="28"/>
      <c r="T82" s="28"/>
      <c r="U82" s="28"/>
      <c r="V82" s="28"/>
    </row>
    <row r="83" spans="8:22" x14ac:dyDescent="0.15">
      <c r="H83" s="48">
        <v>0</v>
      </c>
      <c r="I83" s="91">
        <v>20</v>
      </c>
      <c r="J83" s="182" t="s">
        <v>24</v>
      </c>
      <c r="L83" s="52"/>
      <c r="M83" s="28"/>
      <c r="N83" s="28"/>
      <c r="O83" s="28"/>
      <c r="S83" s="28"/>
      <c r="T83" s="28"/>
      <c r="U83" s="28"/>
      <c r="V83" s="28"/>
    </row>
    <row r="84" spans="8:22" x14ac:dyDescent="0.15">
      <c r="H84" s="98">
        <v>0</v>
      </c>
      <c r="I84" s="91">
        <v>28</v>
      </c>
      <c r="J84" s="182" t="s">
        <v>32</v>
      </c>
      <c r="L84" s="52"/>
      <c r="M84" s="28"/>
      <c r="N84" s="28"/>
      <c r="O84" s="28"/>
      <c r="S84" s="28"/>
      <c r="T84" s="28"/>
      <c r="U84" s="28"/>
      <c r="V84" s="28"/>
    </row>
    <row r="85" spans="8:22" x14ac:dyDescent="0.15">
      <c r="H85" s="48">
        <v>0</v>
      </c>
      <c r="I85" s="91">
        <v>31</v>
      </c>
      <c r="J85" s="182" t="s">
        <v>64</v>
      </c>
      <c r="L85" s="29"/>
      <c r="M85" s="28"/>
      <c r="N85" s="28"/>
      <c r="O85" s="28"/>
      <c r="S85" s="28"/>
      <c r="T85" s="28"/>
      <c r="U85" s="28"/>
      <c r="V85" s="28"/>
    </row>
    <row r="86" spans="8:22" x14ac:dyDescent="0.15">
      <c r="H86" s="98">
        <v>0</v>
      </c>
      <c r="I86" s="91">
        <v>32</v>
      </c>
      <c r="J86" s="182" t="s">
        <v>35</v>
      </c>
      <c r="L86" s="52"/>
      <c r="M86" s="28"/>
      <c r="N86" s="28"/>
      <c r="O86" s="28"/>
      <c r="S86" s="28"/>
      <c r="T86" s="28"/>
      <c r="U86" s="28"/>
      <c r="V86" s="28"/>
    </row>
    <row r="87" spans="8:22" x14ac:dyDescent="0.15">
      <c r="H87" s="391">
        <v>0</v>
      </c>
      <c r="I87" s="91">
        <v>37</v>
      </c>
      <c r="J87" s="182" t="s">
        <v>37</v>
      </c>
      <c r="L87" s="52"/>
      <c r="M87" s="28"/>
      <c r="N87" s="28"/>
      <c r="O87" s="28"/>
      <c r="S87" s="33"/>
      <c r="T87" s="33"/>
    </row>
    <row r="88" spans="8:22" x14ac:dyDescent="0.15">
      <c r="H88" s="48">
        <v>0</v>
      </c>
      <c r="I88" s="91">
        <v>39</v>
      </c>
      <c r="J88" s="182" t="s">
        <v>39</v>
      </c>
      <c r="L88" s="52"/>
      <c r="M88" s="28"/>
      <c r="N88" s="28"/>
      <c r="O88" s="28"/>
      <c r="Q88" s="28"/>
    </row>
    <row r="89" spans="8:22" x14ac:dyDescent="0.15">
      <c r="H89" s="133">
        <f>SUM(H49:H88)</f>
        <v>197919</v>
      </c>
      <c r="I89" s="91"/>
      <c r="J89" s="4" t="s">
        <v>8</v>
      </c>
      <c r="L89" s="52"/>
      <c r="M89" s="28"/>
      <c r="N89" s="28"/>
      <c r="O89" s="28"/>
    </row>
    <row r="90" spans="8:22" x14ac:dyDescent="0.15">
      <c r="I90" s="188"/>
      <c r="J90" s="85"/>
      <c r="L90" s="52"/>
      <c r="M90" s="28"/>
      <c r="N90" s="28"/>
      <c r="O90" s="28"/>
      <c r="P90" s="1"/>
    </row>
    <row r="91" spans="8:22" ht="18.75" x14ac:dyDescent="0.2">
      <c r="I91" s="100"/>
      <c r="J91" s="33"/>
      <c r="L91" s="52"/>
      <c r="M91" s="28"/>
      <c r="N91" s="28"/>
      <c r="O91" s="28"/>
      <c r="P91" s="50"/>
    </row>
    <row r="92" spans="8:22" x14ac:dyDescent="0.15">
      <c r="I92" s="100"/>
      <c r="J92" s="1"/>
      <c r="L92" s="52"/>
      <c r="M92" s="28"/>
      <c r="N92" s="28"/>
      <c r="O92" s="28"/>
      <c r="P92" s="1"/>
    </row>
    <row r="93" spans="8:22" x14ac:dyDescent="0.15">
      <c r="J93" s="1"/>
      <c r="L93" s="52"/>
      <c r="M93" s="28"/>
      <c r="N93" s="1"/>
      <c r="O93" s="1"/>
      <c r="P93" s="51"/>
    </row>
    <row r="94" spans="8:22" x14ac:dyDescent="0.15">
      <c r="J94" s="1"/>
      <c r="L94" s="52"/>
      <c r="M94" s="28"/>
      <c r="N94" s="28"/>
      <c r="O94" s="28"/>
      <c r="P94" s="28"/>
    </row>
    <row r="95" spans="8:22" x14ac:dyDescent="0.15">
      <c r="J95" s="1"/>
      <c r="L95" s="52"/>
      <c r="M95" s="28"/>
      <c r="N95" s="28"/>
      <c r="O95" s="28"/>
      <c r="P95" s="28"/>
    </row>
    <row r="96" spans="8:22" x14ac:dyDescent="0.15">
      <c r="J96" s="1"/>
      <c r="L96" s="52"/>
      <c r="M96" s="28"/>
      <c r="N96" s="28"/>
      <c r="O96" s="28"/>
      <c r="P96" s="28"/>
    </row>
    <row r="97" spans="10:17" x14ac:dyDescent="0.15">
      <c r="J97" s="1"/>
      <c r="L97" s="52"/>
      <c r="M97" s="28"/>
      <c r="N97" s="28"/>
      <c r="O97" s="28"/>
      <c r="P97" s="28"/>
    </row>
    <row r="98" spans="10:17" x14ac:dyDescent="0.15">
      <c r="J98" s="1"/>
      <c r="L98" s="52"/>
      <c r="M98" s="28"/>
      <c r="N98" s="28"/>
      <c r="O98" s="28"/>
      <c r="P98" s="28"/>
    </row>
    <row r="99" spans="10:17" x14ac:dyDescent="0.15">
      <c r="J99" s="1"/>
      <c r="L99" s="52"/>
      <c r="M99" s="28"/>
      <c r="N99" s="28"/>
      <c r="O99" s="28"/>
      <c r="P99" s="28"/>
    </row>
    <row r="100" spans="10:17" x14ac:dyDescent="0.15">
      <c r="J100" s="1"/>
      <c r="L100" s="52"/>
      <c r="M100" s="28"/>
      <c r="N100" s="28"/>
      <c r="O100" s="28"/>
      <c r="P100" s="28"/>
    </row>
    <row r="101" spans="10:17" x14ac:dyDescent="0.15">
      <c r="J101" s="1"/>
      <c r="L101" s="52"/>
      <c r="M101" s="28"/>
      <c r="N101" s="28"/>
      <c r="O101" s="28"/>
      <c r="P101" s="28"/>
    </row>
    <row r="102" spans="10:17" x14ac:dyDescent="0.15">
      <c r="J102" s="1"/>
      <c r="L102" s="52"/>
      <c r="M102" s="28"/>
      <c r="N102" s="28"/>
      <c r="O102" s="28"/>
      <c r="P102" s="28"/>
    </row>
    <row r="103" spans="10:17" x14ac:dyDescent="0.15">
      <c r="J103" s="1"/>
      <c r="L103" s="52"/>
      <c r="M103" s="28"/>
      <c r="N103" s="28"/>
      <c r="O103" s="28"/>
      <c r="P103" s="28"/>
    </row>
    <row r="104" spans="10:17" x14ac:dyDescent="0.15">
      <c r="J104" s="1"/>
      <c r="L104" s="52"/>
      <c r="M104" s="28"/>
      <c r="N104" s="28"/>
      <c r="O104" s="28"/>
      <c r="P104" s="28"/>
    </row>
    <row r="105" spans="10:17" x14ac:dyDescent="0.15">
      <c r="J105" s="1"/>
      <c r="L105" s="52"/>
      <c r="M105" s="28"/>
      <c r="N105" s="28"/>
      <c r="O105" s="28"/>
      <c r="P105" s="28"/>
    </row>
    <row r="106" spans="10:17" x14ac:dyDescent="0.15">
      <c r="J106" s="1"/>
      <c r="L106" s="52"/>
      <c r="M106" s="28"/>
      <c r="N106" s="28"/>
      <c r="O106" s="28"/>
      <c r="P106" s="28"/>
      <c r="Q106" s="28"/>
    </row>
    <row r="107" spans="10:17" x14ac:dyDescent="0.15">
      <c r="J107" s="1"/>
      <c r="L107" s="52"/>
      <c r="M107" s="28"/>
      <c r="N107" s="28"/>
      <c r="O107" s="28"/>
      <c r="P107" s="28"/>
      <c r="Q107" s="28"/>
    </row>
    <row r="108" spans="10:17" x14ac:dyDescent="0.15">
      <c r="J108" s="1"/>
      <c r="L108" s="52"/>
      <c r="M108" s="28"/>
      <c r="N108" s="28"/>
      <c r="O108" s="28"/>
      <c r="P108" s="28"/>
      <c r="Q108" s="28"/>
    </row>
    <row r="109" spans="10:17" x14ac:dyDescent="0.15">
      <c r="J109" s="1"/>
      <c r="L109" s="52"/>
      <c r="M109" s="28"/>
      <c r="N109" s="28"/>
      <c r="O109" s="28"/>
      <c r="P109" s="28"/>
      <c r="Q109" s="28"/>
    </row>
    <row r="110" spans="10:17" x14ac:dyDescent="0.15">
      <c r="J110" s="1"/>
      <c r="L110" s="52"/>
      <c r="M110" s="28"/>
      <c r="N110" s="28"/>
      <c r="O110" s="28"/>
      <c r="P110" s="28"/>
      <c r="Q110" s="28"/>
    </row>
    <row r="111" spans="10:17" x14ac:dyDescent="0.15">
      <c r="J111" s="1"/>
      <c r="K111" s="28"/>
      <c r="L111" s="28"/>
      <c r="M111" s="1"/>
      <c r="N111" s="28"/>
      <c r="O111" s="28"/>
      <c r="P111" s="28"/>
      <c r="Q111" s="28"/>
    </row>
    <row r="112" spans="10:17" x14ac:dyDescent="0.15">
      <c r="J112" s="1"/>
      <c r="K112" s="28"/>
      <c r="L112" s="28"/>
      <c r="M112" s="1"/>
      <c r="N112" s="28"/>
      <c r="O112" s="28"/>
      <c r="P112" s="28"/>
      <c r="Q112" s="28"/>
    </row>
    <row r="113" spans="10:17" x14ac:dyDescent="0.15">
      <c r="J113" s="1"/>
      <c r="K113" s="28"/>
      <c r="L113" s="28"/>
      <c r="M113" s="1"/>
      <c r="N113" s="28"/>
      <c r="O113" s="28"/>
      <c r="P113" s="28"/>
      <c r="Q113" s="28"/>
    </row>
    <row r="114" spans="10:17" x14ac:dyDescent="0.15">
      <c r="J114" s="1"/>
      <c r="K114" s="28"/>
      <c r="L114" s="28"/>
      <c r="M114" s="1"/>
      <c r="N114" s="28"/>
      <c r="O114" s="28"/>
      <c r="P114" s="28"/>
      <c r="Q114" s="28"/>
    </row>
    <row r="115" spans="10:17" x14ac:dyDescent="0.15">
      <c r="J115" s="1"/>
      <c r="K115" s="28"/>
      <c r="L115" s="28"/>
      <c r="M115" s="1"/>
      <c r="N115" s="28"/>
      <c r="O115" s="28"/>
      <c r="P115" s="28"/>
      <c r="Q115" s="28"/>
    </row>
    <row r="116" spans="10:17" x14ac:dyDescent="0.15">
      <c r="J116" s="1"/>
      <c r="K116" s="28"/>
      <c r="L116" s="28"/>
      <c r="M116" s="1"/>
      <c r="N116" s="28"/>
      <c r="O116" s="28"/>
      <c r="P116" s="28"/>
      <c r="Q116" s="28"/>
    </row>
    <row r="117" spans="10:17" x14ac:dyDescent="0.15">
      <c r="J117" s="1"/>
      <c r="K117" s="28"/>
      <c r="L117" s="28"/>
      <c r="M117" s="1"/>
      <c r="N117" s="28"/>
      <c r="O117" s="28"/>
      <c r="P117" s="28"/>
      <c r="Q117" s="28"/>
    </row>
    <row r="118" spans="10:17" x14ac:dyDescent="0.15">
      <c r="J118" s="1"/>
      <c r="K118" s="28"/>
      <c r="L118" s="28"/>
      <c r="M118" s="1"/>
      <c r="N118" s="28"/>
      <c r="O118" s="28"/>
      <c r="P118" s="28"/>
      <c r="Q118" s="28"/>
    </row>
    <row r="119" spans="10:17" x14ac:dyDescent="0.15">
      <c r="J119" s="1"/>
      <c r="K119" s="28"/>
      <c r="L119" s="28"/>
      <c r="M119" s="1"/>
      <c r="N119" s="28"/>
      <c r="O119" s="28"/>
      <c r="P119" s="28"/>
      <c r="Q119" s="28"/>
    </row>
    <row r="120" spans="10:17" x14ac:dyDescent="0.15">
      <c r="J120" s="1"/>
      <c r="K120" s="28"/>
      <c r="L120" s="28"/>
      <c r="M120" s="1"/>
      <c r="N120" s="28"/>
      <c r="O120" s="28"/>
      <c r="P120" s="28"/>
      <c r="Q120" s="28"/>
    </row>
    <row r="121" spans="10:17" x14ac:dyDescent="0.15">
      <c r="J121" s="1"/>
      <c r="K121" s="28"/>
      <c r="L121" s="28"/>
      <c r="M121" s="1"/>
      <c r="N121" s="28"/>
      <c r="O121" s="28"/>
      <c r="P121" s="28"/>
      <c r="Q121" s="28"/>
    </row>
    <row r="122" spans="10:17" x14ac:dyDescent="0.15">
      <c r="J122" s="1"/>
      <c r="K122" s="28"/>
      <c r="L122" s="28"/>
      <c r="M122" s="1"/>
      <c r="N122" s="28"/>
      <c r="O122" s="28"/>
      <c r="P122" s="28"/>
    </row>
    <row r="123" spans="10:17" x14ac:dyDescent="0.15">
      <c r="J123" s="1"/>
      <c r="K123" s="28"/>
      <c r="L123" s="28"/>
      <c r="M123" s="1"/>
      <c r="N123" s="28"/>
      <c r="O123" s="28"/>
      <c r="P123" s="28"/>
    </row>
    <row r="124" spans="10:17" x14ac:dyDescent="0.15">
      <c r="J124" s="1"/>
      <c r="K124" s="28"/>
      <c r="L124" s="28"/>
      <c r="M124" s="1"/>
      <c r="N124" s="28"/>
      <c r="O124" s="28"/>
      <c r="P124" s="28"/>
    </row>
    <row r="125" spans="10:17" x14ac:dyDescent="0.15">
      <c r="J125" s="1"/>
      <c r="K125" s="28"/>
      <c r="L125" s="28"/>
      <c r="M125" s="1"/>
      <c r="N125" s="28"/>
      <c r="O125" s="28"/>
      <c r="P125" s="28"/>
    </row>
    <row r="126" spans="10:17" x14ac:dyDescent="0.15">
      <c r="J126" s="1"/>
      <c r="K126" s="28"/>
      <c r="L126" s="28"/>
      <c r="M126" s="1"/>
      <c r="N126" s="28"/>
      <c r="O126" s="28"/>
      <c r="P126" s="28"/>
    </row>
    <row r="127" spans="10:17" x14ac:dyDescent="0.15">
      <c r="J127" s="1"/>
      <c r="K127" s="28"/>
      <c r="L127" s="28"/>
      <c r="M127" s="1"/>
      <c r="N127" s="28"/>
      <c r="O127" s="28"/>
      <c r="P127" s="28"/>
    </row>
    <row r="128" spans="10:17" x14ac:dyDescent="0.15">
      <c r="J128" s="1"/>
      <c r="K128" s="28"/>
      <c r="L128" s="28"/>
      <c r="M128" s="1"/>
      <c r="N128" s="28"/>
      <c r="O128" s="28"/>
      <c r="P128" s="28"/>
    </row>
    <row r="129" spans="10:16" x14ac:dyDescent="0.15">
      <c r="J129" s="1"/>
      <c r="K129" s="28"/>
      <c r="L129" s="28"/>
      <c r="M129" s="1"/>
      <c r="N129" s="28"/>
      <c r="O129" s="28"/>
      <c r="P129" s="28"/>
    </row>
    <row r="130" spans="10:16" x14ac:dyDescent="0.15">
      <c r="J130" s="1"/>
      <c r="K130" s="28"/>
      <c r="L130" s="28"/>
      <c r="M130" s="1"/>
      <c r="N130" s="28"/>
      <c r="O130" s="28"/>
      <c r="P130" s="28"/>
    </row>
    <row r="131" spans="10:16" x14ac:dyDescent="0.15">
      <c r="J131" s="1"/>
      <c r="K131" s="28"/>
      <c r="L131" s="28"/>
      <c r="M131" s="1"/>
      <c r="N131" s="28"/>
      <c r="O131" s="28"/>
      <c r="P131" s="28"/>
    </row>
    <row r="132" spans="10:16" x14ac:dyDescent="0.15">
      <c r="J132" s="1"/>
      <c r="K132" s="28"/>
      <c r="L132" s="28"/>
      <c r="M132" s="1"/>
      <c r="N132" s="28"/>
      <c r="O132" s="28"/>
      <c r="P132" s="28"/>
    </row>
    <row r="133" spans="10:16" x14ac:dyDescent="0.15">
      <c r="J133" s="1"/>
      <c r="K133" s="28"/>
      <c r="L133" s="28"/>
      <c r="M133" s="1"/>
      <c r="N133" s="28"/>
      <c r="O133" s="28"/>
      <c r="P133" s="28"/>
    </row>
    <row r="134" spans="10:16" x14ac:dyDescent="0.15">
      <c r="J134" s="1"/>
      <c r="K134" s="1"/>
      <c r="L134" s="1"/>
      <c r="M134" s="1"/>
      <c r="N134" s="1"/>
      <c r="O134" s="1"/>
      <c r="P134" s="1"/>
    </row>
    <row r="135" spans="10:16" x14ac:dyDescent="0.15">
      <c r="J135" s="1"/>
      <c r="K135" s="1"/>
      <c r="L135" s="1"/>
      <c r="M135" s="1"/>
      <c r="N135" s="1"/>
      <c r="O135" s="1"/>
      <c r="P135" s="1"/>
    </row>
    <row r="136" spans="10:16" x14ac:dyDescent="0.15">
      <c r="J136" s="1"/>
      <c r="K136" s="1"/>
      <c r="L136" s="1"/>
    </row>
    <row r="137" spans="10:16" x14ac:dyDescent="0.15">
      <c r="J137" s="1"/>
      <c r="K137" s="1"/>
      <c r="L137" s="1"/>
    </row>
    <row r="138" spans="10:16" x14ac:dyDescent="0.15">
      <c r="J138" s="1"/>
      <c r="K138" s="1"/>
      <c r="L138" s="1"/>
    </row>
    <row r="139" spans="10:16" x14ac:dyDescent="0.15">
      <c r="J139" s="1"/>
      <c r="K139" s="1"/>
      <c r="L139" s="1"/>
    </row>
    <row r="140" spans="10:16" x14ac:dyDescent="0.15">
      <c r="J140" s="1"/>
      <c r="K140" s="1"/>
      <c r="L140" s="1"/>
    </row>
    <row r="141" spans="10:16" x14ac:dyDescent="0.15">
      <c r="J141" s="1"/>
      <c r="K141" s="1"/>
      <c r="L141" s="1"/>
    </row>
    <row r="142" spans="10:16" x14ac:dyDescent="0.15">
      <c r="J142" s="1"/>
      <c r="K142" s="1"/>
      <c r="L142" s="1"/>
    </row>
    <row r="143" spans="10:16" x14ac:dyDescent="0.15">
      <c r="J143" s="1"/>
      <c r="K143" s="1"/>
      <c r="L143" s="1"/>
    </row>
    <row r="144" spans="10:16" x14ac:dyDescent="0.15">
      <c r="J144" s="1"/>
      <c r="K144" s="1"/>
      <c r="L144" s="1"/>
    </row>
    <row r="145" spans="10:12" x14ac:dyDescent="0.15">
      <c r="J145" s="1"/>
      <c r="K145" s="1"/>
      <c r="L145" s="1"/>
    </row>
    <row r="146" spans="10:12" x14ac:dyDescent="0.15">
      <c r="J146" s="1"/>
      <c r="K146" s="1"/>
      <c r="L146" s="1"/>
    </row>
    <row r="147" spans="10:12" x14ac:dyDescent="0.15">
      <c r="J147" s="1"/>
      <c r="K147" s="1"/>
      <c r="L147" s="1"/>
    </row>
    <row r="148" spans="10:12" x14ac:dyDescent="0.15">
      <c r="J148" s="1"/>
      <c r="K148" s="1"/>
      <c r="L148" s="1"/>
    </row>
    <row r="149" spans="10:12" x14ac:dyDescent="0.15">
      <c r="J149" s="1"/>
      <c r="K149" s="1"/>
      <c r="L149" s="1"/>
    </row>
    <row r="150" spans="10:12" x14ac:dyDescent="0.15">
      <c r="J150" s="1"/>
      <c r="K150" s="1"/>
      <c r="L150" s="1"/>
    </row>
    <row r="151" spans="10:12" x14ac:dyDescent="0.15">
      <c r="J151" s="1"/>
      <c r="K151" s="1"/>
      <c r="L151" s="1"/>
    </row>
    <row r="152" spans="10:12" x14ac:dyDescent="0.15">
      <c r="J152" s="1"/>
      <c r="K152" s="1"/>
      <c r="L152" s="1"/>
    </row>
    <row r="153" spans="10:12" x14ac:dyDescent="0.15">
      <c r="J153" s="1"/>
      <c r="K153" s="1"/>
      <c r="L153" s="1"/>
    </row>
    <row r="154" spans="10:12" x14ac:dyDescent="0.15">
      <c r="J154" s="1"/>
      <c r="K154" s="1"/>
      <c r="L154" s="1"/>
    </row>
    <row r="155" spans="10:12" x14ac:dyDescent="0.15">
      <c r="J155" s="1"/>
      <c r="K155" s="1"/>
      <c r="L155" s="1"/>
    </row>
    <row r="156" spans="10:12" x14ac:dyDescent="0.15">
      <c r="J156" s="1"/>
      <c r="K156" s="1"/>
      <c r="L156" s="1"/>
    </row>
    <row r="157" spans="10:12" x14ac:dyDescent="0.15">
      <c r="J157" s="1"/>
      <c r="K157" s="1"/>
      <c r="L157" s="1"/>
    </row>
    <row r="158" spans="10:12" x14ac:dyDescent="0.15">
      <c r="J158" s="1"/>
      <c r="K158" s="1"/>
      <c r="L158" s="1"/>
    </row>
    <row r="159" spans="10:12" x14ac:dyDescent="0.15">
      <c r="J159" s="1"/>
      <c r="K159" s="1"/>
      <c r="L159" s="1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E95"/>
  <sheetViews>
    <sheetView zoomScaleNormal="100" workbookViewId="0">
      <selection activeCell="O45" sqref="O45"/>
    </sheetView>
  </sheetViews>
  <sheetFormatPr defaultRowHeight="13.5" x14ac:dyDescent="0.15"/>
  <cols>
    <col min="1" max="1" width="6.125" style="472" customWidth="1"/>
    <col min="2" max="2" width="19.375" style="472" customWidth="1"/>
    <col min="3" max="4" width="13.25" style="472" customWidth="1"/>
    <col min="5" max="6" width="11.875" style="472" customWidth="1"/>
    <col min="7" max="7" width="18.625" style="472" customWidth="1"/>
    <col min="8" max="8" width="15.25" style="472" customWidth="1"/>
    <col min="9" max="9" width="4.75" style="53" customWidth="1"/>
    <col min="10" max="10" width="18.75" style="472" customWidth="1"/>
    <col min="11" max="11" width="5" style="472" customWidth="1"/>
    <col min="12" max="12" width="18.125" style="472" customWidth="1"/>
    <col min="13" max="13" width="15.875" style="472" customWidth="1"/>
    <col min="14" max="14" width="14.5" style="472" customWidth="1"/>
    <col min="15" max="15" width="11" style="472" customWidth="1"/>
    <col min="16" max="16" width="9" style="472"/>
    <col min="17" max="17" width="6.25" style="472" customWidth="1"/>
    <col min="18" max="18" width="14.25" style="60" customWidth="1"/>
    <col min="19" max="30" width="7.625" style="472" customWidth="1"/>
    <col min="31" max="16384" width="9" style="472"/>
  </cols>
  <sheetData>
    <row r="1" spans="5:31" ht="13.5" customHeight="1" x14ac:dyDescent="0.15">
      <c r="H1" s="477" t="s">
        <v>190</v>
      </c>
      <c r="J1" s="114"/>
      <c r="Q1" s="28"/>
      <c r="R1" s="12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5:31" x14ac:dyDescent="0.15">
      <c r="H2" s="332" t="s">
        <v>206</v>
      </c>
      <c r="I2" s="91"/>
      <c r="J2" s="213" t="s">
        <v>104</v>
      </c>
      <c r="K2" s="4"/>
      <c r="L2" s="205" t="s">
        <v>184</v>
      </c>
      <c r="Q2" s="1"/>
      <c r="R2" s="122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1"/>
    </row>
    <row r="3" spans="5:31" x14ac:dyDescent="0.15">
      <c r="H3" s="202" t="s">
        <v>100</v>
      </c>
      <c r="I3" s="91"/>
      <c r="J3" s="160" t="s">
        <v>47</v>
      </c>
      <c r="K3" s="4"/>
      <c r="L3" s="46" t="s">
        <v>100</v>
      </c>
      <c r="M3" s="90"/>
      <c r="Q3" s="1"/>
      <c r="R3" s="52"/>
      <c r="S3" s="28"/>
      <c r="T3" s="28"/>
      <c r="U3" s="28"/>
      <c r="V3" s="28"/>
      <c r="W3" s="1"/>
      <c r="X3" s="1"/>
      <c r="Y3" s="1"/>
      <c r="Z3" s="1"/>
      <c r="AA3" s="1"/>
      <c r="AB3" s="1"/>
      <c r="AC3" s="1"/>
      <c r="AD3" s="1"/>
      <c r="AE3" s="1"/>
    </row>
    <row r="4" spans="5:31" x14ac:dyDescent="0.15">
      <c r="H4" s="99">
        <v>95230</v>
      </c>
      <c r="I4" s="91">
        <v>31</v>
      </c>
      <c r="J4" s="36" t="s">
        <v>64</v>
      </c>
      <c r="K4" s="231">
        <f>SUM(I4)</f>
        <v>31</v>
      </c>
      <c r="L4" s="322">
        <v>84868</v>
      </c>
      <c r="M4" s="493" t="s">
        <v>194</v>
      </c>
      <c r="Q4" s="1"/>
      <c r="R4" s="52"/>
      <c r="S4" s="28"/>
      <c r="T4" s="28"/>
      <c r="U4" s="28"/>
      <c r="V4" s="28"/>
      <c r="W4" s="1"/>
      <c r="X4" s="1"/>
      <c r="Y4" s="1"/>
      <c r="Z4" s="1"/>
      <c r="AA4" s="1"/>
      <c r="AB4" s="1"/>
      <c r="AC4" s="1"/>
      <c r="AD4" s="1"/>
      <c r="AE4" s="1"/>
    </row>
    <row r="5" spans="5:31" x14ac:dyDescent="0.15">
      <c r="H5" s="98">
        <v>47695</v>
      </c>
      <c r="I5" s="91">
        <v>2</v>
      </c>
      <c r="J5" s="36" t="s">
        <v>6</v>
      </c>
      <c r="K5" s="231">
        <f t="shared" ref="K5:K13" si="0">SUM(I5)</f>
        <v>2</v>
      </c>
      <c r="L5" s="322">
        <v>47495</v>
      </c>
      <c r="M5" s="49"/>
      <c r="Q5" s="1"/>
      <c r="R5" s="52"/>
      <c r="S5" s="28"/>
      <c r="T5" s="28"/>
      <c r="U5" s="28"/>
      <c r="V5" s="28"/>
      <c r="W5" s="1"/>
      <c r="X5" s="1"/>
      <c r="Y5" s="1"/>
      <c r="Z5" s="1"/>
      <c r="AA5" s="1"/>
      <c r="AB5" s="1"/>
      <c r="AC5" s="1"/>
      <c r="AD5" s="1"/>
      <c r="AE5" s="1"/>
    </row>
    <row r="6" spans="5:31" x14ac:dyDescent="0.15">
      <c r="H6" s="98">
        <v>32040</v>
      </c>
      <c r="I6" s="91">
        <v>34</v>
      </c>
      <c r="J6" s="36" t="s">
        <v>1</v>
      </c>
      <c r="K6" s="231">
        <f t="shared" si="0"/>
        <v>34</v>
      </c>
      <c r="L6" s="322">
        <v>27336</v>
      </c>
      <c r="M6" s="49"/>
      <c r="Q6" s="1"/>
      <c r="R6" s="52"/>
      <c r="S6" s="28"/>
      <c r="T6" s="28"/>
      <c r="U6" s="28"/>
      <c r="V6" s="28"/>
      <c r="W6" s="1"/>
      <c r="X6" s="1"/>
      <c r="Y6" s="1"/>
      <c r="Z6" s="1"/>
      <c r="AA6" s="1"/>
      <c r="AB6" s="1"/>
      <c r="AC6" s="1"/>
      <c r="AD6" s="1"/>
      <c r="AE6" s="1"/>
    </row>
    <row r="7" spans="5:31" x14ac:dyDescent="0.15">
      <c r="H7" s="98">
        <v>28020</v>
      </c>
      <c r="I7" s="91">
        <v>3</v>
      </c>
      <c r="J7" s="36" t="s">
        <v>10</v>
      </c>
      <c r="K7" s="231">
        <f t="shared" si="0"/>
        <v>3</v>
      </c>
      <c r="L7" s="322">
        <v>20344</v>
      </c>
      <c r="M7" s="49"/>
      <c r="Q7" s="1"/>
      <c r="R7" s="52"/>
      <c r="S7" s="28"/>
      <c r="T7" s="28"/>
      <c r="U7" s="28"/>
      <c r="V7" s="28"/>
      <c r="W7" s="1"/>
      <c r="X7" s="1"/>
      <c r="Y7" s="1"/>
      <c r="Z7" s="1"/>
      <c r="AA7" s="1"/>
      <c r="AB7" s="1"/>
      <c r="AC7" s="1"/>
      <c r="AD7" s="1"/>
      <c r="AE7" s="1"/>
    </row>
    <row r="8" spans="5:31" x14ac:dyDescent="0.15">
      <c r="H8" s="98">
        <v>21286</v>
      </c>
      <c r="I8" s="91">
        <v>40</v>
      </c>
      <c r="J8" s="349" t="s">
        <v>2</v>
      </c>
      <c r="K8" s="231">
        <f t="shared" si="0"/>
        <v>40</v>
      </c>
      <c r="L8" s="322">
        <v>24301</v>
      </c>
      <c r="M8" s="49"/>
      <c r="Q8" s="1"/>
      <c r="R8" s="52"/>
      <c r="S8" s="28"/>
      <c r="T8" s="28"/>
      <c r="U8" s="28"/>
      <c r="V8" s="28"/>
      <c r="W8" s="1"/>
      <c r="X8" s="1"/>
      <c r="Y8" s="1"/>
      <c r="Z8" s="1"/>
      <c r="AA8" s="1"/>
      <c r="AB8" s="1"/>
      <c r="AC8" s="1"/>
      <c r="AD8" s="1"/>
      <c r="AE8" s="1"/>
    </row>
    <row r="9" spans="5:31" x14ac:dyDescent="0.15">
      <c r="H9" s="98">
        <v>21018</v>
      </c>
      <c r="I9" s="91">
        <v>16</v>
      </c>
      <c r="J9" s="36" t="s">
        <v>3</v>
      </c>
      <c r="K9" s="231">
        <f t="shared" si="0"/>
        <v>16</v>
      </c>
      <c r="L9" s="322">
        <v>23059</v>
      </c>
      <c r="M9" s="49"/>
      <c r="Q9" s="1"/>
      <c r="R9" s="52"/>
      <c r="S9" s="28"/>
      <c r="T9" s="28"/>
      <c r="U9" s="28"/>
      <c r="V9" s="28"/>
      <c r="W9" s="1"/>
      <c r="X9" s="1"/>
      <c r="Y9" s="1"/>
      <c r="Z9" s="1"/>
      <c r="AA9" s="1"/>
      <c r="AB9" s="1"/>
      <c r="AC9" s="1"/>
      <c r="AD9" s="1"/>
      <c r="AE9" s="1"/>
    </row>
    <row r="10" spans="5:31" x14ac:dyDescent="0.15">
      <c r="H10" s="98">
        <v>19205</v>
      </c>
      <c r="I10" s="91">
        <v>13</v>
      </c>
      <c r="J10" s="36" t="s">
        <v>7</v>
      </c>
      <c r="K10" s="231">
        <f t="shared" si="0"/>
        <v>13</v>
      </c>
      <c r="L10" s="322">
        <v>12032</v>
      </c>
      <c r="M10" s="49"/>
      <c r="Q10" s="1"/>
      <c r="R10" s="52"/>
      <c r="S10" s="28"/>
      <c r="T10" s="28"/>
      <c r="U10" s="28"/>
      <c r="V10" s="28"/>
      <c r="W10" s="1"/>
      <c r="X10" s="1"/>
      <c r="Y10" s="1"/>
      <c r="Z10" s="1"/>
      <c r="AA10" s="1"/>
      <c r="AB10" s="1"/>
      <c r="AC10" s="1"/>
      <c r="AD10" s="1"/>
      <c r="AE10" s="1"/>
    </row>
    <row r="11" spans="5:31" x14ac:dyDescent="0.15">
      <c r="H11" s="98">
        <v>18337</v>
      </c>
      <c r="I11" s="91">
        <v>17</v>
      </c>
      <c r="J11" s="36" t="s">
        <v>21</v>
      </c>
      <c r="K11" s="231">
        <f t="shared" si="0"/>
        <v>17</v>
      </c>
      <c r="L11" s="322">
        <v>22140</v>
      </c>
      <c r="M11" s="49"/>
      <c r="N11" s="31"/>
      <c r="Q11" s="1"/>
      <c r="R11" s="52"/>
      <c r="S11" s="28"/>
      <c r="T11" s="28"/>
      <c r="U11" s="28"/>
      <c r="V11" s="28"/>
      <c r="W11" s="1"/>
      <c r="X11" s="1"/>
      <c r="Y11" s="1"/>
      <c r="Z11" s="1"/>
      <c r="AA11" s="1"/>
      <c r="AB11" s="1"/>
      <c r="AC11" s="1"/>
      <c r="AD11" s="1"/>
      <c r="AE11" s="1"/>
    </row>
    <row r="12" spans="5:31" x14ac:dyDescent="0.15">
      <c r="H12" s="524">
        <v>14515</v>
      </c>
      <c r="I12" s="91">
        <v>38</v>
      </c>
      <c r="J12" s="36" t="s">
        <v>38</v>
      </c>
      <c r="K12" s="231">
        <f t="shared" si="0"/>
        <v>38</v>
      </c>
      <c r="L12" s="323">
        <v>20510</v>
      </c>
      <c r="M12" s="49"/>
      <c r="Q12" s="1"/>
      <c r="R12" s="52"/>
      <c r="S12" s="28"/>
      <c r="T12" s="28"/>
      <c r="U12" s="28"/>
      <c r="V12" s="28"/>
      <c r="W12" s="1"/>
      <c r="X12" s="1"/>
      <c r="Y12" s="1"/>
      <c r="Z12" s="1"/>
      <c r="AA12" s="1"/>
      <c r="AB12" s="1"/>
      <c r="AC12" s="1"/>
      <c r="AD12" s="1"/>
      <c r="AE12" s="1"/>
    </row>
    <row r="13" spans="5:31" ht="14.25" thickBot="1" x14ac:dyDescent="0.2">
      <c r="E13" s="18"/>
      <c r="H13" s="525">
        <v>14335</v>
      </c>
      <c r="I13" s="152">
        <v>1</v>
      </c>
      <c r="J13" s="84" t="s">
        <v>4</v>
      </c>
      <c r="K13" s="231">
        <f t="shared" si="0"/>
        <v>1</v>
      </c>
      <c r="L13" s="323">
        <v>15219</v>
      </c>
      <c r="M13" s="49"/>
      <c r="Q13" s="1"/>
      <c r="R13" s="52"/>
      <c r="S13" s="28"/>
      <c r="T13" s="28"/>
      <c r="U13" s="28"/>
      <c r="V13" s="28"/>
      <c r="W13" s="1"/>
      <c r="X13" s="1"/>
      <c r="Y13" s="1"/>
      <c r="Z13" s="1"/>
      <c r="AA13" s="1"/>
      <c r="AB13" s="1"/>
      <c r="AC13" s="1"/>
      <c r="AD13" s="1"/>
      <c r="AE13" s="1"/>
    </row>
    <row r="14" spans="5:31" ht="14.25" thickTop="1" x14ac:dyDescent="0.15">
      <c r="E14" s="18"/>
      <c r="H14" s="457">
        <v>12739</v>
      </c>
      <c r="I14" s="254">
        <v>26</v>
      </c>
      <c r="J14" s="470" t="s">
        <v>30</v>
      </c>
      <c r="K14" s="120" t="s">
        <v>8</v>
      </c>
      <c r="L14" s="324">
        <v>369248</v>
      </c>
      <c r="M14" s="1"/>
      <c r="N14" s="57"/>
      <c r="Q14" s="1"/>
      <c r="R14" s="52"/>
      <c r="S14" s="28"/>
      <c r="T14" s="28"/>
      <c r="U14" s="28"/>
      <c r="V14" s="28"/>
      <c r="W14" s="1"/>
      <c r="X14" s="1"/>
      <c r="Y14" s="1"/>
      <c r="Z14" s="1"/>
      <c r="AA14" s="1"/>
      <c r="AB14" s="1"/>
      <c r="AC14" s="1"/>
      <c r="AD14" s="1"/>
      <c r="AE14" s="1"/>
    </row>
    <row r="15" spans="5:31" x14ac:dyDescent="0.15">
      <c r="H15" s="98">
        <v>11645</v>
      </c>
      <c r="I15" s="91">
        <v>11</v>
      </c>
      <c r="J15" s="36" t="s">
        <v>17</v>
      </c>
      <c r="K15" s="55"/>
      <c r="L15" s="29"/>
      <c r="M15" s="1"/>
      <c r="N15" s="57"/>
      <c r="Q15" s="1"/>
      <c r="R15" s="52"/>
      <c r="S15" s="28"/>
      <c r="T15" s="28"/>
      <c r="U15" s="28"/>
      <c r="V15" s="28"/>
      <c r="W15" s="1"/>
      <c r="X15" s="1"/>
      <c r="Y15" s="1"/>
      <c r="Z15" s="1"/>
      <c r="AA15" s="1"/>
      <c r="AB15" s="1"/>
      <c r="AC15" s="1"/>
      <c r="AD15" s="1"/>
      <c r="AE15" s="1"/>
    </row>
    <row r="16" spans="5:31" x14ac:dyDescent="0.15">
      <c r="H16" s="98">
        <v>8066</v>
      </c>
      <c r="I16" s="91">
        <v>21</v>
      </c>
      <c r="J16" s="393" t="s">
        <v>162</v>
      </c>
      <c r="K16" s="55"/>
      <c r="L16" s="35"/>
      <c r="Q16" s="1"/>
      <c r="R16" s="52"/>
      <c r="S16" s="28"/>
      <c r="T16" s="28"/>
      <c r="U16" s="28"/>
      <c r="V16" s="28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15">
      <c r="H17" s="98">
        <v>7681</v>
      </c>
      <c r="I17" s="91">
        <v>33</v>
      </c>
      <c r="J17" s="36" t="s">
        <v>0</v>
      </c>
      <c r="L17" s="57"/>
      <c r="M17" s="500" t="s">
        <v>190</v>
      </c>
      <c r="Q17" s="1"/>
      <c r="R17" s="52"/>
      <c r="S17" s="28"/>
      <c r="T17" s="28"/>
      <c r="U17" s="28"/>
      <c r="V17" s="28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15">
      <c r="H18" s="137">
        <v>7310</v>
      </c>
      <c r="I18" s="91">
        <v>36</v>
      </c>
      <c r="J18" s="36" t="s">
        <v>5</v>
      </c>
      <c r="K18" s="1"/>
      <c r="L18" s="214" t="s">
        <v>104</v>
      </c>
      <c r="M18" s="472" t="s">
        <v>63</v>
      </c>
      <c r="N18" s="46" t="s">
        <v>75</v>
      </c>
      <c r="Q18" s="1"/>
      <c r="R18" s="52"/>
      <c r="S18" s="28"/>
      <c r="T18" s="28"/>
      <c r="U18" s="28"/>
      <c r="V18" s="28"/>
      <c r="W18" s="1"/>
      <c r="X18" s="1"/>
      <c r="Y18" s="1"/>
      <c r="Z18" s="1"/>
      <c r="AA18" s="1"/>
      <c r="AB18" s="1"/>
      <c r="AC18" s="1"/>
      <c r="AD18" s="1"/>
      <c r="AE18" s="1"/>
    </row>
    <row r="19" spans="1:31" ht="14.25" thickBot="1" x14ac:dyDescent="0.2">
      <c r="H19" s="47">
        <v>5906</v>
      </c>
      <c r="I19" s="91">
        <v>24</v>
      </c>
      <c r="J19" s="349" t="s">
        <v>28</v>
      </c>
      <c r="K19" s="131">
        <f>SUM(I4)</f>
        <v>31</v>
      </c>
      <c r="L19" s="36" t="s">
        <v>64</v>
      </c>
      <c r="M19" s="448">
        <v>88946</v>
      </c>
      <c r="N19" s="99">
        <f>SUM(H4)</f>
        <v>95230</v>
      </c>
      <c r="Q19" s="1"/>
      <c r="R19" s="52"/>
      <c r="S19" s="28"/>
      <c r="T19" s="28"/>
      <c r="U19" s="28"/>
      <c r="V19" s="28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15">
      <c r="A20" s="65" t="s">
        <v>46</v>
      </c>
      <c r="B20" s="66" t="s">
        <v>47</v>
      </c>
      <c r="C20" s="66" t="s">
        <v>206</v>
      </c>
      <c r="D20" s="66" t="s">
        <v>184</v>
      </c>
      <c r="E20" s="66" t="s">
        <v>41</v>
      </c>
      <c r="F20" s="66" t="s">
        <v>50</v>
      </c>
      <c r="G20" s="328" t="s">
        <v>188</v>
      </c>
      <c r="H20" s="98">
        <v>5676</v>
      </c>
      <c r="I20" s="91">
        <v>25</v>
      </c>
      <c r="J20" s="36" t="s">
        <v>29</v>
      </c>
      <c r="K20" s="131">
        <f t="shared" ref="K20:K28" si="1">SUM(I5)</f>
        <v>2</v>
      </c>
      <c r="L20" s="36" t="s">
        <v>6</v>
      </c>
      <c r="M20" s="449">
        <v>48912</v>
      </c>
      <c r="N20" s="99">
        <f t="shared" ref="N20:N28" si="2">SUM(H5)</f>
        <v>47695</v>
      </c>
      <c r="Q20" s="1"/>
      <c r="R20" s="52"/>
      <c r="S20" s="28"/>
      <c r="T20" s="28"/>
      <c r="U20" s="28"/>
      <c r="V20" s="28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15">
      <c r="A21" s="68">
        <v>1</v>
      </c>
      <c r="B21" s="36" t="s">
        <v>64</v>
      </c>
      <c r="C21" s="230">
        <f>SUM(H4)</f>
        <v>95230</v>
      </c>
      <c r="D21" s="6">
        <f>SUM(L4)</f>
        <v>84868</v>
      </c>
      <c r="E21" s="58">
        <f t="shared" ref="E21:E30" si="3">SUM(N19/M19*100)</f>
        <v>107.06496076270994</v>
      </c>
      <c r="F21" s="58">
        <f t="shared" ref="F21:F31" si="4">SUM(C21/D21*100)</f>
        <v>112.20954894659943</v>
      </c>
      <c r="G21" s="69"/>
      <c r="H21" s="98">
        <v>3356</v>
      </c>
      <c r="I21" s="91">
        <v>14</v>
      </c>
      <c r="J21" s="36" t="s">
        <v>19</v>
      </c>
      <c r="K21" s="131">
        <f t="shared" si="1"/>
        <v>34</v>
      </c>
      <c r="L21" s="36" t="s">
        <v>1</v>
      </c>
      <c r="M21" s="449">
        <v>32543</v>
      </c>
      <c r="N21" s="99">
        <f t="shared" si="2"/>
        <v>32040</v>
      </c>
      <c r="Q21" s="1"/>
      <c r="R21" s="52"/>
      <c r="S21" s="28"/>
      <c r="T21" s="28"/>
      <c r="U21" s="28"/>
      <c r="V21" s="28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15">
      <c r="A22" s="68">
        <v>2</v>
      </c>
      <c r="B22" s="36" t="s">
        <v>6</v>
      </c>
      <c r="C22" s="230">
        <f t="shared" ref="C22:C30" si="5">SUM(H5)</f>
        <v>47695</v>
      </c>
      <c r="D22" s="6">
        <f t="shared" ref="D22:D30" si="6">SUM(L5)</f>
        <v>47495</v>
      </c>
      <c r="E22" s="58">
        <f t="shared" si="3"/>
        <v>97.511858030749096</v>
      </c>
      <c r="F22" s="58">
        <f t="shared" si="4"/>
        <v>100.42109695757449</v>
      </c>
      <c r="G22" s="69"/>
      <c r="H22" s="98">
        <v>2739</v>
      </c>
      <c r="I22" s="91">
        <v>10</v>
      </c>
      <c r="J22" s="36" t="s">
        <v>16</v>
      </c>
      <c r="K22" s="131">
        <f t="shared" si="1"/>
        <v>3</v>
      </c>
      <c r="L22" s="36" t="s">
        <v>10</v>
      </c>
      <c r="M22" s="449">
        <v>32710</v>
      </c>
      <c r="N22" s="99">
        <f t="shared" si="2"/>
        <v>28020</v>
      </c>
      <c r="Q22" s="1"/>
      <c r="R22" s="52"/>
      <c r="S22" s="28"/>
      <c r="T22" s="28"/>
      <c r="U22" s="28"/>
      <c r="V22" s="28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15">
      <c r="A23" s="68">
        <v>3</v>
      </c>
      <c r="B23" s="36" t="s">
        <v>1</v>
      </c>
      <c r="C23" s="458">
        <f t="shared" si="5"/>
        <v>32040</v>
      </c>
      <c r="D23" s="110">
        <f t="shared" si="6"/>
        <v>27336</v>
      </c>
      <c r="E23" s="459">
        <f t="shared" si="3"/>
        <v>98.454352702578134</v>
      </c>
      <c r="F23" s="459">
        <f t="shared" si="4"/>
        <v>117.20807726075503</v>
      </c>
      <c r="G23" s="69"/>
      <c r="H23" s="98">
        <v>2671</v>
      </c>
      <c r="I23" s="91">
        <v>39</v>
      </c>
      <c r="J23" s="36" t="s">
        <v>39</v>
      </c>
      <c r="K23" s="131">
        <f t="shared" si="1"/>
        <v>40</v>
      </c>
      <c r="L23" s="349" t="s">
        <v>2</v>
      </c>
      <c r="M23" s="449">
        <v>21500</v>
      </c>
      <c r="N23" s="99">
        <f t="shared" si="2"/>
        <v>21286</v>
      </c>
      <c r="Q23" s="1"/>
      <c r="R23" s="52"/>
      <c r="S23" s="28"/>
      <c r="T23" s="28"/>
      <c r="U23" s="28"/>
      <c r="V23" s="28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15">
      <c r="A24" s="68">
        <v>4</v>
      </c>
      <c r="B24" s="36" t="s">
        <v>10</v>
      </c>
      <c r="C24" s="230">
        <f t="shared" si="5"/>
        <v>28020</v>
      </c>
      <c r="D24" s="6">
        <f t="shared" si="6"/>
        <v>20344</v>
      </c>
      <c r="E24" s="58">
        <f t="shared" si="3"/>
        <v>85.661877101803725</v>
      </c>
      <c r="F24" s="58">
        <f t="shared" si="4"/>
        <v>137.73102634683445</v>
      </c>
      <c r="G24" s="69"/>
      <c r="H24" s="98">
        <v>2444</v>
      </c>
      <c r="I24" s="91">
        <v>9</v>
      </c>
      <c r="J24" s="393" t="s">
        <v>170</v>
      </c>
      <c r="K24" s="131">
        <f t="shared" si="1"/>
        <v>16</v>
      </c>
      <c r="L24" s="36" t="s">
        <v>3</v>
      </c>
      <c r="M24" s="449">
        <v>17804</v>
      </c>
      <c r="N24" s="99">
        <f t="shared" si="2"/>
        <v>21018</v>
      </c>
      <c r="Q24" s="1"/>
      <c r="R24" s="52"/>
      <c r="S24" s="28"/>
      <c r="T24" s="28"/>
      <c r="U24" s="28"/>
      <c r="V24" s="28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15">
      <c r="A25" s="68">
        <v>5</v>
      </c>
      <c r="B25" s="349" t="s">
        <v>2</v>
      </c>
      <c r="C25" s="230">
        <f t="shared" si="5"/>
        <v>21286</v>
      </c>
      <c r="D25" s="6">
        <f t="shared" si="6"/>
        <v>24301</v>
      </c>
      <c r="E25" s="58">
        <f t="shared" si="3"/>
        <v>99.004651162790708</v>
      </c>
      <c r="F25" s="58">
        <f t="shared" si="4"/>
        <v>87.593103164478819</v>
      </c>
      <c r="G25" s="79"/>
      <c r="H25" s="98">
        <v>1002</v>
      </c>
      <c r="I25" s="91">
        <v>4</v>
      </c>
      <c r="J25" s="36" t="s">
        <v>11</v>
      </c>
      <c r="K25" s="131">
        <f t="shared" si="1"/>
        <v>13</v>
      </c>
      <c r="L25" s="36" t="s">
        <v>7</v>
      </c>
      <c r="M25" s="449">
        <v>19494</v>
      </c>
      <c r="N25" s="99">
        <f t="shared" si="2"/>
        <v>19205</v>
      </c>
      <c r="Q25" s="1"/>
      <c r="R25" s="52"/>
      <c r="S25" s="28"/>
      <c r="T25" s="28"/>
      <c r="U25" s="28"/>
      <c r="V25" s="28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15">
      <c r="A26" s="68">
        <v>6</v>
      </c>
      <c r="B26" s="36" t="s">
        <v>3</v>
      </c>
      <c r="C26" s="230">
        <f t="shared" si="5"/>
        <v>21018</v>
      </c>
      <c r="D26" s="6">
        <f t="shared" si="6"/>
        <v>23059</v>
      </c>
      <c r="E26" s="58">
        <f t="shared" si="3"/>
        <v>118.05212311840036</v>
      </c>
      <c r="F26" s="58">
        <f t="shared" si="4"/>
        <v>91.14879222863091</v>
      </c>
      <c r="G26" s="69"/>
      <c r="H26" s="98">
        <v>696</v>
      </c>
      <c r="I26" s="91">
        <v>27</v>
      </c>
      <c r="J26" s="36" t="s">
        <v>31</v>
      </c>
      <c r="K26" s="131">
        <f t="shared" si="1"/>
        <v>17</v>
      </c>
      <c r="L26" s="36" t="s">
        <v>21</v>
      </c>
      <c r="M26" s="449">
        <v>14978</v>
      </c>
      <c r="N26" s="99">
        <f t="shared" si="2"/>
        <v>18337</v>
      </c>
      <c r="Q26" s="1"/>
      <c r="R26" s="52"/>
      <c r="S26" s="28"/>
      <c r="T26" s="28"/>
      <c r="U26" s="28"/>
      <c r="V26" s="28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15">
      <c r="A27" s="68">
        <v>7</v>
      </c>
      <c r="B27" s="36" t="s">
        <v>7</v>
      </c>
      <c r="C27" s="230">
        <f t="shared" si="5"/>
        <v>19205</v>
      </c>
      <c r="D27" s="6">
        <f t="shared" si="6"/>
        <v>12032</v>
      </c>
      <c r="E27" s="58">
        <f t="shared" si="3"/>
        <v>98.517492561813896</v>
      </c>
      <c r="F27" s="58">
        <f t="shared" si="4"/>
        <v>159.61602393617019</v>
      </c>
      <c r="G27" s="69"/>
      <c r="H27" s="98">
        <v>553</v>
      </c>
      <c r="I27" s="91">
        <v>12</v>
      </c>
      <c r="J27" s="36" t="s">
        <v>18</v>
      </c>
      <c r="K27" s="131">
        <f t="shared" si="1"/>
        <v>38</v>
      </c>
      <c r="L27" s="36" t="s">
        <v>38</v>
      </c>
      <c r="M27" s="450">
        <v>19866</v>
      </c>
      <c r="N27" s="99">
        <f t="shared" si="2"/>
        <v>14515</v>
      </c>
      <c r="Q27" s="1"/>
      <c r="R27" s="52"/>
      <c r="S27" s="28"/>
      <c r="T27" s="28"/>
      <c r="U27" s="28"/>
      <c r="V27" s="28"/>
      <c r="W27" s="1"/>
      <c r="X27" s="1"/>
      <c r="Y27" s="1"/>
      <c r="Z27" s="1"/>
      <c r="AA27" s="1"/>
      <c r="AB27" s="1"/>
      <c r="AC27" s="1"/>
      <c r="AD27" s="1"/>
      <c r="AE27" s="1"/>
    </row>
    <row r="28" spans="1:31" ht="14.25" thickBot="1" x14ac:dyDescent="0.2">
      <c r="A28" s="68">
        <v>8</v>
      </c>
      <c r="B28" s="36" t="s">
        <v>21</v>
      </c>
      <c r="C28" s="230">
        <f t="shared" si="5"/>
        <v>18337</v>
      </c>
      <c r="D28" s="6">
        <f t="shared" si="6"/>
        <v>22140</v>
      </c>
      <c r="E28" s="58">
        <f t="shared" si="3"/>
        <v>122.42622513019094</v>
      </c>
      <c r="F28" s="58">
        <f t="shared" si="4"/>
        <v>82.822944896115629</v>
      </c>
      <c r="G28" s="80"/>
      <c r="H28" s="98">
        <v>543</v>
      </c>
      <c r="I28" s="91">
        <v>32</v>
      </c>
      <c r="J28" s="36" t="s">
        <v>35</v>
      </c>
      <c r="K28" s="206">
        <f t="shared" si="1"/>
        <v>1</v>
      </c>
      <c r="L28" s="84" t="s">
        <v>4</v>
      </c>
      <c r="M28" s="451">
        <v>14357</v>
      </c>
      <c r="N28" s="190">
        <f t="shared" si="2"/>
        <v>14335</v>
      </c>
      <c r="Q28" s="1"/>
      <c r="R28" s="52"/>
      <c r="S28" s="28"/>
      <c r="T28" s="28"/>
      <c r="U28" s="28"/>
      <c r="V28" s="28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25" thickTop="1" x14ac:dyDescent="0.15">
      <c r="A29" s="68">
        <v>9</v>
      </c>
      <c r="B29" s="36" t="s">
        <v>38</v>
      </c>
      <c r="C29" s="230">
        <f t="shared" si="5"/>
        <v>14515</v>
      </c>
      <c r="D29" s="6">
        <f t="shared" si="6"/>
        <v>20510</v>
      </c>
      <c r="E29" s="58">
        <f t="shared" si="3"/>
        <v>73.064532366857946</v>
      </c>
      <c r="F29" s="58">
        <f t="shared" si="4"/>
        <v>70.770355923939547</v>
      </c>
      <c r="G29" s="79"/>
      <c r="H29" s="391">
        <v>414</v>
      </c>
      <c r="I29" s="91">
        <v>15</v>
      </c>
      <c r="J29" s="36" t="s">
        <v>20</v>
      </c>
      <c r="K29" s="129"/>
      <c r="L29" s="129" t="s">
        <v>55</v>
      </c>
      <c r="M29" s="452">
        <v>391772</v>
      </c>
      <c r="N29" s="195">
        <f>SUM(H44)</f>
        <v>386265</v>
      </c>
      <c r="Q29" s="1"/>
      <c r="R29" s="52"/>
      <c r="S29" s="28"/>
      <c r="T29" s="28"/>
      <c r="U29" s="28"/>
      <c r="V29" s="28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25" thickBot="1" x14ac:dyDescent="0.2">
      <c r="A30" s="81">
        <v>10</v>
      </c>
      <c r="B30" s="84" t="s">
        <v>4</v>
      </c>
      <c r="C30" s="230">
        <f t="shared" si="5"/>
        <v>14335</v>
      </c>
      <c r="D30" s="6">
        <f t="shared" si="6"/>
        <v>15219</v>
      </c>
      <c r="E30" s="64">
        <f t="shared" si="3"/>
        <v>99.846764644424326</v>
      </c>
      <c r="F30" s="70">
        <f t="shared" si="4"/>
        <v>94.191471187331615</v>
      </c>
      <c r="G30" s="82"/>
      <c r="H30" s="48">
        <v>357</v>
      </c>
      <c r="I30" s="91">
        <v>7</v>
      </c>
      <c r="J30" s="36" t="s">
        <v>14</v>
      </c>
      <c r="K30" s="1"/>
      <c r="Q30" s="1"/>
      <c r="R30" s="52"/>
      <c r="S30" s="28"/>
      <c r="T30" s="28"/>
      <c r="U30" s="28"/>
      <c r="V30" s="28"/>
      <c r="W30" s="1"/>
      <c r="X30" s="1"/>
      <c r="Y30" s="1"/>
      <c r="Z30" s="1"/>
      <c r="AA30" s="1"/>
      <c r="AB30" s="1"/>
      <c r="AC30" s="1"/>
      <c r="AD30" s="1"/>
      <c r="AE30" s="1"/>
    </row>
    <row r="31" spans="1:31" ht="14.25" thickBot="1" x14ac:dyDescent="0.2">
      <c r="A31" s="72"/>
      <c r="B31" s="73" t="s">
        <v>57</v>
      </c>
      <c r="C31" s="74">
        <f>SUM(H44)</f>
        <v>386265</v>
      </c>
      <c r="D31" s="74">
        <f>SUM(L14)</f>
        <v>369248</v>
      </c>
      <c r="E31" s="77">
        <f>SUM(N29/M29*100)</f>
        <v>98.594335480840897</v>
      </c>
      <c r="F31" s="70">
        <f t="shared" si="4"/>
        <v>104.60855576739752</v>
      </c>
      <c r="G31" s="92">
        <v>50.7</v>
      </c>
      <c r="H31" s="98">
        <v>312</v>
      </c>
      <c r="I31" s="91">
        <v>20</v>
      </c>
      <c r="J31" s="36" t="s">
        <v>24</v>
      </c>
      <c r="K31" s="1"/>
      <c r="L31" s="57"/>
      <c r="M31" s="28"/>
      <c r="N31" s="28"/>
      <c r="Q31" s="1"/>
      <c r="R31" s="52"/>
      <c r="S31" s="28"/>
      <c r="T31" s="28"/>
      <c r="U31" s="28"/>
      <c r="V31" s="28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15">
      <c r="H32" s="99">
        <v>139</v>
      </c>
      <c r="I32" s="91">
        <v>5</v>
      </c>
      <c r="J32" s="36" t="s">
        <v>12</v>
      </c>
      <c r="K32" s="1"/>
      <c r="L32" s="412"/>
      <c r="M32" s="28"/>
      <c r="N32" s="28"/>
      <c r="Q32" s="1"/>
      <c r="R32" s="52"/>
      <c r="S32" s="28"/>
      <c r="T32" s="28"/>
      <c r="U32" s="28"/>
      <c r="V32" s="28"/>
      <c r="W32" s="1"/>
      <c r="X32" s="1"/>
      <c r="Y32" s="1"/>
      <c r="Z32" s="1"/>
      <c r="AA32" s="1"/>
      <c r="AB32" s="1"/>
      <c r="AC32" s="1"/>
      <c r="AD32" s="1"/>
      <c r="AE32" s="1"/>
    </row>
    <row r="33" spans="3:31" x14ac:dyDescent="0.15">
      <c r="C33" s="28"/>
      <c r="D33" s="1"/>
      <c r="E33" s="19"/>
      <c r="H33" s="98">
        <v>98</v>
      </c>
      <c r="I33" s="91">
        <v>37</v>
      </c>
      <c r="J33" s="36" t="s">
        <v>37</v>
      </c>
      <c r="K33" s="1"/>
      <c r="L33" s="412"/>
      <c r="M33" s="28"/>
      <c r="N33" s="28"/>
      <c r="Q33" s="1"/>
      <c r="R33" s="52"/>
      <c r="S33" s="28"/>
      <c r="T33" s="28"/>
      <c r="U33" s="28"/>
      <c r="V33" s="28"/>
      <c r="W33" s="1"/>
      <c r="X33" s="1"/>
      <c r="Y33" s="1"/>
      <c r="Z33" s="1"/>
      <c r="AA33" s="1"/>
      <c r="AB33" s="1"/>
      <c r="AC33" s="1"/>
      <c r="AD33" s="1"/>
      <c r="AE33" s="1"/>
    </row>
    <row r="34" spans="3:31" x14ac:dyDescent="0.15">
      <c r="H34" s="98">
        <v>82</v>
      </c>
      <c r="I34" s="91">
        <v>23</v>
      </c>
      <c r="J34" s="36" t="s">
        <v>27</v>
      </c>
      <c r="K34" s="1"/>
      <c r="L34" s="412"/>
      <c r="M34" s="28"/>
      <c r="N34" s="28"/>
      <c r="Q34" s="1"/>
      <c r="R34" s="52"/>
      <c r="S34" s="28"/>
      <c r="T34" s="28"/>
      <c r="U34" s="28"/>
      <c r="V34" s="28"/>
      <c r="W34" s="1"/>
      <c r="X34" s="1"/>
      <c r="Y34" s="1"/>
      <c r="Z34" s="1"/>
      <c r="AA34" s="1"/>
      <c r="AB34" s="1"/>
      <c r="AC34" s="1"/>
      <c r="AD34" s="1"/>
      <c r="AE34" s="1"/>
    </row>
    <row r="35" spans="3:31" x14ac:dyDescent="0.15">
      <c r="C35" s="28"/>
      <c r="D35" s="1"/>
      <c r="E35" s="19"/>
      <c r="F35" s="1"/>
      <c r="H35" s="137">
        <v>69</v>
      </c>
      <c r="I35" s="91">
        <v>18</v>
      </c>
      <c r="J35" s="36" t="s">
        <v>22</v>
      </c>
      <c r="K35" s="1"/>
      <c r="L35" s="485"/>
      <c r="M35" s="28"/>
      <c r="N35" s="28"/>
      <c r="Q35" s="1"/>
      <c r="R35" s="52"/>
      <c r="S35" s="28"/>
      <c r="T35" s="28"/>
      <c r="U35" s="28"/>
      <c r="V35" s="28"/>
      <c r="W35" s="1"/>
      <c r="X35" s="1"/>
      <c r="Y35" s="1"/>
      <c r="Z35" s="1"/>
      <c r="AA35" s="1"/>
      <c r="AB35" s="1"/>
      <c r="AC35" s="1"/>
      <c r="AD35" s="1"/>
      <c r="AE35" s="1"/>
    </row>
    <row r="36" spans="3:31" x14ac:dyDescent="0.15">
      <c r="H36" s="99">
        <v>69</v>
      </c>
      <c r="I36" s="91">
        <v>19</v>
      </c>
      <c r="J36" s="36" t="s">
        <v>23</v>
      </c>
      <c r="K36" s="1"/>
      <c r="L36" s="481"/>
      <c r="M36" s="481"/>
      <c r="N36" s="28"/>
      <c r="Q36" s="1"/>
      <c r="R36" s="52"/>
      <c r="S36" s="28"/>
      <c r="T36" s="28"/>
      <c r="U36" s="28"/>
      <c r="V36" s="28"/>
      <c r="W36" s="1"/>
      <c r="X36" s="1"/>
      <c r="Y36" s="1"/>
      <c r="Z36" s="1"/>
      <c r="AA36" s="1"/>
      <c r="AB36" s="1"/>
      <c r="AC36" s="1"/>
      <c r="AD36" s="1"/>
      <c r="AE36" s="1"/>
    </row>
    <row r="37" spans="3:31" x14ac:dyDescent="0.15">
      <c r="H37" s="98">
        <v>8</v>
      </c>
      <c r="I37" s="91">
        <v>29</v>
      </c>
      <c r="J37" s="36" t="s">
        <v>54</v>
      </c>
      <c r="K37" s="1"/>
      <c r="L37" s="51"/>
      <c r="M37" s="486"/>
      <c r="N37" s="28"/>
      <c r="Q37" s="1"/>
      <c r="R37" s="52"/>
      <c r="S37" s="28"/>
      <c r="T37" s="28"/>
      <c r="U37" s="28"/>
      <c r="V37" s="28"/>
      <c r="W37" s="1"/>
      <c r="X37" s="1"/>
      <c r="Y37" s="1"/>
      <c r="Z37" s="1"/>
      <c r="AA37" s="1"/>
      <c r="AB37" s="1"/>
      <c r="AC37" s="1"/>
      <c r="AD37" s="1"/>
      <c r="AE37" s="1"/>
    </row>
    <row r="38" spans="3:31" x14ac:dyDescent="0.15">
      <c r="H38" s="345">
        <v>7</v>
      </c>
      <c r="I38" s="91">
        <v>6</v>
      </c>
      <c r="J38" s="36" t="s">
        <v>13</v>
      </c>
      <c r="K38" s="1"/>
      <c r="L38" s="481"/>
      <c r="M38" s="481"/>
      <c r="N38" s="28"/>
      <c r="Q38" s="1"/>
      <c r="R38" s="52"/>
      <c r="S38" s="28"/>
      <c r="T38" s="28"/>
      <c r="U38" s="28"/>
      <c r="V38" s="28"/>
      <c r="W38" s="1"/>
      <c r="X38" s="1"/>
      <c r="Y38" s="1"/>
      <c r="Z38" s="1"/>
      <c r="AA38" s="1"/>
      <c r="AB38" s="1"/>
      <c r="AC38" s="1"/>
      <c r="AD38" s="1"/>
      <c r="AE38" s="1"/>
    </row>
    <row r="39" spans="3:31" x14ac:dyDescent="0.15">
      <c r="H39" s="345">
        <v>1</v>
      </c>
      <c r="I39" s="91">
        <v>30</v>
      </c>
      <c r="J39" s="36" t="s">
        <v>33</v>
      </c>
      <c r="K39" s="1"/>
      <c r="L39" s="57"/>
      <c r="M39" s="28"/>
      <c r="N39" s="28"/>
      <c r="Q39" s="1"/>
      <c r="R39" s="52"/>
      <c r="S39" s="28"/>
      <c r="T39" s="28"/>
      <c r="U39" s="28"/>
      <c r="V39" s="28"/>
      <c r="W39" s="1"/>
      <c r="X39" s="1"/>
      <c r="Y39" s="1"/>
      <c r="Z39" s="1"/>
      <c r="AA39" s="1"/>
      <c r="AB39" s="1"/>
      <c r="AC39" s="1"/>
      <c r="AD39" s="1"/>
      <c r="AE39" s="1"/>
    </row>
    <row r="40" spans="3:31" x14ac:dyDescent="0.15">
      <c r="H40" s="98">
        <v>1</v>
      </c>
      <c r="I40" s="91">
        <v>35</v>
      </c>
      <c r="J40" s="36" t="s">
        <v>36</v>
      </c>
      <c r="K40" s="1"/>
      <c r="L40" s="57"/>
      <c r="M40" s="28"/>
      <c r="N40" s="28"/>
      <c r="Q40" s="1"/>
      <c r="R40" s="52"/>
      <c r="S40" s="28"/>
      <c r="T40" s="28"/>
      <c r="U40" s="28"/>
      <c r="V40" s="28"/>
      <c r="W40" s="1"/>
      <c r="X40" s="1"/>
      <c r="Y40" s="1"/>
      <c r="Z40" s="1"/>
      <c r="AA40" s="1"/>
      <c r="AB40" s="1"/>
      <c r="AC40" s="1"/>
      <c r="AD40" s="1"/>
      <c r="AE40" s="1"/>
    </row>
    <row r="41" spans="3:31" x14ac:dyDescent="0.15">
      <c r="H41" s="98">
        <v>0</v>
      </c>
      <c r="I41" s="91">
        <v>8</v>
      </c>
      <c r="J41" s="36" t="s">
        <v>15</v>
      </c>
      <c r="K41" s="1"/>
      <c r="L41" s="1"/>
      <c r="N41" s="28"/>
      <c r="Q41" s="1"/>
      <c r="R41" s="52"/>
      <c r="S41" s="28"/>
      <c r="T41" s="28"/>
      <c r="U41" s="28"/>
      <c r="V41" s="28"/>
      <c r="W41" s="1"/>
      <c r="X41" s="1"/>
      <c r="Y41" s="1"/>
      <c r="Z41" s="1"/>
      <c r="AA41" s="1"/>
      <c r="AB41" s="1"/>
      <c r="AC41" s="1"/>
      <c r="AD41" s="1"/>
      <c r="AE41" s="1"/>
    </row>
    <row r="42" spans="3:31" x14ac:dyDescent="0.15">
      <c r="H42" s="98">
        <v>0</v>
      </c>
      <c r="I42" s="91">
        <v>22</v>
      </c>
      <c r="J42" s="36" t="s">
        <v>26</v>
      </c>
      <c r="K42" s="1"/>
      <c r="L42" s="1"/>
      <c r="M42" s="52"/>
      <c r="N42" s="28"/>
      <c r="Q42" s="1"/>
      <c r="R42" s="52"/>
      <c r="S42" s="28"/>
      <c r="T42" s="28"/>
      <c r="U42" s="28"/>
      <c r="V42" s="28"/>
      <c r="W42" s="1"/>
      <c r="X42" s="1"/>
      <c r="Y42" s="1"/>
      <c r="Z42" s="1"/>
      <c r="AA42" s="1"/>
      <c r="AB42" s="1"/>
      <c r="AC42" s="1"/>
      <c r="AD42" s="1"/>
      <c r="AE42" s="1"/>
    </row>
    <row r="43" spans="3:31" x14ac:dyDescent="0.15">
      <c r="H43" s="98">
        <v>0</v>
      </c>
      <c r="I43" s="91">
        <v>28</v>
      </c>
      <c r="J43" s="36" t="s">
        <v>32</v>
      </c>
      <c r="K43" s="1"/>
      <c r="L43" s="1"/>
      <c r="M43" s="52"/>
      <c r="N43" s="28"/>
      <c r="Q43" s="1"/>
      <c r="R43" s="52"/>
      <c r="S43" s="33"/>
      <c r="T43" s="33"/>
      <c r="U43" s="33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3:31" x14ac:dyDescent="0.15">
      <c r="H44" s="134">
        <f>SUM(H4:H43)</f>
        <v>386265</v>
      </c>
      <c r="I44" s="91"/>
      <c r="J44" s="4" t="s">
        <v>48</v>
      </c>
      <c r="K44" s="1"/>
      <c r="L44" s="1"/>
      <c r="M44" s="52"/>
      <c r="N44" s="28"/>
      <c r="Q44" s="1"/>
      <c r="R44" s="5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3:31" x14ac:dyDescent="0.15">
      <c r="K45" s="1"/>
      <c r="L45" s="1"/>
      <c r="M45" s="52"/>
      <c r="N45" s="28"/>
      <c r="Q45" s="1"/>
      <c r="R45" s="12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3:31" x14ac:dyDescent="0.15">
      <c r="L46" s="1"/>
      <c r="M46" s="52"/>
      <c r="N46" s="28"/>
      <c r="Q46" s="1"/>
      <c r="R46" s="12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3:31" x14ac:dyDescent="0.15">
      <c r="H47" s="479" t="s">
        <v>193</v>
      </c>
      <c r="L47" s="500" t="s">
        <v>190</v>
      </c>
      <c r="M47" s="52"/>
      <c r="N47" s="28"/>
      <c r="Q47" s="1"/>
      <c r="R47" s="122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1"/>
    </row>
    <row r="48" spans="3:31" x14ac:dyDescent="0.15">
      <c r="C48" s="1"/>
      <c r="D48" s="1"/>
      <c r="E48" s="1"/>
      <c r="F48" s="1"/>
      <c r="G48" s="1"/>
      <c r="H48" s="215" t="s">
        <v>206</v>
      </c>
      <c r="I48" s="91"/>
      <c r="J48" s="216" t="s">
        <v>92</v>
      </c>
      <c r="K48" s="4"/>
      <c r="L48" s="384" t="s">
        <v>184</v>
      </c>
      <c r="M48" s="52"/>
      <c r="N48" s="28"/>
      <c r="Q48" s="1"/>
      <c r="R48" s="52"/>
      <c r="S48" s="28"/>
      <c r="T48" s="28"/>
      <c r="U48" s="28"/>
      <c r="V48" s="28"/>
      <c r="W48" s="1"/>
      <c r="X48" s="1"/>
      <c r="Y48" s="1"/>
      <c r="Z48" s="1"/>
      <c r="AA48" s="1"/>
      <c r="AB48" s="1"/>
      <c r="AC48" s="1"/>
      <c r="AD48" s="1"/>
      <c r="AE48" s="1"/>
    </row>
    <row r="49" spans="1:31" ht="13.5" customHeight="1" x14ac:dyDescent="0.15">
      <c r="A49" s="1"/>
      <c r="B49" s="1"/>
      <c r="C49" s="1"/>
      <c r="D49" s="1"/>
      <c r="E49" s="1"/>
      <c r="F49" s="1"/>
      <c r="G49" s="1"/>
      <c r="H49" s="106" t="s">
        <v>100</v>
      </c>
      <c r="I49" s="91"/>
      <c r="J49" s="160" t="s">
        <v>9</v>
      </c>
      <c r="K49" s="4"/>
      <c r="L49" s="384" t="s">
        <v>100</v>
      </c>
      <c r="M49" s="501"/>
      <c r="Q49" s="1"/>
      <c r="R49" s="52"/>
      <c r="S49" s="28"/>
      <c r="T49" s="28"/>
      <c r="U49" s="28"/>
      <c r="V49" s="28"/>
      <c r="W49" s="1"/>
      <c r="X49" s="1"/>
      <c r="Y49" s="1"/>
      <c r="Z49" s="1"/>
      <c r="AA49" s="1"/>
      <c r="AB49" s="1"/>
      <c r="AC49" s="1"/>
      <c r="AD49" s="1"/>
      <c r="AE49" s="1"/>
    </row>
    <row r="50" spans="1:31" ht="13.5" customHeight="1" x14ac:dyDescent="0.15">
      <c r="A50" s="1"/>
      <c r="B50" s="1"/>
      <c r="C50" s="1"/>
      <c r="D50" s="1"/>
      <c r="E50" s="1"/>
      <c r="F50" s="1"/>
      <c r="G50" s="1"/>
      <c r="H50" s="47">
        <v>15925</v>
      </c>
      <c r="I50" s="91">
        <v>16</v>
      </c>
      <c r="J50" s="36" t="s">
        <v>3</v>
      </c>
      <c r="K50" s="382">
        <f>SUM(I50)</f>
        <v>16</v>
      </c>
      <c r="L50" s="385">
        <v>10482</v>
      </c>
      <c r="M50" s="501"/>
      <c r="Q50" s="1"/>
      <c r="R50" s="52"/>
      <c r="S50" s="28"/>
      <c r="T50" s="28"/>
      <c r="U50" s="28"/>
      <c r="V50" s="28"/>
      <c r="W50" s="1"/>
      <c r="X50" s="1"/>
      <c r="Y50" s="1"/>
      <c r="Z50" s="1"/>
      <c r="AA50" s="1"/>
      <c r="AB50" s="1"/>
      <c r="AC50" s="1"/>
      <c r="AD50" s="1"/>
      <c r="AE50" s="1"/>
    </row>
    <row r="51" spans="1:31" ht="13.5" customHeight="1" x14ac:dyDescent="0.15">
      <c r="A51" s="1"/>
      <c r="B51" s="1"/>
      <c r="C51" s="1"/>
      <c r="D51" s="1"/>
      <c r="E51" s="1"/>
      <c r="F51" s="1"/>
      <c r="G51" s="1"/>
      <c r="H51" s="48">
        <v>6250</v>
      </c>
      <c r="I51" s="91">
        <v>33</v>
      </c>
      <c r="J51" s="36" t="s">
        <v>0</v>
      </c>
      <c r="K51" s="382">
        <f t="shared" ref="K51:K59" si="7">SUM(I51)</f>
        <v>33</v>
      </c>
      <c r="L51" s="386">
        <v>2048</v>
      </c>
      <c r="M51" s="501"/>
      <c r="Q51" s="1"/>
      <c r="R51" s="52"/>
      <c r="S51" s="28"/>
      <c r="T51" s="28"/>
      <c r="U51" s="28"/>
      <c r="V51" s="28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thickBot="1" x14ac:dyDescent="0.2">
      <c r="A52" s="1"/>
      <c r="B52" s="1"/>
      <c r="C52" s="1"/>
      <c r="D52" s="1"/>
      <c r="E52" s="1"/>
      <c r="F52" s="1"/>
      <c r="G52" s="1"/>
      <c r="H52" s="98">
        <v>3764</v>
      </c>
      <c r="I52" s="91">
        <v>26</v>
      </c>
      <c r="J52" s="36" t="s">
        <v>30</v>
      </c>
      <c r="K52" s="382">
        <f t="shared" si="7"/>
        <v>26</v>
      </c>
      <c r="L52" s="386">
        <v>6271</v>
      </c>
      <c r="M52" s="49"/>
      <c r="Q52" s="1"/>
      <c r="R52" s="52"/>
      <c r="S52" s="28"/>
      <c r="T52" s="28"/>
      <c r="U52" s="28"/>
      <c r="V52" s="28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15">
      <c r="A53" s="65" t="s">
        <v>46</v>
      </c>
      <c r="B53" s="66" t="s">
        <v>47</v>
      </c>
      <c r="C53" s="66" t="s">
        <v>206</v>
      </c>
      <c r="D53" s="66" t="s">
        <v>184</v>
      </c>
      <c r="E53" s="66" t="s">
        <v>41</v>
      </c>
      <c r="F53" s="66" t="s">
        <v>50</v>
      </c>
      <c r="G53" s="328" t="s">
        <v>188</v>
      </c>
      <c r="H53" s="98">
        <v>3309</v>
      </c>
      <c r="I53" s="91">
        <v>40</v>
      </c>
      <c r="J53" s="36" t="s">
        <v>2</v>
      </c>
      <c r="K53" s="382">
        <f t="shared" si="7"/>
        <v>40</v>
      </c>
      <c r="L53" s="386">
        <v>1811</v>
      </c>
      <c r="M53" s="49"/>
      <c r="Q53" s="1"/>
      <c r="R53" s="52"/>
      <c r="S53" s="28"/>
      <c r="T53" s="28"/>
      <c r="U53" s="28"/>
      <c r="V53" s="28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15">
      <c r="A54" s="68">
        <v>1</v>
      </c>
      <c r="B54" s="36" t="s">
        <v>3</v>
      </c>
      <c r="C54" s="47">
        <f>SUM(H50)</f>
        <v>15925</v>
      </c>
      <c r="D54" s="110">
        <f>SUM(L50)</f>
        <v>10482</v>
      </c>
      <c r="E54" s="58">
        <f t="shared" ref="E54:E63" si="8">SUM(N67/M67*100)</f>
        <v>96.310855760508019</v>
      </c>
      <c r="F54" s="58">
        <f t="shared" ref="F54:F61" si="9">SUM(C54/D54*100)</f>
        <v>151.92711314634613</v>
      </c>
      <c r="G54" s="69"/>
      <c r="H54" s="345">
        <v>2410</v>
      </c>
      <c r="I54" s="91">
        <v>25</v>
      </c>
      <c r="J54" s="36" t="s">
        <v>29</v>
      </c>
      <c r="K54" s="382">
        <f t="shared" si="7"/>
        <v>25</v>
      </c>
      <c r="L54" s="386">
        <v>725</v>
      </c>
      <c r="M54" s="49"/>
      <c r="Q54" s="1"/>
      <c r="R54" s="52"/>
      <c r="S54" s="28"/>
      <c r="T54" s="28"/>
      <c r="U54" s="28"/>
      <c r="V54" s="28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15">
      <c r="A55" s="68">
        <v>2</v>
      </c>
      <c r="B55" s="36" t="s">
        <v>0</v>
      </c>
      <c r="C55" s="47">
        <f t="shared" ref="C55:C63" si="10">SUM(H51)</f>
        <v>6250</v>
      </c>
      <c r="D55" s="110">
        <f t="shared" ref="D55:D63" si="11">SUM(L51)</f>
        <v>2048</v>
      </c>
      <c r="E55" s="58">
        <f t="shared" si="8"/>
        <v>93.214019388516036</v>
      </c>
      <c r="F55" s="58">
        <f t="shared" si="9"/>
        <v>305.17578125</v>
      </c>
      <c r="G55" s="69"/>
      <c r="H55" s="48">
        <v>1884</v>
      </c>
      <c r="I55" s="91">
        <v>31</v>
      </c>
      <c r="J55" s="36" t="s">
        <v>64</v>
      </c>
      <c r="K55" s="382">
        <f t="shared" si="7"/>
        <v>31</v>
      </c>
      <c r="L55" s="386">
        <v>2214</v>
      </c>
      <c r="M55" s="49"/>
      <c r="Q55" s="1"/>
      <c r="R55" s="52"/>
      <c r="S55" s="28"/>
      <c r="T55" s="28"/>
      <c r="U55" s="28"/>
      <c r="V55" s="28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15">
      <c r="A56" s="68">
        <v>3</v>
      </c>
      <c r="B56" s="36" t="s">
        <v>30</v>
      </c>
      <c r="C56" s="47">
        <f t="shared" si="10"/>
        <v>3764</v>
      </c>
      <c r="D56" s="110">
        <f t="shared" si="11"/>
        <v>6271</v>
      </c>
      <c r="E56" s="58">
        <f t="shared" si="8"/>
        <v>110.60828680575963</v>
      </c>
      <c r="F56" s="58">
        <f t="shared" si="9"/>
        <v>60.022324988040189</v>
      </c>
      <c r="G56" s="69"/>
      <c r="H56" s="98">
        <v>1371</v>
      </c>
      <c r="I56" s="91">
        <v>22</v>
      </c>
      <c r="J56" s="36" t="s">
        <v>26</v>
      </c>
      <c r="K56" s="382">
        <f t="shared" si="7"/>
        <v>22</v>
      </c>
      <c r="L56" s="386">
        <v>1371</v>
      </c>
      <c r="M56" s="49"/>
      <c r="Q56" s="1"/>
      <c r="R56" s="52"/>
      <c r="S56" s="28"/>
      <c r="T56" s="28"/>
      <c r="U56" s="28"/>
      <c r="V56" s="28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15">
      <c r="A57" s="68">
        <v>4</v>
      </c>
      <c r="B57" s="36" t="s">
        <v>2</v>
      </c>
      <c r="C57" s="47">
        <f t="shared" si="10"/>
        <v>3309</v>
      </c>
      <c r="D57" s="110">
        <f t="shared" si="11"/>
        <v>1811</v>
      </c>
      <c r="E57" s="58">
        <f t="shared" si="8"/>
        <v>114.5775623268698</v>
      </c>
      <c r="F57" s="58">
        <f t="shared" si="9"/>
        <v>182.7167310877968</v>
      </c>
      <c r="G57" s="69"/>
      <c r="H57" s="98">
        <v>1185</v>
      </c>
      <c r="I57" s="91">
        <v>34</v>
      </c>
      <c r="J57" s="36" t="s">
        <v>1</v>
      </c>
      <c r="K57" s="382">
        <f t="shared" si="7"/>
        <v>34</v>
      </c>
      <c r="L57" s="386">
        <v>2511</v>
      </c>
      <c r="M57" s="49"/>
      <c r="Q57" s="1"/>
      <c r="R57" s="52"/>
      <c r="S57" s="28"/>
      <c r="T57" s="28"/>
      <c r="U57" s="28"/>
      <c r="V57" s="28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15">
      <c r="A58" s="68">
        <v>5</v>
      </c>
      <c r="B58" s="36" t="s">
        <v>29</v>
      </c>
      <c r="C58" s="47">
        <f t="shared" si="10"/>
        <v>2410</v>
      </c>
      <c r="D58" s="110">
        <f t="shared" si="11"/>
        <v>725</v>
      </c>
      <c r="E58" s="58">
        <f t="shared" si="8"/>
        <v>545.24886877828055</v>
      </c>
      <c r="F58" s="58">
        <f t="shared" si="9"/>
        <v>332.41379310344826</v>
      </c>
      <c r="G58" s="79"/>
      <c r="H58" s="48">
        <v>1089</v>
      </c>
      <c r="I58" s="91">
        <v>38</v>
      </c>
      <c r="J58" s="36" t="s">
        <v>38</v>
      </c>
      <c r="K58" s="382">
        <f t="shared" si="7"/>
        <v>38</v>
      </c>
      <c r="L58" s="386">
        <v>1637</v>
      </c>
      <c r="M58" s="49"/>
      <c r="Q58" s="1"/>
      <c r="R58" s="52"/>
      <c r="S58" s="28"/>
      <c r="T58" s="28"/>
      <c r="U58" s="28"/>
      <c r="V58" s="28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thickBot="1" x14ac:dyDescent="0.2">
      <c r="A59" s="68">
        <v>6</v>
      </c>
      <c r="B59" s="36" t="s">
        <v>64</v>
      </c>
      <c r="C59" s="47">
        <f t="shared" si="10"/>
        <v>1884</v>
      </c>
      <c r="D59" s="110">
        <f t="shared" si="11"/>
        <v>2214</v>
      </c>
      <c r="E59" s="58">
        <f t="shared" si="8"/>
        <v>117.01863354037268</v>
      </c>
      <c r="F59" s="58">
        <f t="shared" si="9"/>
        <v>85.094850948509475</v>
      </c>
      <c r="G59" s="69"/>
      <c r="H59" s="515">
        <v>1007</v>
      </c>
      <c r="I59" s="152">
        <v>14</v>
      </c>
      <c r="J59" s="84" t="s">
        <v>19</v>
      </c>
      <c r="K59" s="383">
        <f t="shared" si="7"/>
        <v>14</v>
      </c>
      <c r="L59" s="387">
        <v>635</v>
      </c>
      <c r="M59" s="49"/>
      <c r="Q59" s="1"/>
      <c r="R59" s="52"/>
      <c r="S59" s="28"/>
      <c r="T59" s="28"/>
      <c r="U59" s="28"/>
      <c r="V59" s="28"/>
      <c r="W59" s="1"/>
      <c r="X59" s="1"/>
      <c r="Y59" s="1"/>
      <c r="Z59" s="1"/>
      <c r="AA59" s="1"/>
      <c r="AB59" s="1"/>
      <c r="AC59" s="1"/>
      <c r="AD59" s="1"/>
      <c r="AE59" s="1"/>
    </row>
    <row r="60" spans="1:31" s="53" customFormat="1" ht="14.25" thickTop="1" x14ac:dyDescent="0.15">
      <c r="A60" s="439">
        <v>7</v>
      </c>
      <c r="B60" s="36" t="s">
        <v>26</v>
      </c>
      <c r="C60" s="99">
        <f t="shared" si="10"/>
        <v>1371</v>
      </c>
      <c r="D60" s="110">
        <f t="shared" si="11"/>
        <v>1371</v>
      </c>
      <c r="E60" s="58">
        <f t="shared" si="8"/>
        <v>100</v>
      </c>
      <c r="F60" s="58">
        <f t="shared" si="9"/>
        <v>100</v>
      </c>
      <c r="G60" s="440"/>
      <c r="H60" s="520">
        <v>786</v>
      </c>
      <c r="I60" s="254">
        <v>24</v>
      </c>
      <c r="J60" s="499" t="s">
        <v>28</v>
      </c>
      <c r="K60" s="441" t="s">
        <v>8</v>
      </c>
      <c r="L60" s="454">
        <v>32088</v>
      </c>
      <c r="M60" s="442"/>
      <c r="N60" s="101"/>
      <c r="Q60" s="100"/>
      <c r="R60" s="442"/>
      <c r="S60" s="101"/>
      <c r="T60" s="101"/>
      <c r="U60" s="101"/>
      <c r="V60" s="101"/>
      <c r="W60" s="100"/>
      <c r="X60" s="100"/>
      <c r="Y60" s="100"/>
      <c r="Z60" s="100"/>
      <c r="AA60" s="100"/>
      <c r="AB60" s="100"/>
      <c r="AC60" s="100"/>
      <c r="AD60" s="100"/>
      <c r="AE60" s="100"/>
    </row>
    <row r="61" spans="1:31" x14ac:dyDescent="0.15">
      <c r="A61" s="68">
        <v>8</v>
      </c>
      <c r="B61" s="36" t="s">
        <v>1</v>
      </c>
      <c r="C61" s="47">
        <f t="shared" si="10"/>
        <v>1185</v>
      </c>
      <c r="D61" s="110">
        <f t="shared" si="11"/>
        <v>2511</v>
      </c>
      <c r="E61" s="58">
        <f t="shared" si="8"/>
        <v>86.119186046511629</v>
      </c>
      <c r="F61" s="58">
        <f t="shared" si="9"/>
        <v>47.192353643966541</v>
      </c>
      <c r="G61" s="80"/>
      <c r="H61" s="48">
        <v>748</v>
      </c>
      <c r="I61" s="91">
        <v>1</v>
      </c>
      <c r="J61" s="36" t="s">
        <v>4</v>
      </c>
      <c r="K61" s="59"/>
      <c r="L61" s="1"/>
      <c r="M61" s="52"/>
      <c r="N61" s="28"/>
      <c r="Q61" s="1"/>
      <c r="R61" s="52"/>
      <c r="S61" s="28"/>
      <c r="T61" s="28"/>
      <c r="U61" s="28"/>
      <c r="V61" s="28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15">
      <c r="A62" s="68">
        <v>9</v>
      </c>
      <c r="B62" s="36" t="s">
        <v>38</v>
      </c>
      <c r="C62" s="47">
        <f t="shared" si="10"/>
        <v>1089</v>
      </c>
      <c r="D62" s="110">
        <f t="shared" si="11"/>
        <v>1637</v>
      </c>
      <c r="E62" s="58">
        <f t="shared" si="8"/>
        <v>94.943330427201403</v>
      </c>
      <c r="F62" s="58">
        <f>SUM(C62/D62*100)</f>
        <v>66.52412950519242</v>
      </c>
      <c r="G62" s="79"/>
      <c r="H62" s="48">
        <v>383</v>
      </c>
      <c r="I62" s="91">
        <v>15</v>
      </c>
      <c r="J62" s="36" t="s">
        <v>20</v>
      </c>
      <c r="K62" s="59"/>
      <c r="L62" s="1"/>
      <c r="M62" s="52"/>
      <c r="N62" s="28"/>
      <c r="Q62" s="1"/>
      <c r="R62" s="52"/>
      <c r="S62" s="28"/>
      <c r="T62" s="28"/>
      <c r="U62" s="28"/>
      <c r="V62" s="28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thickBot="1" x14ac:dyDescent="0.2">
      <c r="A63" s="81">
        <v>10</v>
      </c>
      <c r="B63" s="84" t="s">
        <v>19</v>
      </c>
      <c r="C63" s="47">
        <f t="shared" si="10"/>
        <v>1007</v>
      </c>
      <c r="D63" s="110">
        <f t="shared" si="11"/>
        <v>635</v>
      </c>
      <c r="E63" s="64">
        <f t="shared" si="8"/>
        <v>89.193976970770592</v>
      </c>
      <c r="F63" s="58">
        <f>SUM(C63/D63*100)</f>
        <v>158.58267716535431</v>
      </c>
      <c r="G63" s="82"/>
      <c r="H63" s="48">
        <v>324</v>
      </c>
      <c r="I63" s="91">
        <v>36</v>
      </c>
      <c r="J63" s="36" t="s">
        <v>5</v>
      </c>
      <c r="K63" s="59"/>
      <c r="L63" s="1"/>
      <c r="M63" s="52"/>
      <c r="N63" s="28"/>
      <c r="Q63" s="1"/>
      <c r="R63" s="52"/>
      <c r="S63" s="28"/>
      <c r="T63" s="28"/>
      <c r="U63" s="28"/>
      <c r="V63" s="28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thickBot="1" x14ac:dyDescent="0.2">
      <c r="A64" s="72"/>
      <c r="B64" s="73" t="s">
        <v>57</v>
      </c>
      <c r="C64" s="74">
        <f>SUM(H90)</f>
        <v>40870</v>
      </c>
      <c r="D64" s="74">
        <f>SUM(L60)</f>
        <v>32088</v>
      </c>
      <c r="E64" s="77">
        <f>SUM(N77/M77*100)</f>
        <v>103.14195583596215</v>
      </c>
      <c r="F64" s="77">
        <f>SUM(C64/D64*100)</f>
        <v>127.36848666168036</v>
      </c>
      <c r="G64" s="488">
        <v>137.30000000000001</v>
      </c>
      <c r="H64" s="137">
        <v>249</v>
      </c>
      <c r="I64" s="91">
        <v>37</v>
      </c>
      <c r="J64" s="36" t="s">
        <v>37</v>
      </c>
      <c r="K64" s="55"/>
      <c r="L64" s="1"/>
      <c r="M64" s="52"/>
      <c r="N64" s="28"/>
      <c r="Q64" s="1"/>
      <c r="R64" s="52"/>
      <c r="S64" s="28"/>
      <c r="T64" s="28"/>
      <c r="U64" s="28"/>
      <c r="V64" s="28"/>
      <c r="W64" s="1"/>
      <c r="X64" s="1"/>
      <c r="Y64" s="1"/>
      <c r="Z64" s="1"/>
      <c r="AA64" s="1"/>
      <c r="AB64" s="1"/>
      <c r="AC64" s="1"/>
      <c r="AD64" s="1"/>
      <c r="AE64" s="1"/>
    </row>
    <row r="65" spans="3:31" x14ac:dyDescent="0.15">
      <c r="H65" s="47">
        <v>135</v>
      </c>
      <c r="I65" s="91">
        <v>13</v>
      </c>
      <c r="J65" s="36" t="s">
        <v>7</v>
      </c>
      <c r="L65" s="1"/>
      <c r="M65" s="500" t="s">
        <v>190</v>
      </c>
      <c r="N65" s="28"/>
      <c r="Q65" s="1"/>
      <c r="R65" s="52"/>
      <c r="S65" s="28"/>
      <c r="T65" s="28"/>
      <c r="U65" s="28"/>
      <c r="V65" s="28"/>
      <c r="W65" s="1"/>
      <c r="X65" s="1"/>
      <c r="Y65" s="1"/>
      <c r="Z65" s="1"/>
      <c r="AA65" s="1"/>
      <c r="AB65" s="1"/>
      <c r="AC65" s="1"/>
      <c r="AD65" s="1"/>
      <c r="AE65" s="1"/>
    </row>
    <row r="66" spans="3:31" x14ac:dyDescent="0.15">
      <c r="H66" s="48">
        <v>22</v>
      </c>
      <c r="I66" s="91">
        <v>9</v>
      </c>
      <c r="J66" s="393" t="s">
        <v>170</v>
      </c>
      <c r="K66" s="1"/>
      <c r="L66" s="217" t="s">
        <v>92</v>
      </c>
      <c r="M66" s="400" t="s">
        <v>63</v>
      </c>
      <c r="N66" s="46" t="s">
        <v>75</v>
      </c>
      <c r="Q66" s="1"/>
      <c r="R66" s="52"/>
      <c r="S66" s="28"/>
      <c r="T66" s="28"/>
      <c r="U66" s="28"/>
      <c r="V66" s="28"/>
      <c r="W66" s="1"/>
      <c r="X66" s="1"/>
      <c r="Y66" s="1"/>
      <c r="Z66" s="1"/>
      <c r="AA66" s="1"/>
      <c r="AB66" s="1"/>
      <c r="AC66" s="1"/>
      <c r="AD66" s="1"/>
      <c r="AE66" s="1"/>
    </row>
    <row r="67" spans="3:31" x14ac:dyDescent="0.15">
      <c r="C67" s="28"/>
      <c r="H67" s="48">
        <v>21</v>
      </c>
      <c r="I67" s="91">
        <v>19</v>
      </c>
      <c r="J67" s="36" t="s">
        <v>23</v>
      </c>
      <c r="K67" s="4">
        <f>SUM(I50)</f>
        <v>16</v>
      </c>
      <c r="L67" s="36" t="s">
        <v>3</v>
      </c>
      <c r="M67" s="490">
        <v>16535</v>
      </c>
      <c r="N67" s="99">
        <f>SUM(H50)</f>
        <v>15925</v>
      </c>
      <c r="Q67" s="1"/>
      <c r="R67" s="52"/>
      <c r="S67" s="28"/>
      <c r="T67" s="28"/>
      <c r="U67" s="28"/>
      <c r="V67" s="28"/>
      <c r="W67" s="1"/>
      <c r="X67" s="1"/>
      <c r="Y67" s="1"/>
      <c r="Z67" s="1"/>
      <c r="AA67" s="1"/>
      <c r="AB67" s="1"/>
      <c r="AC67" s="1"/>
      <c r="AD67" s="1"/>
      <c r="AE67" s="1"/>
    </row>
    <row r="68" spans="3:31" x14ac:dyDescent="0.15">
      <c r="C68" s="28"/>
      <c r="H68" s="98">
        <v>5</v>
      </c>
      <c r="I68" s="91">
        <v>17</v>
      </c>
      <c r="J68" s="36" t="s">
        <v>21</v>
      </c>
      <c r="K68" s="4">
        <f t="shared" ref="K68:K76" si="12">SUM(I51)</f>
        <v>33</v>
      </c>
      <c r="L68" s="36" t="s">
        <v>0</v>
      </c>
      <c r="M68" s="491">
        <v>6705</v>
      </c>
      <c r="N68" s="99">
        <f t="shared" ref="N68:N76" si="13">SUM(H51)</f>
        <v>6250</v>
      </c>
      <c r="Q68" s="1"/>
      <c r="R68" s="52"/>
      <c r="S68" s="28"/>
      <c r="T68" s="28"/>
      <c r="U68" s="28"/>
      <c r="V68" s="28"/>
      <c r="W68" s="1"/>
      <c r="X68" s="1"/>
      <c r="Y68" s="1"/>
      <c r="Z68" s="1"/>
      <c r="AA68" s="1"/>
      <c r="AB68" s="1"/>
      <c r="AC68" s="1"/>
      <c r="AD68" s="1"/>
      <c r="AE68" s="1"/>
    </row>
    <row r="69" spans="3:31" x14ac:dyDescent="0.15">
      <c r="C69" s="1"/>
      <c r="H69" s="48">
        <v>3</v>
      </c>
      <c r="I69" s="91">
        <v>23</v>
      </c>
      <c r="J69" s="36" t="s">
        <v>27</v>
      </c>
      <c r="K69" s="4">
        <f t="shared" si="12"/>
        <v>26</v>
      </c>
      <c r="L69" s="36" t="s">
        <v>30</v>
      </c>
      <c r="M69" s="491">
        <v>3403</v>
      </c>
      <c r="N69" s="99">
        <f t="shared" si="13"/>
        <v>3764</v>
      </c>
      <c r="Q69" s="1"/>
      <c r="R69" s="52"/>
      <c r="S69" s="28"/>
      <c r="T69" s="28"/>
      <c r="U69" s="28"/>
      <c r="V69" s="28"/>
      <c r="W69" s="1"/>
      <c r="X69" s="1"/>
      <c r="Y69" s="1"/>
      <c r="Z69" s="1"/>
      <c r="AA69" s="1"/>
      <c r="AB69" s="1"/>
      <c r="AC69" s="1"/>
      <c r="AD69" s="1"/>
      <c r="AE69" s="1"/>
    </row>
    <row r="70" spans="3:31" x14ac:dyDescent="0.15">
      <c r="H70" s="48">
        <v>0</v>
      </c>
      <c r="I70" s="91">
        <v>2</v>
      </c>
      <c r="J70" s="36" t="s">
        <v>6</v>
      </c>
      <c r="K70" s="4">
        <f t="shared" si="12"/>
        <v>40</v>
      </c>
      <c r="L70" s="36" t="s">
        <v>2</v>
      </c>
      <c r="M70" s="491">
        <v>2888</v>
      </c>
      <c r="N70" s="99">
        <f t="shared" si="13"/>
        <v>3309</v>
      </c>
      <c r="Q70" s="1"/>
      <c r="R70" s="52"/>
      <c r="S70" s="28"/>
      <c r="T70" s="28"/>
      <c r="U70" s="28"/>
      <c r="V70" s="28"/>
      <c r="W70" s="1"/>
      <c r="X70" s="1"/>
      <c r="Y70" s="1"/>
      <c r="Z70" s="1"/>
      <c r="AA70" s="1"/>
      <c r="AB70" s="1"/>
      <c r="AC70" s="1"/>
      <c r="AD70" s="1"/>
      <c r="AE70" s="1"/>
    </row>
    <row r="71" spans="3:31" x14ac:dyDescent="0.15">
      <c r="H71" s="48">
        <v>0</v>
      </c>
      <c r="I71" s="91">
        <v>3</v>
      </c>
      <c r="J71" s="36" t="s">
        <v>10</v>
      </c>
      <c r="K71" s="4">
        <f t="shared" si="12"/>
        <v>25</v>
      </c>
      <c r="L71" s="36" t="s">
        <v>29</v>
      </c>
      <c r="M71" s="491">
        <v>442</v>
      </c>
      <c r="N71" s="99">
        <f t="shared" si="13"/>
        <v>2410</v>
      </c>
      <c r="Q71" s="1"/>
      <c r="R71" s="52"/>
      <c r="S71" s="28"/>
      <c r="T71" s="28"/>
      <c r="U71" s="28"/>
      <c r="V71" s="28"/>
      <c r="W71" s="1"/>
      <c r="X71" s="1"/>
      <c r="Y71" s="1"/>
      <c r="Z71" s="1"/>
      <c r="AA71" s="1"/>
      <c r="AB71" s="1"/>
      <c r="AC71" s="1"/>
      <c r="AD71" s="1"/>
      <c r="AE71" s="1"/>
    </row>
    <row r="72" spans="3:31" x14ac:dyDescent="0.15">
      <c r="H72" s="48">
        <v>0</v>
      </c>
      <c r="I72" s="91">
        <v>4</v>
      </c>
      <c r="J72" s="36" t="s">
        <v>11</v>
      </c>
      <c r="K72" s="4">
        <f t="shared" si="12"/>
        <v>31</v>
      </c>
      <c r="L72" s="36" t="s">
        <v>64</v>
      </c>
      <c r="M72" s="491">
        <v>1610</v>
      </c>
      <c r="N72" s="99">
        <f t="shared" si="13"/>
        <v>1884</v>
      </c>
      <c r="Q72" s="1"/>
      <c r="R72" s="52"/>
      <c r="S72" s="28"/>
      <c r="T72" s="28"/>
      <c r="U72" s="28"/>
      <c r="V72" s="28"/>
      <c r="W72" s="1"/>
      <c r="X72" s="1"/>
      <c r="Y72" s="1"/>
      <c r="Z72" s="1"/>
      <c r="AA72" s="1"/>
      <c r="AB72" s="1"/>
      <c r="AC72" s="1"/>
      <c r="AD72" s="1"/>
      <c r="AE72" s="1"/>
    </row>
    <row r="73" spans="3:31" x14ac:dyDescent="0.15">
      <c r="H73" s="48">
        <v>0</v>
      </c>
      <c r="I73" s="91">
        <v>5</v>
      </c>
      <c r="J73" s="36" t="s">
        <v>12</v>
      </c>
      <c r="K73" s="4">
        <f t="shared" si="12"/>
        <v>22</v>
      </c>
      <c r="L73" s="36" t="s">
        <v>26</v>
      </c>
      <c r="M73" s="491">
        <v>1371</v>
      </c>
      <c r="N73" s="99">
        <f t="shared" si="13"/>
        <v>1371</v>
      </c>
      <c r="Q73" s="1"/>
      <c r="R73" s="52"/>
      <c r="S73" s="28"/>
      <c r="T73" s="28"/>
      <c r="U73" s="28"/>
      <c r="V73" s="28"/>
      <c r="W73" s="1"/>
      <c r="X73" s="1"/>
      <c r="Y73" s="1"/>
      <c r="Z73" s="1"/>
      <c r="AA73" s="1"/>
      <c r="AB73" s="1"/>
      <c r="AC73" s="1"/>
      <c r="AD73" s="1"/>
      <c r="AE73" s="1"/>
    </row>
    <row r="74" spans="3:31" x14ac:dyDescent="0.15">
      <c r="H74" s="48">
        <v>0</v>
      </c>
      <c r="I74" s="91">
        <v>6</v>
      </c>
      <c r="J74" s="36" t="s">
        <v>13</v>
      </c>
      <c r="K74" s="4">
        <f t="shared" si="12"/>
        <v>34</v>
      </c>
      <c r="L74" s="36" t="s">
        <v>1</v>
      </c>
      <c r="M74" s="491">
        <v>1376</v>
      </c>
      <c r="N74" s="99">
        <f t="shared" si="13"/>
        <v>1185</v>
      </c>
      <c r="Q74" s="1"/>
      <c r="R74" s="52"/>
      <c r="S74" s="28"/>
      <c r="T74" s="28"/>
      <c r="U74" s="28"/>
      <c r="V74" s="28"/>
      <c r="W74" s="1"/>
      <c r="X74" s="1"/>
      <c r="Y74" s="1"/>
      <c r="Z74" s="1"/>
      <c r="AA74" s="1"/>
      <c r="AB74" s="1"/>
      <c r="AC74" s="1"/>
      <c r="AD74" s="1"/>
      <c r="AE74" s="1"/>
    </row>
    <row r="75" spans="3:31" x14ac:dyDescent="0.15">
      <c r="H75" s="98">
        <v>0</v>
      </c>
      <c r="I75" s="91">
        <v>7</v>
      </c>
      <c r="J75" s="36" t="s">
        <v>14</v>
      </c>
      <c r="K75" s="4">
        <f t="shared" si="12"/>
        <v>38</v>
      </c>
      <c r="L75" s="36" t="s">
        <v>38</v>
      </c>
      <c r="M75" s="491">
        <v>1147</v>
      </c>
      <c r="N75" s="99">
        <f t="shared" si="13"/>
        <v>1089</v>
      </c>
      <c r="Q75" s="1"/>
      <c r="R75" s="52"/>
      <c r="S75" s="28"/>
      <c r="T75" s="28"/>
      <c r="U75" s="28"/>
      <c r="V75" s="28"/>
      <c r="W75" s="1"/>
      <c r="X75" s="1"/>
      <c r="Y75" s="1"/>
      <c r="Z75" s="1"/>
      <c r="AA75" s="1"/>
      <c r="AB75" s="1"/>
      <c r="AC75" s="1"/>
      <c r="AD75" s="1"/>
      <c r="AE75" s="1"/>
    </row>
    <row r="76" spans="3:31" ht="14.25" thickBot="1" x14ac:dyDescent="0.2">
      <c r="H76" s="48">
        <v>0</v>
      </c>
      <c r="I76" s="91">
        <v>8</v>
      </c>
      <c r="J76" s="36" t="s">
        <v>15</v>
      </c>
      <c r="K76" s="15">
        <f t="shared" si="12"/>
        <v>14</v>
      </c>
      <c r="L76" s="84" t="s">
        <v>19</v>
      </c>
      <c r="M76" s="492">
        <v>1129</v>
      </c>
      <c r="N76" s="190">
        <f t="shared" si="13"/>
        <v>1007</v>
      </c>
      <c r="Q76" s="1"/>
      <c r="R76" s="52"/>
      <c r="S76" s="28"/>
      <c r="T76" s="28"/>
      <c r="U76" s="28"/>
      <c r="V76" s="28"/>
      <c r="W76" s="1"/>
      <c r="X76" s="1"/>
      <c r="Y76" s="1"/>
      <c r="Z76" s="1"/>
      <c r="AA76" s="1"/>
      <c r="AB76" s="1"/>
      <c r="AC76" s="1"/>
      <c r="AD76" s="1"/>
      <c r="AE76" s="1"/>
    </row>
    <row r="77" spans="3:31" ht="14.25" thickTop="1" x14ac:dyDescent="0.15">
      <c r="H77" s="48">
        <v>0</v>
      </c>
      <c r="I77" s="91">
        <v>10</v>
      </c>
      <c r="J77" s="36" t="s">
        <v>16</v>
      </c>
      <c r="K77" s="4"/>
      <c r="L77" s="129" t="s">
        <v>56</v>
      </c>
      <c r="M77" s="351">
        <v>39625</v>
      </c>
      <c r="N77" s="195">
        <f>SUM(H90)</f>
        <v>40870</v>
      </c>
      <c r="Q77" s="1"/>
      <c r="R77" s="52"/>
      <c r="S77" s="28"/>
      <c r="T77" s="28"/>
      <c r="U77" s="28"/>
      <c r="V77" s="28"/>
      <c r="W77" s="1"/>
      <c r="X77" s="1"/>
      <c r="Y77" s="1"/>
      <c r="Z77" s="1"/>
      <c r="AA77" s="1"/>
      <c r="AB77" s="1"/>
      <c r="AC77" s="1"/>
      <c r="AD77" s="1"/>
      <c r="AE77" s="1"/>
    </row>
    <row r="78" spans="3:31" x14ac:dyDescent="0.15">
      <c r="H78" s="510">
        <v>0</v>
      </c>
      <c r="I78" s="91">
        <v>11</v>
      </c>
      <c r="J78" s="36" t="s">
        <v>17</v>
      </c>
      <c r="M78" s="53"/>
      <c r="Q78" s="1"/>
      <c r="R78" s="52"/>
      <c r="S78" s="28"/>
      <c r="T78" s="28"/>
      <c r="U78" s="28"/>
      <c r="V78" s="28"/>
      <c r="W78" s="1"/>
      <c r="X78" s="1"/>
      <c r="Y78" s="1"/>
      <c r="Z78" s="1"/>
      <c r="AA78" s="1"/>
      <c r="AB78" s="1"/>
      <c r="AC78" s="1"/>
      <c r="AD78" s="1"/>
      <c r="AE78" s="1"/>
    </row>
    <row r="79" spans="3:31" x14ac:dyDescent="0.15">
      <c r="H79" s="48">
        <v>0</v>
      </c>
      <c r="I79" s="91">
        <v>12</v>
      </c>
      <c r="J79" s="36" t="s">
        <v>18</v>
      </c>
      <c r="Q79" s="1"/>
      <c r="R79" s="52"/>
      <c r="S79" s="28"/>
      <c r="T79" s="28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</row>
    <row r="80" spans="3:31" x14ac:dyDescent="0.15">
      <c r="H80" s="407">
        <v>0</v>
      </c>
      <c r="I80" s="91">
        <v>18</v>
      </c>
      <c r="J80" s="36" t="s">
        <v>22</v>
      </c>
      <c r="Q80" s="1"/>
      <c r="R80" s="52"/>
      <c r="S80" s="28"/>
      <c r="T80" s="28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</row>
    <row r="81" spans="8:31" x14ac:dyDescent="0.15">
      <c r="H81" s="99">
        <v>0</v>
      </c>
      <c r="I81" s="91">
        <v>20</v>
      </c>
      <c r="J81" s="36" t="s">
        <v>24</v>
      </c>
      <c r="Q81" s="1"/>
      <c r="R81" s="52"/>
      <c r="S81" s="28"/>
      <c r="T81" s="28"/>
      <c r="U81" s="28"/>
      <c r="V81" s="28"/>
      <c r="W81" s="1"/>
      <c r="X81" s="1"/>
      <c r="Y81" s="1"/>
      <c r="Z81" s="1"/>
      <c r="AA81" s="1"/>
      <c r="AB81" s="1"/>
      <c r="AC81" s="1"/>
      <c r="AD81" s="1"/>
      <c r="AE81" s="1"/>
    </row>
    <row r="82" spans="8:31" x14ac:dyDescent="0.15">
      <c r="H82" s="48">
        <v>0</v>
      </c>
      <c r="I82" s="91">
        <v>21</v>
      </c>
      <c r="J82" s="36" t="s">
        <v>72</v>
      </c>
      <c r="L82" s="412"/>
      <c r="M82" s="28"/>
      <c r="Q82" s="1"/>
      <c r="R82" s="52"/>
      <c r="S82" s="28"/>
      <c r="T82" s="28"/>
      <c r="U82" s="28"/>
      <c r="V82" s="28"/>
      <c r="W82" s="1"/>
      <c r="X82" s="1"/>
      <c r="Y82" s="1"/>
      <c r="Z82" s="1"/>
      <c r="AA82" s="1"/>
      <c r="AB82" s="1"/>
      <c r="AC82" s="1"/>
      <c r="AD82" s="1"/>
      <c r="AE82" s="1"/>
    </row>
    <row r="83" spans="8:31" x14ac:dyDescent="0.15">
      <c r="H83" s="48">
        <v>0</v>
      </c>
      <c r="I83" s="91">
        <v>27</v>
      </c>
      <c r="J83" s="36" t="s">
        <v>31</v>
      </c>
      <c r="L83" s="412"/>
      <c r="M83" s="28"/>
      <c r="Q83" s="1"/>
      <c r="R83" s="52"/>
      <c r="S83" s="28"/>
      <c r="T83" s="28"/>
      <c r="U83" s="28"/>
      <c r="V83" s="28"/>
      <c r="W83" s="1"/>
      <c r="X83" s="1"/>
      <c r="Y83" s="1"/>
      <c r="Z83" s="1"/>
      <c r="AA83" s="1"/>
      <c r="AB83" s="1"/>
      <c r="AC83" s="1"/>
      <c r="AD83" s="1"/>
      <c r="AE83" s="1"/>
    </row>
    <row r="84" spans="8:31" x14ac:dyDescent="0.15">
      <c r="H84" s="98">
        <v>0</v>
      </c>
      <c r="I84" s="91">
        <v>28</v>
      </c>
      <c r="J84" s="36" t="s">
        <v>32</v>
      </c>
      <c r="L84" s="412"/>
      <c r="M84" s="28"/>
      <c r="Q84" s="1"/>
      <c r="R84" s="52"/>
      <c r="S84" s="28"/>
      <c r="T84" s="28"/>
      <c r="U84" s="28"/>
      <c r="V84" s="28"/>
      <c r="W84" s="1"/>
      <c r="X84" s="1"/>
      <c r="Y84" s="1"/>
      <c r="Z84" s="1"/>
      <c r="AA84" s="1"/>
      <c r="AB84" s="1"/>
      <c r="AC84" s="1"/>
      <c r="AD84" s="1"/>
      <c r="AE84" s="1"/>
    </row>
    <row r="85" spans="8:31" x14ac:dyDescent="0.15">
      <c r="H85" s="48">
        <v>0</v>
      </c>
      <c r="I85" s="91">
        <v>29</v>
      </c>
      <c r="J85" s="36" t="s">
        <v>54</v>
      </c>
      <c r="L85" s="485"/>
      <c r="M85" s="28"/>
      <c r="Q85" s="1"/>
      <c r="R85" s="52"/>
      <c r="S85" s="28"/>
      <c r="T85" s="28"/>
      <c r="U85" s="28"/>
      <c r="V85" s="28"/>
      <c r="W85" s="1"/>
      <c r="X85" s="1"/>
      <c r="Y85" s="1"/>
      <c r="Z85" s="1"/>
      <c r="AA85" s="1"/>
      <c r="AB85" s="1"/>
      <c r="AC85" s="1"/>
      <c r="AD85" s="1"/>
      <c r="AE85" s="1"/>
    </row>
    <row r="86" spans="8:31" x14ac:dyDescent="0.15">
      <c r="H86" s="98">
        <v>0</v>
      </c>
      <c r="I86" s="91">
        <v>30</v>
      </c>
      <c r="J86" s="36" t="s">
        <v>33</v>
      </c>
      <c r="L86" s="481"/>
      <c r="M86" s="481"/>
      <c r="Q86" s="1"/>
      <c r="R86" s="52"/>
      <c r="S86" s="28"/>
      <c r="T86" s="28"/>
      <c r="U86" s="28"/>
      <c r="V86" s="28"/>
      <c r="W86" s="1"/>
      <c r="X86" s="1"/>
      <c r="Y86" s="1"/>
      <c r="Z86" s="1"/>
      <c r="AA86" s="1"/>
      <c r="AB86" s="1"/>
      <c r="AC86" s="1"/>
      <c r="AD86" s="1"/>
      <c r="AE86" s="1"/>
    </row>
    <row r="87" spans="8:31" x14ac:dyDescent="0.15">
      <c r="H87" s="48">
        <v>0</v>
      </c>
      <c r="I87" s="91">
        <v>32</v>
      </c>
      <c r="J87" s="36" t="s">
        <v>35</v>
      </c>
      <c r="L87" s="51"/>
      <c r="M87" s="486"/>
      <c r="Q87" s="1"/>
      <c r="R87" s="52"/>
      <c r="S87" s="28"/>
      <c r="T87" s="28"/>
      <c r="U87" s="28"/>
      <c r="V87" s="28"/>
      <c r="W87" s="1"/>
      <c r="X87" s="1"/>
      <c r="Y87" s="1"/>
      <c r="Z87" s="1"/>
      <c r="AA87" s="1"/>
      <c r="AB87" s="1"/>
      <c r="AC87" s="1"/>
      <c r="AD87" s="1"/>
      <c r="AE87" s="1"/>
    </row>
    <row r="88" spans="8:31" x14ac:dyDescent="0.15">
      <c r="H88" s="48">
        <v>0</v>
      </c>
      <c r="I88" s="91">
        <v>35</v>
      </c>
      <c r="J88" s="36" t="s">
        <v>36</v>
      </c>
      <c r="L88" s="481"/>
      <c r="M88" s="481"/>
      <c r="Q88" s="1"/>
      <c r="R88" s="52"/>
      <c r="S88" s="33"/>
      <c r="T88" s="33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8:31" x14ac:dyDescent="0.15">
      <c r="H89" s="48">
        <v>0</v>
      </c>
      <c r="I89" s="91">
        <v>39</v>
      </c>
      <c r="J89" s="36" t="s">
        <v>39</v>
      </c>
      <c r="Q89" s="1"/>
      <c r="R89" s="5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8:31" x14ac:dyDescent="0.15">
      <c r="H90" s="132">
        <f>SUM(H50:H89)</f>
        <v>40870</v>
      </c>
      <c r="I90" s="91"/>
      <c r="J90" s="4" t="s">
        <v>48</v>
      </c>
      <c r="Q90" s="1"/>
      <c r="R90" s="12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8:31" x14ac:dyDescent="0.15">
      <c r="Q91" s="1"/>
      <c r="R91" s="12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8:31" x14ac:dyDescent="0.15">
      <c r="Q92" s="1"/>
      <c r="R92" s="12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8:31" x14ac:dyDescent="0.15">
      <c r="Q93" s="1"/>
      <c r="R93" s="12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8:31" x14ac:dyDescent="0.15">
      <c r="Q94" s="1"/>
      <c r="R94" s="12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8:31" x14ac:dyDescent="0.15">
      <c r="Q95" s="1"/>
      <c r="R95" s="12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1"/>
  <sheetViews>
    <sheetView zoomScaleNormal="100" workbookViewId="0">
      <selection activeCell="G72" sqref="G72"/>
    </sheetView>
  </sheetViews>
  <sheetFormatPr defaultRowHeight="13.5" customHeight="1" x14ac:dyDescent="0.15"/>
  <cols>
    <col min="1" max="1" width="6.125" style="473" customWidth="1"/>
    <col min="2" max="2" width="19.25" style="473" customWidth="1"/>
    <col min="3" max="4" width="13.25" style="473" customWidth="1"/>
    <col min="5" max="6" width="11.875" style="473" customWidth="1"/>
    <col min="7" max="7" width="19.875" style="473" customWidth="1"/>
    <col min="8" max="8" width="14.5" style="473" customWidth="1"/>
    <col min="9" max="9" width="5.125" style="473" customWidth="1"/>
    <col min="10" max="10" width="17.625" style="473" customWidth="1"/>
    <col min="11" max="11" width="5" style="473" customWidth="1"/>
    <col min="12" max="12" width="17.875" style="473" customWidth="1"/>
    <col min="13" max="13" width="15.375" style="1" customWidth="1"/>
    <col min="14" max="14" width="14.25" style="1" customWidth="1"/>
    <col min="15" max="15" width="10.5" style="473" customWidth="1"/>
    <col min="16" max="16" width="9" style="473"/>
    <col min="17" max="17" width="7.75" style="473" customWidth="1"/>
    <col min="18" max="18" width="14" style="473" customWidth="1"/>
    <col min="19" max="30" width="7.625" style="473" customWidth="1"/>
    <col min="31" max="16384" width="9" style="473"/>
  </cols>
  <sheetData>
    <row r="1" spans="8:30" ht="13.5" customHeight="1" x14ac:dyDescent="0.2">
      <c r="H1" s="183" t="s">
        <v>70</v>
      </c>
      <c r="I1" s="479"/>
      <c r="J1" s="50"/>
      <c r="K1" s="1"/>
      <c r="L1" s="51"/>
      <c r="M1" s="495"/>
      <c r="N1" s="51"/>
      <c r="O1" s="52"/>
      <c r="Q1" s="1"/>
      <c r="R1" s="12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8:30" ht="13.5" customHeight="1" x14ac:dyDescent="0.15">
      <c r="H2" s="346" t="s">
        <v>211</v>
      </c>
      <c r="I2" s="4"/>
      <c r="J2" s="208" t="s">
        <v>70</v>
      </c>
      <c r="K2" s="89"/>
      <c r="L2" s="374" t="s">
        <v>187</v>
      </c>
      <c r="N2" s="52"/>
      <c r="O2" s="2"/>
      <c r="Q2" s="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8:30" ht="13.5" customHeight="1" x14ac:dyDescent="0.15">
      <c r="H3" s="25" t="s">
        <v>100</v>
      </c>
      <c r="I3" s="4"/>
      <c r="J3" s="160" t="s">
        <v>9</v>
      </c>
      <c r="K3" s="89"/>
      <c r="L3" s="375" t="s">
        <v>100</v>
      </c>
      <c r="M3" s="502"/>
      <c r="N3" s="503"/>
      <c r="O3" s="2"/>
      <c r="Q3" s="1"/>
      <c r="R3" s="52"/>
      <c r="S3" s="28"/>
      <c r="T3" s="28"/>
      <c r="U3" s="28"/>
      <c r="V3" s="28"/>
      <c r="W3" s="1"/>
      <c r="X3" s="1"/>
      <c r="Y3" s="1"/>
      <c r="Z3" s="1"/>
      <c r="AA3" s="1"/>
      <c r="AB3" s="1"/>
      <c r="AC3" s="1"/>
      <c r="AD3" s="1"/>
    </row>
    <row r="4" spans="8:30" ht="13.5" customHeight="1" x14ac:dyDescent="0.15">
      <c r="H4" s="99">
        <v>18231</v>
      </c>
      <c r="I4" s="91">
        <v>13</v>
      </c>
      <c r="J4" s="183" t="s">
        <v>7</v>
      </c>
      <c r="K4" s="135">
        <f>SUM(I4)</f>
        <v>13</v>
      </c>
      <c r="L4" s="367">
        <v>9552</v>
      </c>
      <c r="M4" s="508" t="s">
        <v>197</v>
      </c>
      <c r="N4" s="503"/>
      <c r="O4" s="2"/>
      <c r="Q4" s="1"/>
      <c r="R4" s="52"/>
      <c r="S4" s="28"/>
      <c r="T4" s="28"/>
      <c r="U4" s="28"/>
      <c r="V4" s="28"/>
      <c r="W4" s="1"/>
      <c r="X4" s="1"/>
      <c r="Y4" s="1"/>
      <c r="Z4" s="1"/>
      <c r="AA4" s="1"/>
      <c r="AB4" s="1"/>
      <c r="AC4" s="1"/>
      <c r="AD4" s="1"/>
    </row>
    <row r="5" spans="8:30" ht="13.5" customHeight="1" x14ac:dyDescent="0.15">
      <c r="H5" s="98">
        <v>17520</v>
      </c>
      <c r="I5" s="91">
        <v>9</v>
      </c>
      <c r="J5" s="408" t="s">
        <v>170</v>
      </c>
      <c r="K5" s="135">
        <f t="shared" ref="K5:K13" si="0">SUM(I5)</f>
        <v>9</v>
      </c>
      <c r="L5" s="368">
        <v>15632</v>
      </c>
      <c r="M5" s="502"/>
      <c r="N5" s="503"/>
      <c r="O5" s="2"/>
      <c r="Q5" s="1"/>
      <c r="R5" s="52"/>
      <c r="S5" s="28"/>
      <c r="T5" s="28"/>
      <c r="U5" s="28"/>
      <c r="V5" s="28"/>
      <c r="W5" s="1"/>
      <c r="X5" s="1"/>
      <c r="Y5" s="1"/>
      <c r="Z5" s="1"/>
      <c r="AA5" s="1"/>
      <c r="AB5" s="1"/>
      <c r="AC5" s="1"/>
      <c r="AD5" s="1"/>
    </row>
    <row r="6" spans="8:30" ht="13.5" customHeight="1" x14ac:dyDescent="0.15">
      <c r="H6" s="345">
        <v>16359</v>
      </c>
      <c r="I6" s="91">
        <v>33</v>
      </c>
      <c r="J6" s="183" t="s">
        <v>0</v>
      </c>
      <c r="K6" s="135">
        <f t="shared" si="0"/>
        <v>33</v>
      </c>
      <c r="L6" s="368">
        <v>23231</v>
      </c>
      <c r="M6" s="107"/>
      <c r="N6" s="100"/>
      <c r="O6" s="2"/>
      <c r="Q6" s="1"/>
      <c r="R6" s="52"/>
      <c r="S6" s="28"/>
      <c r="T6" s="28"/>
      <c r="U6" s="28"/>
      <c r="V6" s="28"/>
      <c r="W6" s="1"/>
      <c r="X6" s="1"/>
      <c r="Y6" s="1"/>
      <c r="Z6" s="1"/>
      <c r="AA6" s="1"/>
      <c r="AB6" s="1"/>
      <c r="AC6" s="1"/>
      <c r="AD6" s="1"/>
    </row>
    <row r="7" spans="8:30" ht="13.5" customHeight="1" x14ac:dyDescent="0.15">
      <c r="H7" s="98">
        <v>9215</v>
      </c>
      <c r="I7" s="91">
        <v>38</v>
      </c>
      <c r="J7" s="183" t="s">
        <v>38</v>
      </c>
      <c r="K7" s="135">
        <f t="shared" si="0"/>
        <v>38</v>
      </c>
      <c r="L7" s="368">
        <v>1386</v>
      </c>
      <c r="M7" s="107"/>
      <c r="O7" s="2"/>
      <c r="Q7" s="1"/>
      <c r="R7" s="52"/>
      <c r="S7" s="28"/>
      <c r="T7" s="28"/>
      <c r="U7" s="28"/>
      <c r="V7" s="28"/>
      <c r="W7" s="1"/>
      <c r="X7" s="1"/>
      <c r="Y7" s="1"/>
      <c r="Z7" s="1"/>
      <c r="AA7" s="1"/>
      <c r="AB7" s="1"/>
      <c r="AC7" s="1"/>
      <c r="AD7" s="1"/>
    </row>
    <row r="8" spans="8:30" ht="13.5" customHeight="1" x14ac:dyDescent="0.15">
      <c r="H8" s="98">
        <v>8907</v>
      </c>
      <c r="I8" s="91">
        <v>34</v>
      </c>
      <c r="J8" s="183" t="s">
        <v>1</v>
      </c>
      <c r="K8" s="135">
        <f t="shared" si="0"/>
        <v>34</v>
      </c>
      <c r="L8" s="368">
        <v>7707</v>
      </c>
      <c r="M8" s="107"/>
      <c r="N8" s="105"/>
      <c r="O8" s="2"/>
      <c r="Q8" s="1"/>
      <c r="R8" s="52"/>
      <c r="S8" s="28"/>
      <c r="T8" s="28"/>
      <c r="U8" s="28"/>
      <c r="V8" s="28"/>
      <c r="W8" s="1"/>
      <c r="X8" s="1"/>
      <c r="Y8" s="1"/>
      <c r="Z8" s="1"/>
      <c r="AA8" s="1"/>
      <c r="AB8" s="1"/>
      <c r="AC8" s="1"/>
      <c r="AD8" s="1"/>
    </row>
    <row r="9" spans="8:30" ht="13.5" customHeight="1" x14ac:dyDescent="0.15">
      <c r="H9" s="98">
        <v>7438</v>
      </c>
      <c r="I9" s="91">
        <v>24</v>
      </c>
      <c r="J9" s="183" t="s">
        <v>28</v>
      </c>
      <c r="K9" s="135">
        <f t="shared" si="0"/>
        <v>24</v>
      </c>
      <c r="L9" s="368">
        <v>8750</v>
      </c>
      <c r="M9" s="107"/>
      <c r="O9" s="2"/>
      <c r="Q9" s="1"/>
      <c r="R9" s="52"/>
      <c r="S9" s="28"/>
      <c r="T9" s="28"/>
      <c r="U9" s="28"/>
      <c r="V9" s="28"/>
      <c r="W9" s="1"/>
      <c r="X9" s="1"/>
      <c r="Y9" s="1"/>
      <c r="Z9" s="1"/>
      <c r="AA9" s="1"/>
      <c r="AB9" s="1"/>
      <c r="AC9" s="1"/>
      <c r="AD9" s="1"/>
    </row>
    <row r="10" spans="8:30" ht="13.5" customHeight="1" x14ac:dyDescent="0.15">
      <c r="H10" s="98">
        <v>4837</v>
      </c>
      <c r="I10" s="91">
        <v>22</v>
      </c>
      <c r="J10" s="183" t="s">
        <v>26</v>
      </c>
      <c r="K10" s="135">
        <f t="shared" si="0"/>
        <v>22</v>
      </c>
      <c r="L10" s="368">
        <v>4980</v>
      </c>
      <c r="M10" s="107"/>
      <c r="O10" s="2"/>
      <c r="Q10" s="1"/>
      <c r="R10" s="52"/>
      <c r="S10" s="28"/>
      <c r="T10" s="28"/>
      <c r="U10" s="28"/>
      <c r="V10" s="28"/>
      <c r="W10" s="1"/>
      <c r="X10" s="1"/>
      <c r="Y10" s="1"/>
      <c r="Z10" s="1"/>
      <c r="AA10" s="1"/>
      <c r="AB10" s="1"/>
      <c r="AC10" s="1"/>
      <c r="AD10" s="1"/>
    </row>
    <row r="11" spans="8:30" ht="13.5" customHeight="1" x14ac:dyDescent="0.15">
      <c r="H11" s="98">
        <v>4569</v>
      </c>
      <c r="I11" s="91">
        <v>25</v>
      </c>
      <c r="J11" s="183" t="s">
        <v>29</v>
      </c>
      <c r="K11" s="135">
        <f t="shared" si="0"/>
        <v>25</v>
      </c>
      <c r="L11" s="368">
        <v>2699</v>
      </c>
      <c r="M11" s="107"/>
      <c r="O11" s="2"/>
      <c r="Q11" s="1"/>
      <c r="R11" s="52"/>
      <c r="S11" s="28"/>
      <c r="T11" s="28"/>
      <c r="U11" s="28"/>
      <c r="V11" s="28"/>
      <c r="W11" s="1"/>
      <c r="X11" s="1"/>
      <c r="Y11" s="1"/>
      <c r="Z11" s="1"/>
      <c r="AA11" s="1"/>
      <c r="AB11" s="1"/>
      <c r="AC11" s="1"/>
      <c r="AD11" s="1"/>
    </row>
    <row r="12" spans="8:30" ht="13.5" customHeight="1" x14ac:dyDescent="0.15">
      <c r="H12" s="98">
        <v>3106</v>
      </c>
      <c r="I12" s="91">
        <v>17</v>
      </c>
      <c r="J12" s="183" t="s">
        <v>21</v>
      </c>
      <c r="K12" s="135">
        <f t="shared" si="0"/>
        <v>17</v>
      </c>
      <c r="L12" s="368">
        <v>3134</v>
      </c>
      <c r="M12" s="107"/>
      <c r="O12" s="1"/>
      <c r="Q12" s="1"/>
      <c r="R12" s="52"/>
      <c r="S12" s="28"/>
      <c r="T12" s="28"/>
      <c r="U12" s="101"/>
      <c r="V12" s="28"/>
      <c r="W12" s="1"/>
      <c r="X12" s="1"/>
      <c r="Y12" s="1"/>
      <c r="Z12" s="1"/>
      <c r="AA12" s="1"/>
      <c r="AB12" s="1"/>
      <c r="AC12" s="1"/>
      <c r="AD12" s="1"/>
    </row>
    <row r="13" spans="8:30" ht="13.5" customHeight="1" thickBot="1" x14ac:dyDescent="0.2">
      <c r="H13" s="190">
        <v>2835</v>
      </c>
      <c r="I13" s="152">
        <v>1</v>
      </c>
      <c r="J13" s="253" t="s">
        <v>4</v>
      </c>
      <c r="K13" s="207">
        <f t="shared" si="0"/>
        <v>1</v>
      </c>
      <c r="L13" s="376">
        <v>1791</v>
      </c>
      <c r="M13" s="108"/>
      <c r="N13" s="109"/>
      <c r="O13" s="1"/>
      <c r="Q13" s="1"/>
      <c r="R13" s="52"/>
      <c r="S13" s="28"/>
      <c r="T13" s="28"/>
      <c r="U13" s="28"/>
      <c r="V13" s="28"/>
      <c r="W13" s="1"/>
      <c r="X13" s="1"/>
      <c r="Y13" s="1"/>
      <c r="Z13" s="1"/>
      <c r="AA13" s="1"/>
      <c r="AB13" s="1"/>
      <c r="AC13" s="1"/>
      <c r="AD13" s="1"/>
    </row>
    <row r="14" spans="8:30" ht="13.5" customHeight="1" thickTop="1" x14ac:dyDescent="0.15">
      <c r="H14" s="498">
        <v>2426</v>
      </c>
      <c r="I14" s="254">
        <v>2</v>
      </c>
      <c r="J14" s="480" t="s">
        <v>6</v>
      </c>
      <c r="K14" s="89" t="s">
        <v>8</v>
      </c>
      <c r="L14" s="377">
        <v>99689</v>
      </c>
      <c r="N14" s="52"/>
      <c r="O14" s="1"/>
      <c r="Q14" s="1"/>
      <c r="R14" s="52"/>
      <c r="S14" s="28"/>
      <c r="T14" s="28"/>
      <c r="U14" s="28"/>
      <c r="V14" s="28"/>
      <c r="W14" s="1"/>
      <c r="X14" s="1"/>
      <c r="Y14" s="1"/>
      <c r="Z14" s="1"/>
      <c r="AA14" s="1"/>
      <c r="AB14" s="1"/>
      <c r="AC14" s="1"/>
      <c r="AD14" s="1"/>
    </row>
    <row r="15" spans="8:30" ht="13.5" customHeight="1" x14ac:dyDescent="0.15">
      <c r="H15" s="98">
        <v>2354</v>
      </c>
      <c r="I15" s="91">
        <v>20</v>
      </c>
      <c r="J15" s="183" t="s">
        <v>24</v>
      </c>
      <c r="K15" s="55"/>
      <c r="L15" s="28"/>
      <c r="N15" s="57"/>
      <c r="O15" s="1"/>
      <c r="Q15" s="1"/>
      <c r="R15" s="52"/>
      <c r="S15" s="28"/>
      <c r="T15" s="28"/>
      <c r="U15" s="28"/>
      <c r="V15" s="28"/>
      <c r="W15" s="1"/>
      <c r="X15" s="1"/>
      <c r="Y15" s="1"/>
      <c r="Z15" s="1"/>
      <c r="AA15" s="1"/>
      <c r="AB15" s="1"/>
      <c r="AC15" s="1"/>
      <c r="AD15" s="1"/>
    </row>
    <row r="16" spans="8:30" ht="13.5" customHeight="1" x14ac:dyDescent="0.15">
      <c r="H16" s="98">
        <v>1883</v>
      </c>
      <c r="I16" s="91">
        <v>40</v>
      </c>
      <c r="J16" s="183" t="s">
        <v>2</v>
      </c>
      <c r="K16" s="55"/>
      <c r="Q16" s="1"/>
      <c r="R16" s="52"/>
      <c r="S16" s="28"/>
      <c r="T16" s="28"/>
      <c r="U16" s="28"/>
      <c r="V16" s="28"/>
      <c r="W16" s="1"/>
      <c r="X16" s="1"/>
      <c r="Y16" s="1"/>
      <c r="Z16" s="1"/>
      <c r="AA16" s="1"/>
      <c r="AB16" s="1"/>
      <c r="AC16" s="1"/>
      <c r="AD16" s="1"/>
    </row>
    <row r="17" spans="1:30" ht="13.5" customHeight="1" x14ac:dyDescent="0.15">
      <c r="H17" s="98">
        <v>1704</v>
      </c>
      <c r="I17" s="91">
        <v>26</v>
      </c>
      <c r="J17" s="183" t="s">
        <v>30</v>
      </c>
      <c r="K17" s="49"/>
      <c r="L17" s="28"/>
      <c r="Q17" s="1"/>
      <c r="R17" s="52"/>
      <c r="S17" s="28"/>
      <c r="T17" s="28"/>
      <c r="U17" s="28"/>
      <c r="V17" s="28"/>
      <c r="W17" s="1"/>
      <c r="X17" s="1"/>
      <c r="Y17" s="1"/>
      <c r="Z17" s="1"/>
      <c r="AA17" s="1"/>
      <c r="AB17" s="1"/>
      <c r="AC17" s="1"/>
      <c r="AD17" s="1"/>
    </row>
    <row r="18" spans="1:30" ht="13.5" customHeight="1" x14ac:dyDescent="0.15">
      <c r="H18" s="137">
        <v>1569</v>
      </c>
      <c r="I18" s="91">
        <v>36</v>
      </c>
      <c r="J18" s="183" t="s">
        <v>5</v>
      </c>
      <c r="K18" s="49"/>
      <c r="L18" s="28"/>
      <c r="Q18" s="1"/>
      <c r="R18" s="52"/>
      <c r="S18" s="28"/>
      <c r="T18" s="28"/>
      <c r="U18" s="28"/>
      <c r="V18" s="28"/>
      <c r="W18" s="1"/>
      <c r="X18" s="1"/>
      <c r="Y18" s="1"/>
      <c r="Z18" s="1"/>
      <c r="AA18" s="1"/>
      <c r="AB18" s="1"/>
      <c r="AC18" s="1"/>
      <c r="AD18" s="1"/>
    </row>
    <row r="19" spans="1:30" ht="13.5" customHeight="1" x14ac:dyDescent="0.15">
      <c r="H19" s="99">
        <v>1252</v>
      </c>
      <c r="I19" s="91">
        <v>21</v>
      </c>
      <c r="J19" s="183" t="s">
        <v>25</v>
      </c>
      <c r="K19" s="1"/>
      <c r="L19" s="57" t="s">
        <v>70</v>
      </c>
      <c r="M19" s="104" t="s">
        <v>198</v>
      </c>
      <c r="N19" s="46" t="s">
        <v>75</v>
      </c>
      <c r="Q19" s="1"/>
      <c r="R19" s="52"/>
      <c r="S19" s="28"/>
      <c r="T19" s="28"/>
      <c r="U19" s="28"/>
      <c r="V19" s="28"/>
      <c r="W19" s="1"/>
      <c r="X19" s="1"/>
      <c r="Y19" s="1"/>
      <c r="Z19" s="1"/>
      <c r="AA19" s="1"/>
      <c r="AB19" s="1"/>
      <c r="AC19" s="1"/>
      <c r="AD19" s="1"/>
    </row>
    <row r="20" spans="1:30" ht="13.5" customHeight="1" thickBot="1" x14ac:dyDescent="0.2">
      <c r="H20" s="98">
        <v>1154</v>
      </c>
      <c r="I20" s="91">
        <v>6</v>
      </c>
      <c r="J20" s="183" t="s">
        <v>13</v>
      </c>
      <c r="K20" s="135">
        <f>SUM(I4)</f>
        <v>13</v>
      </c>
      <c r="L20" s="183" t="s">
        <v>7</v>
      </c>
      <c r="M20" s="378">
        <v>17107</v>
      </c>
      <c r="N20" s="99">
        <f>SUM(H4)</f>
        <v>18231</v>
      </c>
      <c r="Q20" s="1"/>
      <c r="R20" s="52"/>
      <c r="S20" s="28"/>
      <c r="T20" s="28"/>
      <c r="U20" s="28"/>
      <c r="V20" s="28"/>
      <c r="W20" s="1"/>
      <c r="X20" s="1"/>
      <c r="Y20" s="1"/>
      <c r="Z20" s="1"/>
      <c r="AA20" s="1"/>
      <c r="AB20" s="1"/>
      <c r="AC20" s="1"/>
      <c r="AD20" s="1"/>
    </row>
    <row r="21" spans="1:30" ht="13.5" customHeight="1" x14ac:dyDescent="0.15">
      <c r="A21" s="65" t="s">
        <v>46</v>
      </c>
      <c r="B21" s="66" t="s">
        <v>47</v>
      </c>
      <c r="C21" s="66" t="s">
        <v>206</v>
      </c>
      <c r="D21" s="66" t="s">
        <v>184</v>
      </c>
      <c r="E21" s="66" t="s">
        <v>41</v>
      </c>
      <c r="F21" s="66" t="s">
        <v>50</v>
      </c>
      <c r="G21" s="328" t="s">
        <v>188</v>
      </c>
      <c r="H21" s="98">
        <v>928</v>
      </c>
      <c r="I21" s="91">
        <v>15</v>
      </c>
      <c r="J21" s="183" t="s">
        <v>20</v>
      </c>
      <c r="K21" s="135">
        <f t="shared" ref="K21:K29" si="1">SUM(I5)</f>
        <v>9</v>
      </c>
      <c r="L21" s="408" t="s">
        <v>170</v>
      </c>
      <c r="M21" s="379">
        <v>18739</v>
      </c>
      <c r="N21" s="99">
        <f t="shared" ref="N21:N29" si="2">SUM(H5)</f>
        <v>17520</v>
      </c>
      <c r="Q21" s="1"/>
      <c r="R21" s="52"/>
      <c r="S21" s="28"/>
      <c r="T21" s="28"/>
      <c r="U21" s="28"/>
      <c r="V21" s="28"/>
      <c r="W21" s="1"/>
      <c r="X21" s="1"/>
      <c r="Y21" s="1"/>
      <c r="Z21" s="1"/>
      <c r="AA21" s="1"/>
      <c r="AB21" s="1"/>
      <c r="AC21" s="1"/>
      <c r="AD21" s="1"/>
    </row>
    <row r="22" spans="1:30" ht="13.5" customHeight="1" x14ac:dyDescent="0.15">
      <c r="A22" s="68">
        <v>1</v>
      </c>
      <c r="B22" s="183" t="s">
        <v>7</v>
      </c>
      <c r="C22" s="47">
        <f>SUM(H4)</f>
        <v>18231</v>
      </c>
      <c r="D22" s="110">
        <f>SUM(L4)</f>
        <v>9552</v>
      </c>
      <c r="E22" s="62">
        <f t="shared" ref="E22:E31" si="3">SUM(N20/M20*100)</f>
        <v>106.5704097737768</v>
      </c>
      <c r="F22" s="58">
        <f t="shared" ref="F22:F32" si="4">SUM(C22/D22*100)</f>
        <v>190.8605527638191</v>
      </c>
      <c r="G22" s="69"/>
      <c r="H22" s="98">
        <v>817</v>
      </c>
      <c r="I22" s="91">
        <v>16</v>
      </c>
      <c r="J22" s="183" t="s">
        <v>3</v>
      </c>
      <c r="K22" s="135">
        <f t="shared" si="1"/>
        <v>33</v>
      </c>
      <c r="L22" s="183" t="s">
        <v>0</v>
      </c>
      <c r="M22" s="379">
        <v>14527</v>
      </c>
      <c r="N22" s="99">
        <f t="shared" si="2"/>
        <v>16359</v>
      </c>
      <c r="Q22" s="1"/>
      <c r="R22" s="52"/>
      <c r="S22" s="28"/>
      <c r="T22" s="28"/>
      <c r="U22" s="28"/>
      <c r="V22" s="28"/>
      <c r="W22" s="1"/>
      <c r="X22" s="1"/>
      <c r="Y22" s="1"/>
      <c r="Z22" s="1"/>
      <c r="AA22" s="1"/>
      <c r="AB22" s="1"/>
      <c r="AC22" s="1"/>
      <c r="AD22" s="1"/>
    </row>
    <row r="23" spans="1:30" ht="13.5" customHeight="1" x14ac:dyDescent="0.15">
      <c r="A23" s="68">
        <v>2</v>
      </c>
      <c r="B23" s="408" t="s">
        <v>170</v>
      </c>
      <c r="C23" s="47">
        <f t="shared" ref="C23:C31" si="5">SUM(H5)</f>
        <v>17520</v>
      </c>
      <c r="D23" s="110">
        <f t="shared" ref="D23:D31" si="6">SUM(L5)</f>
        <v>15632</v>
      </c>
      <c r="E23" s="62">
        <f t="shared" si="3"/>
        <v>93.494850312183146</v>
      </c>
      <c r="F23" s="58">
        <f t="shared" si="4"/>
        <v>112.07778915046059</v>
      </c>
      <c r="G23" s="69"/>
      <c r="H23" s="98">
        <v>796</v>
      </c>
      <c r="I23" s="91">
        <v>14</v>
      </c>
      <c r="J23" s="183" t="s">
        <v>19</v>
      </c>
      <c r="K23" s="135">
        <f t="shared" si="1"/>
        <v>38</v>
      </c>
      <c r="L23" s="183" t="s">
        <v>38</v>
      </c>
      <c r="M23" s="379">
        <v>9236</v>
      </c>
      <c r="N23" s="99">
        <f t="shared" si="2"/>
        <v>9215</v>
      </c>
      <c r="Q23" s="1"/>
      <c r="R23" s="52"/>
      <c r="S23" s="28"/>
      <c r="T23" s="28"/>
      <c r="U23" s="28"/>
      <c r="V23" s="28"/>
      <c r="W23" s="1"/>
      <c r="X23" s="1"/>
      <c r="Y23" s="1"/>
      <c r="Z23" s="1"/>
      <c r="AA23" s="1"/>
      <c r="AB23" s="1"/>
      <c r="AC23" s="1"/>
      <c r="AD23" s="1"/>
    </row>
    <row r="24" spans="1:30" ht="13.5" customHeight="1" x14ac:dyDescent="0.15">
      <c r="A24" s="68">
        <v>3</v>
      </c>
      <c r="B24" s="183" t="s">
        <v>0</v>
      </c>
      <c r="C24" s="47">
        <f t="shared" si="5"/>
        <v>16359</v>
      </c>
      <c r="D24" s="110">
        <f t="shared" si="6"/>
        <v>23231</v>
      </c>
      <c r="E24" s="62">
        <f t="shared" si="3"/>
        <v>112.611000206512</v>
      </c>
      <c r="F24" s="58">
        <f t="shared" si="4"/>
        <v>70.418836898971207</v>
      </c>
      <c r="G24" s="69"/>
      <c r="H24" s="98">
        <v>693</v>
      </c>
      <c r="I24" s="91">
        <v>12</v>
      </c>
      <c r="J24" s="183" t="s">
        <v>18</v>
      </c>
      <c r="K24" s="135">
        <f t="shared" si="1"/>
        <v>34</v>
      </c>
      <c r="L24" s="183" t="s">
        <v>1</v>
      </c>
      <c r="M24" s="379">
        <v>8203</v>
      </c>
      <c r="N24" s="99">
        <f t="shared" si="2"/>
        <v>8907</v>
      </c>
      <c r="Q24" s="1"/>
      <c r="R24" s="52"/>
      <c r="S24" s="28"/>
      <c r="T24" s="28"/>
      <c r="U24" s="28"/>
      <c r="V24" s="28"/>
      <c r="W24" s="1"/>
      <c r="X24" s="1"/>
      <c r="Y24" s="1"/>
      <c r="Z24" s="1"/>
      <c r="AA24" s="1"/>
      <c r="AB24" s="1"/>
      <c r="AC24" s="1"/>
      <c r="AD24" s="1"/>
    </row>
    <row r="25" spans="1:30" ht="13.5" customHeight="1" x14ac:dyDescent="0.15">
      <c r="A25" s="68">
        <v>4</v>
      </c>
      <c r="B25" s="183" t="s">
        <v>38</v>
      </c>
      <c r="C25" s="47">
        <f t="shared" si="5"/>
        <v>9215</v>
      </c>
      <c r="D25" s="110">
        <f t="shared" si="6"/>
        <v>1386</v>
      </c>
      <c r="E25" s="62">
        <f t="shared" si="3"/>
        <v>99.772628843655269</v>
      </c>
      <c r="F25" s="58">
        <f t="shared" si="4"/>
        <v>664.86291486291486</v>
      </c>
      <c r="G25" s="69"/>
      <c r="H25" s="98">
        <v>639</v>
      </c>
      <c r="I25" s="91">
        <v>31</v>
      </c>
      <c r="J25" s="91" t="s">
        <v>64</v>
      </c>
      <c r="K25" s="135">
        <f t="shared" si="1"/>
        <v>24</v>
      </c>
      <c r="L25" s="183" t="s">
        <v>28</v>
      </c>
      <c r="M25" s="379">
        <v>7612</v>
      </c>
      <c r="N25" s="99">
        <f t="shared" si="2"/>
        <v>7438</v>
      </c>
      <c r="Q25" s="1"/>
      <c r="R25" s="52"/>
      <c r="S25" s="28"/>
      <c r="T25" s="28"/>
      <c r="U25" s="28"/>
      <c r="V25" s="28"/>
      <c r="W25" s="1"/>
      <c r="X25" s="1"/>
      <c r="Y25" s="1"/>
      <c r="Z25" s="1"/>
      <c r="AA25" s="1"/>
      <c r="AB25" s="1"/>
      <c r="AC25" s="1"/>
      <c r="AD25" s="1"/>
    </row>
    <row r="26" spans="1:30" ht="13.5" customHeight="1" x14ac:dyDescent="0.15">
      <c r="A26" s="68">
        <v>5</v>
      </c>
      <c r="B26" s="183" t="s">
        <v>1</v>
      </c>
      <c r="C26" s="47">
        <f t="shared" si="5"/>
        <v>8907</v>
      </c>
      <c r="D26" s="110">
        <f t="shared" si="6"/>
        <v>7707</v>
      </c>
      <c r="E26" s="62">
        <f t="shared" si="3"/>
        <v>108.58222601487262</v>
      </c>
      <c r="F26" s="58">
        <f t="shared" si="4"/>
        <v>115.57026080186843</v>
      </c>
      <c r="G26" s="79"/>
      <c r="H26" s="98">
        <v>618</v>
      </c>
      <c r="I26" s="91">
        <v>18</v>
      </c>
      <c r="J26" s="183" t="s">
        <v>22</v>
      </c>
      <c r="K26" s="135">
        <f t="shared" si="1"/>
        <v>22</v>
      </c>
      <c r="L26" s="183" t="s">
        <v>26</v>
      </c>
      <c r="M26" s="379">
        <v>4113</v>
      </c>
      <c r="N26" s="99">
        <f t="shared" si="2"/>
        <v>4837</v>
      </c>
      <c r="Q26" s="1"/>
      <c r="R26" s="52"/>
      <c r="S26" s="28"/>
      <c r="T26" s="28"/>
      <c r="U26" s="28"/>
      <c r="V26" s="28"/>
      <c r="W26" s="1"/>
      <c r="X26" s="1"/>
      <c r="Y26" s="1"/>
      <c r="Z26" s="1"/>
      <c r="AA26" s="1"/>
      <c r="AB26" s="1"/>
      <c r="AC26" s="1"/>
      <c r="AD26" s="1"/>
    </row>
    <row r="27" spans="1:30" ht="13.5" customHeight="1" x14ac:dyDescent="0.15">
      <c r="A27" s="68">
        <v>6</v>
      </c>
      <c r="B27" s="183" t="s">
        <v>28</v>
      </c>
      <c r="C27" s="47">
        <f t="shared" si="5"/>
        <v>7438</v>
      </c>
      <c r="D27" s="110">
        <f t="shared" si="6"/>
        <v>8750</v>
      </c>
      <c r="E27" s="62">
        <f t="shared" si="3"/>
        <v>97.714135575407255</v>
      </c>
      <c r="F27" s="58">
        <f t="shared" si="4"/>
        <v>85.005714285714291</v>
      </c>
      <c r="G27" s="83"/>
      <c r="H27" s="98">
        <v>189</v>
      </c>
      <c r="I27" s="91">
        <v>11</v>
      </c>
      <c r="J27" s="183" t="s">
        <v>17</v>
      </c>
      <c r="K27" s="135">
        <f t="shared" si="1"/>
        <v>25</v>
      </c>
      <c r="L27" s="183" t="s">
        <v>29</v>
      </c>
      <c r="M27" s="379">
        <v>4087</v>
      </c>
      <c r="N27" s="99">
        <f t="shared" si="2"/>
        <v>4569</v>
      </c>
      <c r="Q27" s="1"/>
      <c r="R27" s="52"/>
      <c r="S27" s="28"/>
      <c r="T27" s="28"/>
      <c r="U27" s="28"/>
      <c r="V27" s="28"/>
      <c r="W27" s="1"/>
      <c r="X27" s="1"/>
      <c r="Y27" s="1"/>
      <c r="Z27" s="1"/>
      <c r="AA27" s="1"/>
      <c r="AB27" s="1"/>
      <c r="AC27" s="1"/>
      <c r="AD27" s="1"/>
    </row>
    <row r="28" spans="1:30" ht="13.5" customHeight="1" x14ac:dyDescent="0.15">
      <c r="A28" s="68">
        <v>7</v>
      </c>
      <c r="B28" s="183" t="s">
        <v>26</v>
      </c>
      <c r="C28" s="47">
        <f t="shared" si="5"/>
        <v>4837</v>
      </c>
      <c r="D28" s="110">
        <f t="shared" si="6"/>
        <v>4980</v>
      </c>
      <c r="E28" s="62">
        <f t="shared" si="3"/>
        <v>117.6027230731826</v>
      </c>
      <c r="F28" s="58">
        <f t="shared" si="4"/>
        <v>97.128514056224901</v>
      </c>
      <c r="G28" s="69"/>
      <c r="H28" s="98">
        <v>117</v>
      </c>
      <c r="I28" s="91">
        <v>5</v>
      </c>
      <c r="J28" s="183" t="s">
        <v>12</v>
      </c>
      <c r="K28" s="135">
        <f t="shared" si="1"/>
        <v>17</v>
      </c>
      <c r="L28" s="183" t="s">
        <v>21</v>
      </c>
      <c r="M28" s="379">
        <v>3088</v>
      </c>
      <c r="N28" s="99">
        <f t="shared" si="2"/>
        <v>3106</v>
      </c>
      <c r="Q28" s="1"/>
      <c r="R28" s="52"/>
      <c r="S28" s="28"/>
      <c r="T28" s="28"/>
      <c r="U28" s="28"/>
      <c r="V28" s="28"/>
      <c r="W28" s="1"/>
      <c r="X28" s="1"/>
      <c r="Y28" s="1"/>
      <c r="Z28" s="1"/>
      <c r="AA28" s="1"/>
      <c r="AB28" s="1"/>
      <c r="AC28" s="1"/>
      <c r="AD28" s="1"/>
    </row>
    <row r="29" spans="1:30" ht="13.5" customHeight="1" thickBot="1" x14ac:dyDescent="0.2">
      <c r="A29" s="68">
        <v>8</v>
      </c>
      <c r="B29" s="183" t="s">
        <v>29</v>
      </c>
      <c r="C29" s="47">
        <f t="shared" si="5"/>
        <v>4569</v>
      </c>
      <c r="D29" s="110">
        <f t="shared" si="6"/>
        <v>2699</v>
      </c>
      <c r="E29" s="62">
        <f t="shared" si="3"/>
        <v>111.79349155860044</v>
      </c>
      <c r="F29" s="58">
        <f t="shared" si="4"/>
        <v>169.28492034086699</v>
      </c>
      <c r="G29" s="80"/>
      <c r="H29" s="98">
        <v>61</v>
      </c>
      <c r="I29" s="91">
        <v>29</v>
      </c>
      <c r="J29" s="183" t="s">
        <v>54</v>
      </c>
      <c r="K29" s="207">
        <f t="shared" si="1"/>
        <v>1</v>
      </c>
      <c r="L29" s="253" t="s">
        <v>4</v>
      </c>
      <c r="M29" s="380">
        <v>3091</v>
      </c>
      <c r="N29" s="99">
        <f t="shared" si="2"/>
        <v>2835</v>
      </c>
      <c r="Q29" s="1"/>
      <c r="R29" s="52"/>
      <c r="S29" s="28"/>
      <c r="T29" s="28"/>
      <c r="U29" s="28"/>
      <c r="V29" s="28"/>
      <c r="W29" s="1"/>
      <c r="X29" s="1"/>
      <c r="Y29" s="1"/>
      <c r="Z29" s="1"/>
      <c r="AA29" s="1"/>
      <c r="AB29" s="1"/>
      <c r="AC29" s="1"/>
      <c r="AD29" s="1"/>
    </row>
    <row r="30" spans="1:30" ht="13.5" customHeight="1" thickTop="1" x14ac:dyDescent="0.15">
      <c r="A30" s="68">
        <v>9</v>
      </c>
      <c r="B30" s="183" t="s">
        <v>21</v>
      </c>
      <c r="C30" s="47">
        <f t="shared" si="5"/>
        <v>3106</v>
      </c>
      <c r="D30" s="110">
        <f t="shared" si="6"/>
        <v>3134</v>
      </c>
      <c r="E30" s="62">
        <f t="shared" si="3"/>
        <v>100.58290155440415</v>
      </c>
      <c r="F30" s="58">
        <f t="shared" si="4"/>
        <v>99.106573069559673</v>
      </c>
      <c r="G30" s="79"/>
      <c r="H30" s="98">
        <v>32</v>
      </c>
      <c r="I30" s="91">
        <v>27</v>
      </c>
      <c r="J30" s="183" t="s">
        <v>31</v>
      </c>
      <c r="K30" s="129"/>
      <c r="L30" s="390" t="s">
        <v>109</v>
      </c>
      <c r="M30" s="381">
        <v>109647</v>
      </c>
      <c r="N30" s="99">
        <f>SUM(H44)</f>
        <v>110318</v>
      </c>
      <c r="Q30" s="1"/>
      <c r="R30" s="52"/>
      <c r="S30" s="28"/>
      <c r="T30" s="28"/>
      <c r="U30" s="28"/>
      <c r="V30" s="28"/>
      <c r="W30" s="1"/>
      <c r="X30" s="1"/>
      <c r="Y30" s="1"/>
      <c r="Z30" s="1"/>
      <c r="AA30" s="1"/>
      <c r="AB30" s="1"/>
      <c r="AC30" s="1"/>
      <c r="AD30" s="1"/>
    </row>
    <row r="31" spans="1:30" ht="13.5" customHeight="1" thickBot="1" x14ac:dyDescent="0.2">
      <c r="A31" s="81">
        <v>10</v>
      </c>
      <c r="B31" s="253" t="s">
        <v>4</v>
      </c>
      <c r="C31" s="47">
        <f t="shared" si="5"/>
        <v>2835</v>
      </c>
      <c r="D31" s="110">
        <f t="shared" si="6"/>
        <v>1791</v>
      </c>
      <c r="E31" s="63">
        <f t="shared" si="3"/>
        <v>91.717890650274995</v>
      </c>
      <c r="F31" s="70">
        <f t="shared" si="4"/>
        <v>158.29145728643218</v>
      </c>
      <c r="G31" s="82"/>
      <c r="H31" s="98">
        <v>27</v>
      </c>
      <c r="I31" s="91">
        <v>4</v>
      </c>
      <c r="J31" s="183" t="s">
        <v>11</v>
      </c>
      <c r="K31" s="49"/>
      <c r="L31" s="249"/>
      <c r="Q31" s="1"/>
      <c r="R31" s="52"/>
      <c r="S31" s="28"/>
      <c r="T31" s="28"/>
      <c r="U31" s="28"/>
      <c r="V31" s="28"/>
      <c r="W31" s="1"/>
      <c r="X31" s="1"/>
      <c r="Y31" s="1"/>
      <c r="Z31" s="1"/>
      <c r="AA31" s="1"/>
      <c r="AB31" s="1"/>
      <c r="AC31" s="1"/>
      <c r="AD31" s="1"/>
    </row>
    <row r="32" spans="1:30" ht="13.5" customHeight="1" thickBot="1" x14ac:dyDescent="0.2">
      <c r="A32" s="72"/>
      <c r="B32" s="73" t="s">
        <v>57</v>
      </c>
      <c r="C32" s="74">
        <f>SUM(H44)</f>
        <v>110318</v>
      </c>
      <c r="D32" s="74">
        <f>SUM(L14)</f>
        <v>99689</v>
      </c>
      <c r="E32" s="75">
        <f>SUM(N30/M30*100)</f>
        <v>100.6119638476201</v>
      </c>
      <c r="F32" s="70">
        <f t="shared" si="4"/>
        <v>110.66215931547111</v>
      </c>
      <c r="G32" s="92">
        <v>62.3</v>
      </c>
      <c r="H32" s="99">
        <v>16</v>
      </c>
      <c r="I32" s="91">
        <v>39</v>
      </c>
      <c r="J32" s="183" t="s">
        <v>39</v>
      </c>
      <c r="K32" s="49"/>
      <c r="L32" s="248"/>
      <c r="Q32" s="1"/>
      <c r="R32" s="52"/>
      <c r="S32" s="28"/>
      <c r="T32" s="28"/>
      <c r="U32" s="28"/>
      <c r="V32" s="28"/>
      <c r="W32" s="1"/>
      <c r="X32" s="1"/>
      <c r="Y32" s="1"/>
      <c r="Z32" s="1"/>
      <c r="AA32" s="1"/>
      <c r="AB32" s="1"/>
      <c r="AC32" s="1"/>
      <c r="AD32" s="1"/>
    </row>
    <row r="33" spans="3:30" ht="13.5" customHeight="1" x14ac:dyDescent="0.15">
      <c r="H33" s="98">
        <v>11</v>
      </c>
      <c r="I33" s="91">
        <v>32</v>
      </c>
      <c r="J33" s="183" t="s">
        <v>35</v>
      </c>
      <c r="K33" s="49"/>
      <c r="L33" s="248"/>
      <c r="Q33" s="1"/>
      <c r="R33" s="52"/>
      <c r="S33" s="28"/>
      <c r="T33" s="28"/>
      <c r="U33" s="28"/>
      <c r="V33" s="28"/>
      <c r="W33" s="1"/>
      <c r="X33" s="1"/>
      <c r="Y33" s="1"/>
      <c r="Z33" s="1"/>
      <c r="AA33" s="1"/>
      <c r="AB33" s="1"/>
      <c r="AC33" s="1"/>
      <c r="AD33" s="1"/>
    </row>
    <row r="34" spans="3:30" ht="13.5" customHeight="1" x14ac:dyDescent="0.15">
      <c r="C34" s="11"/>
      <c r="D34" s="11"/>
      <c r="H34" s="526">
        <v>9</v>
      </c>
      <c r="I34" s="91">
        <v>28</v>
      </c>
      <c r="J34" s="183" t="s">
        <v>32</v>
      </c>
      <c r="K34" s="49"/>
      <c r="L34" s="248"/>
      <c r="Q34" s="1"/>
      <c r="R34" s="52"/>
      <c r="S34" s="28"/>
      <c r="T34" s="28"/>
      <c r="U34" s="28"/>
      <c r="V34" s="28"/>
      <c r="W34" s="1"/>
      <c r="X34" s="1"/>
      <c r="Y34" s="1"/>
      <c r="Z34" s="1"/>
      <c r="AA34" s="1"/>
      <c r="AB34" s="1"/>
      <c r="AC34" s="1"/>
      <c r="AD34" s="1"/>
    </row>
    <row r="35" spans="3:30" ht="13.5" customHeight="1" x14ac:dyDescent="0.15">
      <c r="H35" s="99">
        <v>6</v>
      </c>
      <c r="I35" s="91">
        <v>23</v>
      </c>
      <c r="J35" s="183" t="s">
        <v>27</v>
      </c>
      <c r="K35" s="49"/>
      <c r="L35" s="412"/>
      <c r="M35" s="28"/>
      <c r="Q35" s="1"/>
      <c r="R35" s="52"/>
      <c r="S35" s="28"/>
      <c r="T35" s="28"/>
      <c r="U35" s="28"/>
      <c r="V35" s="28"/>
      <c r="W35" s="1"/>
      <c r="X35" s="1"/>
      <c r="Y35" s="1"/>
      <c r="Z35" s="1"/>
      <c r="AA35" s="1"/>
      <c r="AB35" s="1"/>
      <c r="AC35" s="1"/>
      <c r="AD35" s="1"/>
    </row>
    <row r="36" spans="3:30" ht="13.5" customHeight="1" x14ac:dyDescent="0.15">
      <c r="H36" s="98">
        <v>0</v>
      </c>
      <c r="I36" s="91">
        <v>3</v>
      </c>
      <c r="J36" s="183" t="s">
        <v>10</v>
      </c>
      <c r="K36" s="49"/>
      <c r="L36" s="412"/>
      <c r="M36" s="28"/>
      <c r="Q36" s="1"/>
      <c r="R36" s="52"/>
      <c r="S36" s="28"/>
      <c r="T36" s="28"/>
      <c r="U36" s="28"/>
      <c r="V36" s="28"/>
      <c r="W36" s="1"/>
      <c r="X36" s="1"/>
      <c r="Y36" s="1"/>
      <c r="Z36" s="1"/>
      <c r="AA36" s="1"/>
      <c r="AB36" s="1"/>
      <c r="AC36" s="1"/>
      <c r="AD36" s="1"/>
    </row>
    <row r="37" spans="3:30" ht="13.5" customHeight="1" x14ac:dyDescent="0.15">
      <c r="H37" s="345">
        <v>0</v>
      </c>
      <c r="I37" s="91">
        <v>7</v>
      </c>
      <c r="J37" s="183" t="s">
        <v>14</v>
      </c>
      <c r="K37" s="49"/>
      <c r="L37" s="412"/>
      <c r="M37" s="28"/>
      <c r="Q37" s="1"/>
      <c r="R37" s="52"/>
      <c r="S37" s="28"/>
      <c r="T37" s="28"/>
      <c r="U37" s="28"/>
      <c r="V37" s="101"/>
      <c r="W37" s="1"/>
      <c r="X37" s="1"/>
      <c r="Y37" s="1"/>
      <c r="Z37" s="1"/>
      <c r="AA37" s="1"/>
      <c r="AB37" s="1"/>
      <c r="AC37" s="1"/>
      <c r="AD37" s="1"/>
    </row>
    <row r="38" spans="3:30" ht="13.5" customHeight="1" x14ac:dyDescent="0.15">
      <c r="H38" s="98">
        <v>0</v>
      </c>
      <c r="I38" s="91">
        <v>8</v>
      </c>
      <c r="J38" s="183" t="s">
        <v>15</v>
      </c>
      <c r="K38" s="49"/>
      <c r="L38" s="485"/>
      <c r="M38" s="28"/>
      <c r="Q38" s="1"/>
      <c r="R38" s="52"/>
      <c r="S38" s="28"/>
      <c r="T38" s="28"/>
      <c r="U38" s="28"/>
      <c r="V38" s="28"/>
      <c r="W38" s="1"/>
      <c r="X38" s="1"/>
      <c r="Y38" s="1"/>
      <c r="Z38" s="1"/>
      <c r="AA38" s="1"/>
      <c r="AB38" s="1"/>
      <c r="AC38" s="1"/>
      <c r="AD38" s="1"/>
    </row>
    <row r="39" spans="3:30" ht="13.5" customHeight="1" x14ac:dyDescent="0.15">
      <c r="H39" s="98">
        <v>0</v>
      </c>
      <c r="I39" s="91">
        <v>10</v>
      </c>
      <c r="J39" s="183" t="s">
        <v>16</v>
      </c>
      <c r="K39" s="49"/>
      <c r="L39" s="481"/>
      <c r="M39" s="481"/>
      <c r="Q39" s="1"/>
      <c r="R39" s="52"/>
      <c r="S39" s="28"/>
      <c r="T39" s="28"/>
      <c r="U39" s="28"/>
      <c r="V39" s="28"/>
      <c r="W39" s="1"/>
      <c r="X39" s="1"/>
      <c r="Y39" s="1"/>
      <c r="Z39" s="1"/>
      <c r="AA39" s="1"/>
      <c r="AB39" s="1"/>
      <c r="AC39" s="1"/>
      <c r="AD39" s="1"/>
    </row>
    <row r="40" spans="3:30" ht="13.5" customHeight="1" x14ac:dyDescent="0.15">
      <c r="H40" s="98">
        <v>0</v>
      </c>
      <c r="I40" s="91">
        <v>19</v>
      </c>
      <c r="J40" s="183" t="s">
        <v>23</v>
      </c>
      <c r="K40" s="49"/>
      <c r="L40" s="51"/>
      <c r="M40" s="486"/>
      <c r="Q40" s="1"/>
      <c r="R40" s="52"/>
      <c r="S40" s="28"/>
      <c r="T40" s="28"/>
      <c r="U40" s="28"/>
      <c r="V40" s="28"/>
      <c r="W40" s="1"/>
      <c r="X40" s="1"/>
      <c r="Y40" s="1"/>
      <c r="Z40" s="1"/>
      <c r="AA40" s="1"/>
      <c r="AB40" s="1"/>
      <c r="AC40" s="1"/>
      <c r="AD40" s="1"/>
    </row>
    <row r="41" spans="3:30" ht="13.5" customHeight="1" x14ac:dyDescent="0.15">
      <c r="H41" s="98">
        <v>0</v>
      </c>
      <c r="I41" s="91">
        <v>30</v>
      </c>
      <c r="J41" s="183" t="s">
        <v>33</v>
      </c>
      <c r="K41" s="49"/>
      <c r="L41" s="28"/>
      <c r="Q41" s="1"/>
      <c r="R41" s="52"/>
      <c r="S41" s="28"/>
      <c r="T41" s="28"/>
      <c r="U41" s="28"/>
      <c r="V41" s="28"/>
      <c r="W41" s="1"/>
      <c r="X41" s="1"/>
      <c r="Y41" s="1"/>
      <c r="Z41" s="1"/>
      <c r="AA41" s="1"/>
      <c r="AB41" s="1"/>
      <c r="AC41" s="1"/>
      <c r="AD41" s="1"/>
    </row>
    <row r="42" spans="3:30" ht="13.5" customHeight="1" x14ac:dyDescent="0.15">
      <c r="H42" s="345">
        <v>0</v>
      </c>
      <c r="I42" s="91">
        <v>35</v>
      </c>
      <c r="J42" s="183" t="s">
        <v>36</v>
      </c>
      <c r="K42" s="49"/>
      <c r="L42" s="28"/>
      <c r="Q42" s="1"/>
      <c r="R42" s="52"/>
      <c r="S42" s="28"/>
      <c r="T42" s="28"/>
      <c r="U42" s="28"/>
      <c r="V42" s="28"/>
      <c r="W42" s="1"/>
      <c r="X42" s="1"/>
      <c r="Y42" s="1"/>
      <c r="Z42" s="1"/>
      <c r="AA42" s="1"/>
      <c r="AB42" s="1"/>
      <c r="AC42" s="1"/>
      <c r="AD42" s="1"/>
    </row>
    <row r="43" spans="3:30" ht="13.5" customHeight="1" x14ac:dyDescent="0.15">
      <c r="H43" s="98">
        <v>0</v>
      </c>
      <c r="I43" s="91">
        <v>37</v>
      </c>
      <c r="J43" s="183" t="s">
        <v>37</v>
      </c>
      <c r="K43" s="49"/>
      <c r="L43" s="28"/>
      <c r="Q43" s="1"/>
      <c r="R43" s="52"/>
      <c r="S43" s="33"/>
      <c r="T43" s="33"/>
      <c r="U43" s="33"/>
      <c r="V43" s="33"/>
      <c r="W43" s="1"/>
      <c r="X43" s="1"/>
      <c r="Y43" s="1"/>
      <c r="Z43" s="1"/>
      <c r="AA43" s="1"/>
      <c r="AB43" s="1"/>
      <c r="AC43" s="1"/>
      <c r="AD43" s="1"/>
    </row>
    <row r="44" spans="3:30" ht="13.5" customHeight="1" x14ac:dyDescent="0.15">
      <c r="H44" s="132">
        <f>SUM(H4:H43)</f>
        <v>110318</v>
      </c>
      <c r="I44" s="4"/>
      <c r="J44" s="182" t="s">
        <v>48</v>
      </c>
      <c r="K44" s="61"/>
      <c r="L44" s="1"/>
      <c r="Q44" s="1"/>
      <c r="R44" s="5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3:30" ht="13.5" customHeight="1" x14ac:dyDescent="0.15">
      <c r="K45" s="1"/>
      <c r="L45" s="1"/>
      <c r="O45" s="1"/>
      <c r="Q45" s="1"/>
      <c r="R45" s="12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3:30" ht="13.5" customHeight="1" x14ac:dyDescent="0.15">
      <c r="K46" s="1"/>
      <c r="L46" s="1"/>
      <c r="Q46" s="1"/>
      <c r="R46" s="51"/>
      <c r="S46" s="11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  <row r="47" spans="3:30" ht="13.5" customHeight="1" x14ac:dyDescent="0.2">
      <c r="I47" s="473" t="s">
        <v>191</v>
      </c>
      <c r="J47" s="50"/>
      <c r="K47" s="1"/>
      <c r="L47" s="509" t="s">
        <v>200</v>
      </c>
      <c r="N47" s="51"/>
      <c r="Q47" s="1"/>
      <c r="R47" s="52"/>
      <c r="S47" s="28"/>
      <c r="T47" s="28"/>
      <c r="U47" s="28"/>
      <c r="V47" s="28"/>
      <c r="W47" s="1"/>
      <c r="X47" s="1"/>
      <c r="Y47" s="1"/>
      <c r="Z47" s="1"/>
      <c r="AA47" s="1"/>
      <c r="AB47" s="1"/>
      <c r="AC47" s="1"/>
      <c r="AD47" s="1"/>
    </row>
    <row r="48" spans="3:30" ht="13.5" customHeight="1" x14ac:dyDescent="0.15">
      <c r="H48" s="209" t="s">
        <v>206</v>
      </c>
      <c r="I48" s="4"/>
      <c r="J48" s="204" t="s">
        <v>105</v>
      </c>
      <c r="K48" s="89"/>
      <c r="L48" s="353" t="s">
        <v>187</v>
      </c>
      <c r="N48" s="52"/>
      <c r="Q48" s="1"/>
      <c r="R48" s="52"/>
      <c r="S48" s="28"/>
      <c r="T48" s="28"/>
      <c r="U48" s="28"/>
      <c r="V48" s="28"/>
      <c r="W48" s="1"/>
      <c r="X48" s="1"/>
      <c r="Y48" s="1"/>
      <c r="Z48" s="1"/>
      <c r="AA48" s="1"/>
      <c r="AB48" s="1"/>
      <c r="AC48" s="1"/>
      <c r="AD48" s="1"/>
    </row>
    <row r="49" spans="1:30" ht="13.5" customHeight="1" x14ac:dyDescent="0.15">
      <c r="H49" s="8" t="s">
        <v>100</v>
      </c>
      <c r="I49" s="4"/>
      <c r="J49" s="160" t="s">
        <v>9</v>
      </c>
      <c r="K49" s="111"/>
      <c r="L49" s="106" t="s">
        <v>100</v>
      </c>
      <c r="M49" s="502"/>
      <c r="N49" s="503"/>
      <c r="Q49" s="1"/>
      <c r="R49" s="52"/>
      <c r="S49" s="28"/>
      <c r="T49" s="28"/>
      <c r="U49" s="28"/>
      <c r="V49" s="28"/>
      <c r="W49" s="1"/>
      <c r="X49" s="1"/>
      <c r="Y49" s="1"/>
      <c r="Z49" s="1"/>
      <c r="AA49" s="1"/>
      <c r="AB49" s="1"/>
      <c r="AC49" s="1"/>
      <c r="AD49" s="1"/>
    </row>
    <row r="50" spans="1:30" ht="13.5" customHeight="1" x14ac:dyDescent="0.15">
      <c r="H50" s="99">
        <v>278509</v>
      </c>
      <c r="I50" s="183">
        <v>17</v>
      </c>
      <c r="J50" s="182" t="s">
        <v>21</v>
      </c>
      <c r="K50" s="138">
        <f>SUM(I50)</f>
        <v>17</v>
      </c>
      <c r="L50" s="354">
        <v>52029</v>
      </c>
      <c r="M50" s="502"/>
      <c r="N50" s="503"/>
      <c r="O50" s="28"/>
      <c r="Q50" s="1"/>
      <c r="R50" s="52"/>
      <c r="S50" s="28"/>
      <c r="T50" s="28"/>
      <c r="U50" s="28"/>
      <c r="V50" s="28"/>
      <c r="W50" s="1"/>
      <c r="X50" s="1"/>
      <c r="Y50" s="1"/>
      <c r="Z50" s="1"/>
      <c r="AA50" s="1"/>
      <c r="AB50" s="1"/>
      <c r="AC50" s="1"/>
      <c r="AD50" s="1"/>
    </row>
    <row r="51" spans="1:30" ht="13.5" customHeight="1" x14ac:dyDescent="0.15">
      <c r="H51" s="98">
        <v>101714</v>
      </c>
      <c r="I51" s="183">
        <v>36</v>
      </c>
      <c r="J51" s="183" t="s">
        <v>5</v>
      </c>
      <c r="K51" s="138">
        <f t="shared" ref="K51:K59" si="7">SUM(I51)</f>
        <v>36</v>
      </c>
      <c r="L51" s="354">
        <v>60463</v>
      </c>
      <c r="M51" s="502"/>
      <c r="N51" s="503"/>
      <c r="O51" s="28"/>
      <c r="Q51" s="1"/>
      <c r="R51" s="52"/>
      <c r="S51" s="28"/>
      <c r="T51" s="28"/>
      <c r="U51" s="28"/>
      <c r="V51" s="28"/>
      <c r="W51" s="1"/>
      <c r="X51" s="1"/>
      <c r="Y51" s="1"/>
      <c r="Z51" s="1"/>
      <c r="AA51" s="1"/>
      <c r="AB51" s="1"/>
      <c r="AC51" s="1"/>
      <c r="AD51" s="1"/>
    </row>
    <row r="52" spans="1:30" ht="13.5" customHeight="1" x14ac:dyDescent="0.15">
      <c r="H52" s="345">
        <v>30707</v>
      </c>
      <c r="I52" s="183">
        <v>40</v>
      </c>
      <c r="J52" s="182" t="s">
        <v>2</v>
      </c>
      <c r="K52" s="138">
        <f t="shared" si="7"/>
        <v>40</v>
      </c>
      <c r="L52" s="354">
        <v>25836</v>
      </c>
      <c r="M52" s="86"/>
      <c r="N52" s="52"/>
      <c r="O52" s="28"/>
      <c r="Q52" s="1"/>
      <c r="R52" s="52"/>
      <c r="S52" s="28"/>
      <c r="T52" s="28"/>
      <c r="U52" s="28"/>
      <c r="V52" s="28"/>
      <c r="W52" s="1"/>
      <c r="X52" s="1"/>
      <c r="Y52" s="1"/>
      <c r="Z52" s="1"/>
      <c r="AA52" s="1"/>
      <c r="AB52" s="1"/>
      <c r="AC52" s="1"/>
      <c r="AD52" s="1"/>
    </row>
    <row r="53" spans="1:30" ht="13.5" customHeight="1" thickBot="1" x14ac:dyDescent="0.2">
      <c r="H53" s="98">
        <v>21513</v>
      </c>
      <c r="I53" s="183">
        <v>24</v>
      </c>
      <c r="J53" s="182" t="s">
        <v>28</v>
      </c>
      <c r="K53" s="138">
        <f t="shared" si="7"/>
        <v>24</v>
      </c>
      <c r="L53" s="354">
        <v>16368</v>
      </c>
      <c r="M53" s="86"/>
      <c r="N53" s="52"/>
      <c r="O53" s="1"/>
      <c r="Q53" s="1"/>
      <c r="R53" s="52"/>
      <c r="S53" s="28"/>
      <c r="T53" s="28"/>
      <c r="U53" s="28"/>
      <c r="V53" s="28"/>
      <c r="W53" s="1"/>
      <c r="X53" s="1"/>
      <c r="Y53" s="1"/>
      <c r="Z53" s="1"/>
      <c r="AA53" s="1"/>
      <c r="AB53" s="1"/>
      <c r="AC53" s="1"/>
      <c r="AD53" s="1"/>
    </row>
    <row r="54" spans="1:30" ht="13.5" customHeight="1" x14ac:dyDescent="0.15">
      <c r="A54" s="65" t="s">
        <v>46</v>
      </c>
      <c r="B54" s="66" t="s">
        <v>47</v>
      </c>
      <c r="C54" s="66" t="s">
        <v>206</v>
      </c>
      <c r="D54" s="66" t="s">
        <v>184</v>
      </c>
      <c r="E54" s="66" t="s">
        <v>41</v>
      </c>
      <c r="F54" s="66" t="s">
        <v>50</v>
      </c>
      <c r="G54" s="328" t="s">
        <v>188</v>
      </c>
      <c r="H54" s="98">
        <v>20341</v>
      </c>
      <c r="I54" s="183">
        <v>16</v>
      </c>
      <c r="J54" s="182" t="s">
        <v>3</v>
      </c>
      <c r="K54" s="138">
        <f t="shared" si="7"/>
        <v>16</v>
      </c>
      <c r="L54" s="354">
        <v>19610</v>
      </c>
      <c r="M54" s="86"/>
      <c r="N54" s="52"/>
      <c r="O54" s="1"/>
      <c r="Q54" s="1"/>
      <c r="R54" s="52"/>
      <c r="S54" s="28"/>
      <c r="T54" s="28"/>
      <c r="U54" s="28"/>
      <c r="V54" s="28"/>
      <c r="W54" s="1"/>
      <c r="X54" s="1"/>
      <c r="Y54" s="1"/>
      <c r="Z54" s="1"/>
      <c r="AA54" s="1"/>
      <c r="AB54" s="1"/>
      <c r="AC54" s="1"/>
      <c r="AD54" s="1"/>
    </row>
    <row r="55" spans="1:30" ht="13.5" customHeight="1" x14ac:dyDescent="0.15">
      <c r="A55" s="68">
        <v>1</v>
      </c>
      <c r="B55" s="182" t="s">
        <v>21</v>
      </c>
      <c r="C55" s="47">
        <f>SUM(H50)</f>
        <v>278509</v>
      </c>
      <c r="D55" s="6">
        <f t="shared" ref="D55:D64" si="8">SUM(L50)</f>
        <v>52029</v>
      </c>
      <c r="E55" s="58">
        <f>SUM(N66/M66*100)</f>
        <v>81.033529630836554</v>
      </c>
      <c r="F55" s="58">
        <f t="shared" ref="F55:F65" si="9">SUM(C55/D55*100)</f>
        <v>535.29570047473521</v>
      </c>
      <c r="G55" s="69"/>
      <c r="H55" s="98">
        <v>19157</v>
      </c>
      <c r="I55" s="183">
        <v>38</v>
      </c>
      <c r="J55" s="182" t="s">
        <v>38</v>
      </c>
      <c r="K55" s="138">
        <f t="shared" si="7"/>
        <v>38</v>
      </c>
      <c r="L55" s="354">
        <v>17719</v>
      </c>
      <c r="M55" s="86"/>
      <c r="N55" s="52"/>
      <c r="O55" s="1"/>
      <c r="Q55" s="1"/>
      <c r="R55" s="52"/>
      <c r="S55" s="28"/>
      <c r="T55" s="28"/>
      <c r="U55" s="28"/>
      <c r="V55" s="28"/>
      <c r="W55" s="1"/>
      <c r="X55" s="1"/>
      <c r="Y55" s="1"/>
      <c r="Z55" s="1"/>
      <c r="AA55" s="1"/>
      <c r="AB55" s="1"/>
      <c r="AC55" s="1"/>
      <c r="AD55" s="1"/>
    </row>
    <row r="56" spans="1:30" ht="13.5" customHeight="1" x14ac:dyDescent="0.15">
      <c r="A56" s="68">
        <v>2</v>
      </c>
      <c r="B56" s="183" t="s">
        <v>5</v>
      </c>
      <c r="C56" s="47">
        <f t="shared" ref="C56:C64" si="10">SUM(H51)</f>
        <v>101714</v>
      </c>
      <c r="D56" s="6">
        <f t="shared" si="8"/>
        <v>60463</v>
      </c>
      <c r="E56" s="58">
        <f t="shared" ref="E56:E65" si="11">SUM(N67/M67*100)</f>
        <v>92.405948779446362</v>
      </c>
      <c r="F56" s="58">
        <f t="shared" si="9"/>
        <v>168.22519557415279</v>
      </c>
      <c r="G56" s="69"/>
      <c r="H56" s="98">
        <v>15075</v>
      </c>
      <c r="I56" s="183">
        <v>26</v>
      </c>
      <c r="J56" s="182" t="s">
        <v>30</v>
      </c>
      <c r="K56" s="138">
        <f t="shared" si="7"/>
        <v>26</v>
      </c>
      <c r="L56" s="354">
        <v>14078</v>
      </c>
      <c r="M56" s="86"/>
      <c r="N56" s="52"/>
      <c r="O56" s="1"/>
      <c r="Q56" s="1"/>
      <c r="R56" s="52"/>
      <c r="S56" s="28"/>
      <c r="T56" s="28"/>
      <c r="U56" s="28"/>
      <c r="V56" s="28"/>
      <c r="W56" s="1"/>
      <c r="X56" s="1"/>
      <c r="Y56" s="1"/>
      <c r="Z56" s="1"/>
      <c r="AA56" s="1"/>
      <c r="AB56" s="1"/>
      <c r="AC56" s="1"/>
      <c r="AD56" s="1"/>
    </row>
    <row r="57" spans="1:30" ht="13.5" customHeight="1" x14ac:dyDescent="0.15">
      <c r="A57" s="68">
        <v>3</v>
      </c>
      <c r="B57" s="182" t="s">
        <v>2</v>
      </c>
      <c r="C57" s="47">
        <f t="shared" si="10"/>
        <v>30707</v>
      </c>
      <c r="D57" s="6">
        <f t="shared" si="8"/>
        <v>25836</v>
      </c>
      <c r="E57" s="58">
        <f t="shared" si="11"/>
        <v>174.31312443233423</v>
      </c>
      <c r="F57" s="58">
        <f t="shared" si="9"/>
        <v>118.85353769933427</v>
      </c>
      <c r="G57" s="69"/>
      <c r="H57" s="345">
        <v>14609</v>
      </c>
      <c r="I57" s="182">
        <v>25</v>
      </c>
      <c r="J57" s="182" t="s">
        <v>29</v>
      </c>
      <c r="K57" s="138">
        <f t="shared" si="7"/>
        <v>25</v>
      </c>
      <c r="L57" s="354">
        <v>17980</v>
      </c>
      <c r="M57" s="86"/>
      <c r="N57" s="52"/>
      <c r="O57" s="1"/>
      <c r="Q57" s="1"/>
      <c r="R57" s="52"/>
      <c r="S57" s="28"/>
      <c r="T57" s="28"/>
      <c r="U57" s="28"/>
      <c r="V57" s="28"/>
      <c r="W57" s="1"/>
      <c r="X57" s="1"/>
      <c r="Y57" s="1"/>
      <c r="Z57" s="1"/>
      <c r="AA57" s="1"/>
      <c r="AB57" s="1"/>
      <c r="AC57" s="1"/>
      <c r="AD57" s="1"/>
    </row>
    <row r="58" spans="1:30" ht="13.5" customHeight="1" x14ac:dyDescent="0.15">
      <c r="A58" s="68">
        <v>4</v>
      </c>
      <c r="B58" s="182" t="s">
        <v>28</v>
      </c>
      <c r="C58" s="47">
        <f t="shared" si="10"/>
        <v>21513</v>
      </c>
      <c r="D58" s="6">
        <f t="shared" si="8"/>
        <v>16368</v>
      </c>
      <c r="E58" s="58">
        <f t="shared" si="11"/>
        <v>100.51864311746566</v>
      </c>
      <c r="F58" s="58">
        <f t="shared" si="9"/>
        <v>131.43328445747801</v>
      </c>
      <c r="G58" s="69"/>
      <c r="H58" s="511">
        <v>14027</v>
      </c>
      <c r="I58" s="253">
        <v>37</v>
      </c>
      <c r="J58" s="185" t="s">
        <v>37</v>
      </c>
      <c r="K58" s="138">
        <f t="shared" si="7"/>
        <v>37</v>
      </c>
      <c r="L58" s="352">
        <v>12576</v>
      </c>
      <c r="M58" s="86"/>
      <c r="N58" s="52"/>
      <c r="O58" s="1"/>
      <c r="Q58" s="1"/>
      <c r="R58" s="52"/>
      <c r="S58" s="28"/>
      <c r="T58" s="28"/>
      <c r="U58" s="28"/>
      <c r="V58" s="28"/>
      <c r="W58" s="1"/>
      <c r="X58" s="1"/>
      <c r="Y58" s="1"/>
      <c r="Z58" s="1"/>
      <c r="AA58" s="1"/>
      <c r="AB58" s="1"/>
      <c r="AC58" s="1"/>
      <c r="AD58" s="1"/>
    </row>
    <row r="59" spans="1:30" ht="13.5" customHeight="1" thickBot="1" x14ac:dyDescent="0.2">
      <c r="A59" s="68">
        <v>5</v>
      </c>
      <c r="B59" s="182" t="s">
        <v>3</v>
      </c>
      <c r="C59" s="47">
        <f t="shared" si="10"/>
        <v>20341</v>
      </c>
      <c r="D59" s="6">
        <f t="shared" si="8"/>
        <v>19610</v>
      </c>
      <c r="E59" s="58">
        <f t="shared" si="11"/>
        <v>101.48174017162243</v>
      </c>
      <c r="F59" s="58">
        <f t="shared" si="9"/>
        <v>103.72768995410505</v>
      </c>
      <c r="G59" s="79"/>
      <c r="H59" s="460">
        <v>9031</v>
      </c>
      <c r="I59" s="253">
        <v>33</v>
      </c>
      <c r="J59" s="185" t="s">
        <v>0</v>
      </c>
      <c r="K59" s="138">
        <f t="shared" si="7"/>
        <v>33</v>
      </c>
      <c r="L59" s="352">
        <v>10308</v>
      </c>
      <c r="M59" s="86"/>
      <c r="N59" s="52"/>
      <c r="O59" s="1"/>
      <c r="Q59" s="1"/>
      <c r="R59" s="52"/>
      <c r="S59" s="28"/>
      <c r="T59" s="28"/>
      <c r="U59" s="28"/>
      <c r="V59" s="28"/>
      <c r="W59" s="1"/>
      <c r="X59" s="1"/>
      <c r="Y59" s="1"/>
      <c r="Z59" s="1"/>
      <c r="AA59" s="1"/>
      <c r="AB59" s="1"/>
      <c r="AC59" s="1"/>
      <c r="AD59" s="1"/>
    </row>
    <row r="60" spans="1:30" ht="13.5" customHeight="1" x14ac:dyDescent="0.15">
      <c r="A60" s="68">
        <v>6</v>
      </c>
      <c r="B60" s="182" t="s">
        <v>38</v>
      </c>
      <c r="C60" s="47">
        <f t="shared" si="10"/>
        <v>19157</v>
      </c>
      <c r="D60" s="6">
        <f t="shared" si="8"/>
        <v>17719</v>
      </c>
      <c r="E60" s="58">
        <f t="shared" si="11"/>
        <v>103.23328124158</v>
      </c>
      <c r="F60" s="58">
        <f t="shared" si="9"/>
        <v>108.11558214346182</v>
      </c>
      <c r="G60" s="69"/>
      <c r="H60" s="478">
        <v>7702</v>
      </c>
      <c r="I60" s="480">
        <v>30</v>
      </c>
      <c r="J60" s="255" t="s">
        <v>99</v>
      </c>
      <c r="K60" s="89" t="s">
        <v>8</v>
      </c>
      <c r="L60" s="356">
        <v>294095</v>
      </c>
      <c r="O60" s="1"/>
      <c r="Q60" s="1"/>
      <c r="R60" s="52"/>
      <c r="S60" s="28"/>
      <c r="T60" s="28"/>
      <c r="U60" s="28"/>
      <c r="V60" s="28"/>
      <c r="W60" s="1"/>
      <c r="X60" s="1"/>
      <c r="Y60" s="1"/>
      <c r="Z60" s="1"/>
      <c r="AA60" s="1"/>
      <c r="AB60" s="1"/>
      <c r="AC60" s="1"/>
      <c r="AD60" s="1"/>
    </row>
    <row r="61" spans="1:30" ht="13.5" customHeight="1" x14ac:dyDescent="0.15">
      <c r="A61" s="68">
        <v>7</v>
      </c>
      <c r="B61" s="182" t="s">
        <v>30</v>
      </c>
      <c r="C61" s="47">
        <f t="shared" si="10"/>
        <v>15075</v>
      </c>
      <c r="D61" s="6">
        <f t="shared" si="8"/>
        <v>14078</v>
      </c>
      <c r="E61" s="58">
        <f t="shared" si="11"/>
        <v>101.03210240600495</v>
      </c>
      <c r="F61" s="58">
        <f t="shared" si="9"/>
        <v>107.08197187100441</v>
      </c>
      <c r="G61" s="69"/>
      <c r="H61" s="98">
        <v>6992</v>
      </c>
      <c r="I61" s="183">
        <v>35</v>
      </c>
      <c r="J61" s="182" t="s">
        <v>36</v>
      </c>
      <c r="K61" s="55"/>
      <c r="L61" s="28"/>
      <c r="N61" s="57"/>
      <c r="O61" s="1"/>
      <c r="Q61" s="1"/>
      <c r="R61" s="52"/>
      <c r="S61" s="28"/>
      <c r="T61" s="28"/>
      <c r="U61" s="28"/>
      <c r="V61" s="28"/>
      <c r="W61" s="1"/>
      <c r="X61" s="1"/>
      <c r="Y61" s="1"/>
      <c r="Z61" s="1"/>
      <c r="AA61" s="1"/>
      <c r="AB61" s="1"/>
      <c r="AC61" s="1"/>
      <c r="AD61" s="1"/>
    </row>
    <row r="62" spans="1:30" ht="13.5" customHeight="1" x14ac:dyDescent="0.15">
      <c r="A62" s="68">
        <v>8</v>
      </c>
      <c r="B62" s="182" t="s">
        <v>29</v>
      </c>
      <c r="C62" s="47">
        <f t="shared" si="10"/>
        <v>14609</v>
      </c>
      <c r="D62" s="6">
        <f t="shared" si="8"/>
        <v>17980</v>
      </c>
      <c r="E62" s="58">
        <f t="shared" si="11"/>
        <v>91.44341512268403</v>
      </c>
      <c r="F62" s="58">
        <f t="shared" si="9"/>
        <v>81.251390433815345</v>
      </c>
      <c r="G62" s="80"/>
      <c r="H62" s="345">
        <v>6613</v>
      </c>
      <c r="I62" s="182">
        <v>1</v>
      </c>
      <c r="J62" s="182" t="s">
        <v>4</v>
      </c>
      <c r="K62" s="55"/>
      <c r="Q62" s="1"/>
      <c r="R62" s="52"/>
      <c r="S62" s="28"/>
      <c r="T62" s="28"/>
      <c r="U62" s="28"/>
      <c r="V62" s="28"/>
      <c r="W62" s="1"/>
      <c r="X62" s="1"/>
      <c r="Y62" s="1"/>
      <c r="Z62" s="1"/>
      <c r="AA62" s="1"/>
      <c r="AB62" s="1"/>
      <c r="AC62" s="1"/>
      <c r="AD62" s="1"/>
    </row>
    <row r="63" spans="1:30" ht="13.5" customHeight="1" x14ac:dyDescent="0.15">
      <c r="A63" s="68">
        <v>9</v>
      </c>
      <c r="B63" s="185" t="s">
        <v>37</v>
      </c>
      <c r="C63" s="47">
        <f t="shared" si="10"/>
        <v>14027</v>
      </c>
      <c r="D63" s="6">
        <f t="shared" si="8"/>
        <v>12576</v>
      </c>
      <c r="E63" s="58">
        <f t="shared" si="11"/>
        <v>116.59047460726457</v>
      </c>
      <c r="F63" s="58">
        <f t="shared" si="9"/>
        <v>111.53784987277353</v>
      </c>
      <c r="G63" s="79"/>
      <c r="H63" s="98">
        <v>4848</v>
      </c>
      <c r="I63" s="183">
        <v>34</v>
      </c>
      <c r="J63" s="182" t="s">
        <v>1</v>
      </c>
      <c r="K63" s="49"/>
      <c r="L63" s="28"/>
      <c r="Q63" s="1"/>
      <c r="R63" s="52"/>
      <c r="S63" s="28"/>
      <c r="T63" s="28"/>
      <c r="U63" s="28"/>
      <c r="V63" s="28"/>
      <c r="W63" s="1"/>
      <c r="X63" s="1"/>
      <c r="Y63" s="1"/>
      <c r="Z63" s="1"/>
      <c r="AA63" s="1"/>
      <c r="AB63" s="1"/>
      <c r="AC63" s="1"/>
      <c r="AD63" s="1"/>
    </row>
    <row r="64" spans="1:30" ht="13.5" customHeight="1" thickBot="1" x14ac:dyDescent="0.2">
      <c r="A64" s="81">
        <v>10</v>
      </c>
      <c r="B64" s="185" t="s">
        <v>0</v>
      </c>
      <c r="C64" s="47">
        <f t="shared" si="10"/>
        <v>9031</v>
      </c>
      <c r="D64" s="6">
        <f t="shared" si="8"/>
        <v>10308</v>
      </c>
      <c r="E64" s="64">
        <f t="shared" si="11"/>
        <v>89.62882096069869</v>
      </c>
      <c r="F64" s="58">
        <f t="shared" si="9"/>
        <v>87.611563833915412</v>
      </c>
      <c r="G64" s="82"/>
      <c r="H64" s="137">
        <v>4831</v>
      </c>
      <c r="I64" s="183">
        <v>29</v>
      </c>
      <c r="J64" s="182" t="s">
        <v>54</v>
      </c>
      <c r="K64" s="49"/>
      <c r="L64" s="28"/>
      <c r="Q64" s="1"/>
      <c r="R64" s="52"/>
      <c r="S64" s="28"/>
      <c r="T64" s="28"/>
      <c r="U64" s="28"/>
      <c r="V64" s="28"/>
      <c r="W64" s="1"/>
      <c r="X64" s="1"/>
      <c r="Y64" s="1"/>
      <c r="Z64" s="1"/>
      <c r="AA64" s="1"/>
      <c r="AB64" s="1"/>
      <c r="AC64" s="1"/>
      <c r="AD64" s="1"/>
    </row>
    <row r="65" spans="1:30" ht="13.5" customHeight="1" thickBot="1" x14ac:dyDescent="0.2">
      <c r="A65" s="72"/>
      <c r="B65" s="73" t="s">
        <v>57</v>
      </c>
      <c r="C65" s="74">
        <f>SUM(H90)</f>
        <v>571629</v>
      </c>
      <c r="D65" s="74">
        <f>SUM(L60)</f>
        <v>294095</v>
      </c>
      <c r="E65" s="77">
        <f t="shared" si="11"/>
        <v>88.56135382308149</v>
      </c>
      <c r="F65" s="77">
        <f t="shared" si="9"/>
        <v>194.36882639963278</v>
      </c>
      <c r="G65" s="92">
        <v>76.7</v>
      </c>
      <c r="H65" s="99">
        <v>4104</v>
      </c>
      <c r="I65" s="182">
        <v>15</v>
      </c>
      <c r="J65" s="182" t="s">
        <v>20</v>
      </c>
      <c r="K65" s="1"/>
      <c r="L65" s="218" t="s">
        <v>105</v>
      </c>
      <c r="M65" s="157" t="s">
        <v>198</v>
      </c>
      <c r="N65" s="473" t="s">
        <v>75</v>
      </c>
      <c r="Q65" s="1"/>
      <c r="R65" s="52"/>
      <c r="S65" s="28"/>
      <c r="T65" s="28"/>
      <c r="U65" s="28"/>
      <c r="V65" s="28"/>
      <c r="W65" s="1"/>
      <c r="X65" s="1"/>
      <c r="Y65" s="1"/>
      <c r="Z65" s="1"/>
      <c r="AA65" s="1"/>
      <c r="AB65" s="1"/>
      <c r="AC65" s="1"/>
      <c r="AD65" s="1"/>
    </row>
    <row r="66" spans="1:30" ht="13.5" customHeight="1" x14ac:dyDescent="0.15">
      <c r="H66" s="98">
        <v>3543</v>
      </c>
      <c r="I66" s="183">
        <v>14</v>
      </c>
      <c r="J66" s="182" t="s">
        <v>19</v>
      </c>
      <c r="K66" s="131">
        <f>SUM(I50)</f>
        <v>17</v>
      </c>
      <c r="L66" s="182" t="s">
        <v>21</v>
      </c>
      <c r="M66" s="366">
        <v>343696</v>
      </c>
      <c r="N66" s="99">
        <f>SUM(H50)</f>
        <v>278509</v>
      </c>
      <c r="Q66" s="1"/>
      <c r="R66" s="52"/>
      <c r="S66" s="28"/>
      <c r="T66" s="28"/>
      <c r="U66" s="28"/>
      <c r="V66" s="28"/>
      <c r="W66" s="1"/>
      <c r="X66" s="1"/>
      <c r="Y66" s="1"/>
      <c r="Z66" s="1"/>
      <c r="AA66" s="1"/>
      <c r="AB66" s="1"/>
      <c r="AC66" s="1"/>
      <c r="AD66" s="1"/>
    </row>
    <row r="67" spans="1:30" ht="13.5" customHeight="1" x14ac:dyDescent="0.15">
      <c r="H67" s="98">
        <v>3253</v>
      </c>
      <c r="I67" s="182">
        <v>21</v>
      </c>
      <c r="J67" s="182" t="s">
        <v>25</v>
      </c>
      <c r="K67" s="131">
        <f t="shared" ref="K67:K75" si="12">SUM(I51)</f>
        <v>36</v>
      </c>
      <c r="L67" s="183" t="s">
        <v>5</v>
      </c>
      <c r="M67" s="364">
        <v>110073</v>
      </c>
      <c r="N67" s="99">
        <f t="shared" ref="N67:N75" si="13">SUM(H51)</f>
        <v>101714</v>
      </c>
      <c r="Q67" s="1"/>
      <c r="R67" s="52"/>
      <c r="S67" s="28"/>
      <c r="T67" s="28"/>
      <c r="U67" s="28"/>
      <c r="V67" s="28"/>
      <c r="W67" s="1"/>
      <c r="X67" s="1"/>
      <c r="Y67" s="1"/>
      <c r="Z67" s="1"/>
      <c r="AA67" s="1"/>
      <c r="AB67" s="1"/>
      <c r="AC67" s="1"/>
      <c r="AD67" s="1"/>
    </row>
    <row r="68" spans="1:30" ht="13.5" customHeight="1" x14ac:dyDescent="0.15">
      <c r="C68" s="28"/>
      <c r="D68" s="1"/>
      <c r="H68" s="98">
        <v>1283</v>
      </c>
      <c r="I68" s="182">
        <v>11</v>
      </c>
      <c r="J68" s="182" t="s">
        <v>17</v>
      </c>
      <c r="K68" s="131">
        <f t="shared" si="12"/>
        <v>40</v>
      </c>
      <c r="L68" s="182" t="s">
        <v>2</v>
      </c>
      <c r="M68" s="364">
        <v>17616</v>
      </c>
      <c r="N68" s="99">
        <f t="shared" si="13"/>
        <v>30707</v>
      </c>
      <c r="Q68" s="1"/>
      <c r="R68" s="52"/>
      <c r="S68" s="28"/>
      <c r="T68" s="28"/>
      <c r="U68" s="28"/>
      <c r="V68" s="28"/>
      <c r="W68" s="1"/>
      <c r="X68" s="1"/>
      <c r="Y68" s="1"/>
      <c r="Z68" s="1"/>
      <c r="AA68" s="1"/>
      <c r="AB68" s="1"/>
      <c r="AC68" s="1"/>
      <c r="AD68" s="1"/>
    </row>
    <row r="69" spans="1:30" ht="13.5" customHeight="1" x14ac:dyDescent="0.15">
      <c r="H69" s="98">
        <v>1028</v>
      </c>
      <c r="I69" s="182">
        <v>39</v>
      </c>
      <c r="J69" s="182" t="s">
        <v>39</v>
      </c>
      <c r="K69" s="131">
        <f t="shared" si="12"/>
        <v>24</v>
      </c>
      <c r="L69" s="182" t="s">
        <v>28</v>
      </c>
      <c r="M69" s="364">
        <v>21402</v>
      </c>
      <c r="N69" s="99">
        <f t="shared" si="13"/>
        <v>21513</v>
      </c>
      <c r="Q69" s="1"/>
      <c r="R69" s="52"/>
      <c r="S69" s="28"/>
      <c r="T69" s="28"/>
      <c r="U69" s="28"/>
      <c r="V69" s="28"/>
      <c r="W69" s="1"/>
      <c r="X69" s="1"/>
      <c r="Y69" s="1"/>
      <c r="Z69" s="1"/>
      <c r="AA69" s="1"/>
      <c r="AB69" s="1"/>
      <c r="AC69" s="1"/>
      <c r="AD69" s="1"/>
    </row>
    <row r="70" spans="1:30" ht="13.5" customHeight="1" x14ac:dyDescent="0.15">
      <c r="H70" s="98">
        <v>896</v>
      </c>
      <c r="I70" s="182">
        <v>13</v>
      </c>
      <c r="J70" s="182" t="s">
        <v>7</v>
      </c>
      <c r="K70" s="131">
        <f t="shared" si="12"/>
        <v>16</v>
      </c>
      <c r="L70" s="182" t="s">
        <v>3</v>
      </c>
      <c r="M70" s="364">
        <v>20044</v>
      </c>
      <c r="N70" s="99">
        <f t="shared" si="13"/>
        <v>20341</v>
      </c>
      <c r="Q70" s="1"/>
      <c r="R70" s="52"/>
      <c r="S70" s="28"/>
      <c r="T70" s="28"/>
      <c r="U70" s="28"/>
      <c r="V70" s="28"/>
      <c r="W70" s="1"/>
      <c r="X70" s="1"/>
      <c r="Y70" s="1"/>
      <c r="Z70" s="1"/>
      <c r="AA70" s="1"/>
      <c r="AB70" s="1"/>
      <c r="AC70" s="1"/>
      <c r="AD70" s="1"/>
    </row>
    <row r="71" spans="1:30" ht="13.5" customHeight="1" x14ac:dyDescent="0.15">
      <c r="H71" s="98">
        <v>627</v>
      </c>
      <c r="I71" s="182">
        <v>2</v>
      </c>
      <c r="J71" s="182" t="s">
        <v>6</v>
      </c>
      <c r="K71" s="131">
        <f t="shared" si="12"/>
        <v>38</v>
      </c>
      <c r="L71" s="182" t="s">
        <v>38</v>
      </c>
      <c r="M71" s="364">
        <v>18557</v>
      </c>
      <c r="N71" s="99">
        <f t="shared" si="13"/>
        <v>19157</v>
      </c>
      <c r="Q71" s="1"/>
      <c r="R71" s="52"/>
      <c r="S71" s="28"/>
      <c r="T71" s="28"/>
      <c r="U71" s="28"/>
      <c r="V71" s="28"/>
      <c r="W71" s="1"/>
      <c r="X71" s="1"/>
      <c r="Y71" s="1"/>
      <c r="Z71" s="1"/>
      <c r="AA71" s="1"/>
      <c r="AB71" s="1"/>
      <c r="AC71" s="1"/>
      <c r="AD71" s="1"/>
    </row>
    <row r="72" spans="1:30" ht="13.5" customHeight="1" x14ac:dyDescent="0.15">
      <c r="H72" s="98">
        <v>362</v>
      </c>
      <c r="I72" s="182">
        <v>22</v>
      </c>
      <c r="J72" s="182" t="s">
        <v>26</v>
      </c>
      <c r="K72" s="131">
        <f t="shared" si="12"/>
        <v>26</v>
      </c>
      <c r="L72" s="182" t="s">
        <v>30</v>
      </c>
      <c r="M72" s="364">
        <v>14921</v>
      </c>
      <c r="N72" s="99">
        <f t="shared" si="13"/>
        <v>15075</v>
      </c>
      <c r="Q72" s="1"/>
      <c r="R72" s="52"/>
      <c r="S72" s="28"/>
      <c r="T72" s="28"/>
      <c r="U72" s="28"/>
      <c r="V72" s="28"/>
      <c r="W72" s="1"/>
      <c r="X72" s="1"/>
      <c r="Y72" s="1"/>
      <c r="Z72" s="1"/>
      <c r="AA72" s="1"/>
      <c r="AB72" s="1"/>
      <c r="AC72" s="1"/>
      <c r="AD72" s="1"/>
    </row>
    <row r="73" spans="1:30" ht="13.5" customHeight="1" x14ac:dyDescent="0.15">
      <c r="H73" s="98">
        <v>298</v>
      </c>
      <c r="I73" s="182">
        <v>9</v>
      </c>
      <c r="J73" s="393" t="s">
        <v>170</v>
      </c>
      <c r="K73" s="131">
        <f t="shared" si="12"/>
        <v>25</v>
      </c>
      <c r="L73" s="182" t="s">
        <v>29</v>
      </c>
      <c r="M73" s="364">
        <v>15976</v>
      </c>
      <c r="N73" s="99">
        <f t="shared" si="13"/>
        <v>14609</v>
      </c>
      <c r="Q73" s="1"/>
      <c r="R73" s="52"/>
      <c r="S73" s="28"/>
      <c r="T73" s="28"/>
      <c r="U73" s="28"/>
      <c r="V73" s="28"/>
      <c r="W73" s="1"/>
      <c r="X73" s="1"/>
      <c r="Y73" s="1"/>
      <c r="Z73" s="1"/>
      <c r="AA73" s="1"/>
      <c r="AB73" s="1"/>
      <c r="AC73" s="1"/>
      <c r="AD73" s="1"/>
    </row>
    <row r="74" spans="1:30" ht="13.5" customHeight="1" x14ac:dyDescent="0.15">
      <c r="H74" s="98">
        <v>197</v>
      </c>
      <c r="I74" s="182">
        <v>28</v>
      </c>
      <c r="J74" s="182" t="s">
        <v>32</v>
      </c>
      <c r="K74" s="131">
        <f t="shared" si="12"/>
        <v>37</v>
      </c>
      <c r="L74" s="185" t="s">
        <v>37</v>
      </c>
      <c r="M74" s="365">
        <v>12031</v>
      </c>
      <c r="N74" s="99">
        <f t="shared" si="13"/>
        <v>14027</v>
      </c>
      <c r="Q74" s="1"/>
      <c r="R74" s="52"/>
      <c r="S74" s="28"/>
      <c r="T74" s="28"/>
      <c r="U74" s="28"/>
      <c r="V74" s="28"/>
      <c r="W74" s="1"/>
      <c r="X74" s="1"/>
      <c r="Y74" s="1"/>
      <c r="Z74" s="1"/>
      <c r="AA74" s="1"/>
      <c r="AB74" s="1"/>
      <c r="AC74" s="1"/>
      <c r="AD74" s="1"/>
    </row>
    <row r="75" spans="1:30" ht="13.5" customHeight="1" thickBot="1" x14ac:dyDescent="0.2">
      <c r="H75" s="98">
        <v>165</v>
      </c>
      <c r="I75" s="182">
        <v>27</v>
      </c>
      <c r="J75" s="182" t="s">
        <v>31</v>
      </c>
      <c r="K75" s="131">
        <f t="shared" si="12"/>
        <v>33</v>
      </c>
      <c r="L75" s="185" t="s">
        <v>0</v>
      </c>
      <c r="M75" s="365">
        <v>10076</v>
      </c>
      <c r="N75" s="190">
        <f t="shared" si="13"/>
        <v>9031</v>
      </c>
      <c r="Q75" s="1"/>
      <c r="R75" s="52"/>
      <c r="S75" s="28"/>
      <c r="T75" s="28"/>
      <c r="U75" s="28"/>
      <c r="V75" s="28"/>
      <c r="W75" s="1"/>
      <c r="X75" s="1"/>
      <c r="Y75" s="1"/>
      <c r="Z75" s="1"/>
      <c r="AA75" s="1"/>
      <c r="AB75" s="1"/>
      <c r="AC75" s="1"/>
      <c r="AD75" s="1"/>
    </row>
    <row r="76" spans="1:30" ht="13.5" customHeight="1" thickTop="1" x14ac:dyDescent="0.15">
      <c r="H76" s="98">
        <v>117</v>
      </c>
      <c r="I76" s="182">
        <v>4</v>
      </c>
      <c r="J76" s="182" t="s">
        <v>11</v>
      </c>
      <c r="K76" s="4"/>
      <c r="L76" s="390" t="s">
        <v>109</v>
      </c>
      <c r="M76" s="397">
        <v>645461</v>
      </c>
      <c r="N76" s="195">
        <f>SUM(H90)</f>
        <v>571629</v>
      </c>
      <c r="Q76" s="1"/>
      <c r="R76" s="52"/>
      <c r="S76" s="28"/>
      <c r="T76" s="28"/>
      <c r="U76" s="28"/>
      <c r="V76" s="28"/>
      <c r="W76" s="1"/>
      <c r="X76" s="1"/>
      <c r="Y76" s="1"/>
      <c r="Z76" s="1"/>
      <c r="AA76" s="1"/>
      <c r="AB76" s="1"/>
      <c r="AC76" s="1"/>
      <c r="AD76" s="1"/>
    </row>
    <row r="77" spans="1:30" ht="13.5" customHeight="1" x14ac:dyDescent="0.15">
      <c r="H77" s="98">
        <v>71</v>
      </c>
      <c r="I77" s="182">
        <v>23</v>
      </c>
      <c r="J77" s="182" t="s">
        <v>27</v>
      </c>
      <c r="K77" s="49"/>
      <c r="L77" s="32"/>
      <c r="Q77" s="1"/>
      <c r="R77" s="52"/>
      <c r="S77" s="28"/>
      <c r="T77" s="28"/>
      <c r="U77" s="28"/>
      <c r="V77" s="28"/>
      <c r="W77" s="1"/>
      <c r="X77" s="1"/>
      <c r="Y77" s="1"/>
      <c r="Z77" s="1"/>
      <c r="AA77" s="1"/>
      <c r="AB77" s="1"/>
      <c r="AC77" s="1"/>
      <c r="AD77" s="1"/>
    </row>
    <row r="78" spans="1:30" ht="13.5" customHeight="1" x14ac:dyDescent="0.15">
      <c r="H78" s="99">
        <v>16</v>
      </c>
      <c r="I78" s="182">
        <v>18</v>
      </c>
      <c r="J78" s="182" t="s">
        <v>22</v>
      </c>
      <c r="K78" s="49"/>
      <c r="L78" s="32"/>
      <c r="Q78" s="1"/>
      <c r="R78" s="52"/>
      <c r="S78" s="28"/>
      <c r="T78" s="28"/>
      <c r="U78" s="28"/>
      <c r="V78" s="28"/>
      <c r="W78" s="1"/>
      <c r="X78" s="1"/>
      <c r="Y78" s="1"/>
      <c r="Z78" s="1"/>
      <c r="AA78" s="1"/>
      <c r="AB78" s="1"/>
      <c r="AC78" s="1"/>
      <c r="AD78" s="1"/>
    </row>
    <row r="79" spans="1:30" ht="13.5" customHeight="1" x14ac:dyDescent="0.15">
      <c r="H79" s="221">
        <v>0</v>
      </c>
      <c r="I79" s="182">
        <v>3</v>
      </c>
      <c r="J79" s="182" t="s">
        <v>10</v>
      </c>
      <c r="K79" s="49"/>
      <c r="L79" s="32"/>
      <c r="Q79" s="1"/>
      <c r="R79" s="52"/>
      <c r="S79" s="28"/>
      <c r="T79" s="28"/>
      <c r="U79" s="28"/>
      <c r="V79" s="28"/>
      <c r="W79" s="1"/>
      <c r="X79" s="1"/>
      <c r="Y79" s="1"/>
      <c r="Z79" s="1"/>
      <c r="AA79" s="1"/>
      <c r="AB79" s="1"/>
      <c r="AC79" s="1"/>
      <c r="AD79" s="1"/>
    </row>
    <row r="80" spans="1:30" ht="13.5" customHeight="1" x14ac:dyDescent="0.15">
      <c r="H80" s="526">
        <v>0</v>
      </c>
      <c r="I80" s="182">
        <v>5</v>
      </c>
      <c r="J80" s="182" t="s">
        <v>12</v>
      </c>
      <c r="K80" s="49"/>
      <c r="L80" s="32"/>
      <c r="Q80" s="1"/>
      <c r="R80" s="52"/>
      <c r="S80" s="28"/>
      <c r="T80" s="28"/>
      <c r="U80" s="28"/>
      <c r="V80" s="28"/>
      <c r="W80" s="1"/>
      <c r="X80" s="1"/>
      <c r="Y80" s="1"/>
      <c r="Z80" s="1"/>
      <c r="AA80" s="1"/>
      <c r="AB80" s="1"/>
      <c r="AC80" s="1"/>
      <c r="AD80" s="1"/>
    </row>
    <row r="81" spans="8:30" ht="13.5" customHeight="1" x14ac:dyDescent="0.15">
      <c r="H81" s="99">
        <v>0</v>
      </c>
      <c r="I81" s="182">
        <v>6</v>
      </c>
      <c r="J81" s="182" t="s">
        <v>13</v>
      </c>
      <c r="K81" s="49"/>
      <c r="L81" s="412"/>
      <c r="M81" s="28"/>
      <c r="Q81" s="1"/>
      <c r="R81" s="52"/>
      <c r="S81" s="28"/>
      <c r="T81" s="28"/>
      <c r="U81" s="28"/>
      <c r="V81" s="28"/>
      <c r="W81" s="1"/>
      <c r="X81" s="1"/>
      <c r="Y81" s="1"/>
      <c r="Z81" s="1"/>
      <c r="AA81" s="1"/>
      <c r="AB81" s="1"/>
      <c r="AC81" s="1"/>
      <c r="AD81" s="1"/>
    </row>
    <row r="82" spans="8:30" ht="13.5" customHeight="1" x14ac:dyDescent="0.15">
      <c r="H82" s="98">
        <v>0</v>
      </c>
      <c r="I82" s="182">
        <v>7</v>
      </c>
      <c r="J82" s="182" t="s">
        <v>14</v>
      </c>
      <c r="K82" s="49"/>
      <c r="L82" s="412"/>
      <c r="M82" s="28"/>
      <c r="Q82" s="1"/>
      <c r="R82" s="52"/>
      <c r="S82" s="28"/>
      <c r="T82" s="28"/>
      <c r="U82" s="28"/>
      <c r="V82" s="28"/>
      <c r="W82" s="1"/>
      <c r="X82" s="1"/>
      <c r="Y82" s="1"/>
      <c r="Z82" s="1"/>
      <c r="AA82" s="1"/>
      <c r="AB82" s="1"/>
      <c r="AC82" s="1"/>
      <c r="AD82" s="1"/>
    </row>
    <row r="83" spans="8:30" ht="13.5" customHeight="1" x14ac:dyDescent="0.15">
      <c r="H83" s="98">
        <v>0</v>
      </c>
      <c r="I83" s="182">
        <v>8</v>
      </c>
      <c r="J83" s="182" t="s">
        <v>15</v>
      </c>
      <c r="K83" s="49"/>
      <c r="L83" s="412"/>
      <c r="M83" s="28"/>
      <c r="Q83" s="1"/>
      <c r="R83" s="52"/>
      <c r="S83" s="28"/>
      <c r="T83" s="28"/>
      <c r="U83" s="28"/>
      <c r="V83" s="28"/>
      <c r="W83" s="1"/>
      <c r="X83" s="1"/>
      <c r="Y83" s="1"/>
      <c r="Z83" s="1"/>
      <c r="AA83" s="1"/>
      <c r="AB83" s="1"/>
      <c r="AC83" s="1"/>
      <c r="AD83" s="1"/>
    </row>
    <row r="84" spans="8:30" ht="13.5" customHeight="1" x14ac:dyDescent="0.15">
      <c r="H84" s="98">
        <v>0</v>
      </c>
      <c r="I84" s="182">
        <v>10</v>
      </c>
      <c r="J84" s="182" t="s">
        <v>16</v>
      </c>
      <c r="K84" s="49"/>
      <c r="L84" s="485"/>
      <c r="M84" s="28"/>
      <c r="Q84" s="1"/>
      <c r="R84" s="52"/>
      <c r="S84" s="28"/>
      <c r="T84" s="28"/>
      <c r="U84" s="28"/>
      <c r="V84" s="28"/>
      <c r="W84" s="1"/>
      <c r="X84" s="1"/>
      <c r="Y84" s="1"/>
      <c r="Z84" s="1"/>
      <c r="AA84" s="1"/>
      <c r="AB84" s="1"/>
      <c r="AC84" s="1"/>
      <c r="AD84" s="1"/>
    </row>
    <row r="85" spans="8:30" ht="13.5" customHeight="1" x14ac:dyDescent="0.15">
      <c r="H85" s="98">
        <v>0</v>
      </c>
      <c r="I85" s="183">
        <v>12</v>
      </c>
      <c r="J85" s="183" t="s">
        <v>18</v>
      </c>
      <c r="K85" s="49"/>
      <c r="L85" s="481"/>
      <c r="M85" s="481"/>
      <c r="Q85" s="1"/>
      <c r="R85" s="52"/>
      <c r="S85" s="28"/>
      <c r="T85" s="28"/>
      <c r="U85" s="28"/>
      <c r="V85" s="28"/>
      <c r="W85" s="1"/>
      <c r="X85" s="1"/>
      <c r="Y85" s="1"/>
      <c r="Z85" s="1"/>
      <c r="AA85" s="1"/>
      <c r="AB85" s="1"/>
      <c r="AC85" s="1"/>
      <c r="AD85" s="1"/>
    </row>
    <row r="86" spans="8:30" ht="13.5" customHeight="1" x14ac:dyDescent="0.15">
      <c r="H86" s="98">
        <v>0</v>
      </c>
      <c r="I86" s="182">
        <v>19</v>
      </c>
      <c r="J86" s="182" t="s">
        <v>23</v>
      </c>
      <c r="K86" s="49"/>
      <c r="L86" s="51"/>
      <c r="M86" s="486"/>
      <c r="Q86" s="1"/>
      <c r="R86" s="52"/>
      <c r="S86" s="28"/>
      <c r="T86" s="28"/>
      <c r="U86" s="28"/>
      <c r="V86" s="28"/>
      <c r="W86" s="1"/>
      <c r="X86" s="1"/>
      <c r="Y86" s="1"/>
      <c r="Z86" s="1"/>
      <c r="AA86" s="1"/>
      <c r="AB86" s="1"/>
      <c r="AC86" s="1"/>
      <c r="AD86" s="1"/>
    </row>
    <row r="87" spans="8:30" ht="13.5" customHeight="1" x14ac:dyDescent="0.15">
      <c r="H87" s="98">
        <v>0</v>
      </c>
      <c r="I87" s="182">
        <v>20</v>
      </c>
      <c r="J87" s="182" t="s">
        <v>24</v>
      </c>
      <c r="K87" s="49"/>
      <c r="L87" s="28"/>
      <c r="Q87" s="1"/>
      <c r="R87" s="52"/>
      <c r="S87" s="33"/>
      <c r="T87" s="33"/>
      <c r="U87" s="33"/>
      <c r="V87" s="1"/>
      <c r="W87" s="1"/>
      <c r="X87" s="1"/>
      <c r="Y87" s="1"/>
      <c r="Z87" s="1"/>
      <c r="AA87" s="1"/>
      <c r="AB87" s="1"/>
      <c r="AC87" s="1"/>
      <c r="AD87" s="1"/>
    </row>
    <row r="88" spans="8:30" ht="13.5" customHeight="1" x14ac:dyDescent="0.15">
      <c r="H88" s="98">
        <v>0</v>
      </c>
      <c r="I88" s="182">
        <v>31</v>
      </c>
      <c r="J88" s="182" t="s">
        <v>34</v>
      </c>
      <c r="K88" s="49"/>
      <c r="L88" s="2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8:30" ht="13.5" customHeight="1" x14ac:dyDescent="0.15">
      <c r="H89" s="98">
        <v>0</v>
      </c>
      <c r="I89" s="182">
        <v>32</v>
      </c>
      <c r="J89" s="182" t="s">
        <v>35</v>
      </c>
      <c r="K89" s="49"/>
      <c r="L89" s="28"/>
    </row>
    <row r="90" spans="8:30" ht="13.5" customHeight="1" x14ac:dyDescent="0.15">
      <c r="H90" s="132">
        <f>SUM(H50:H89)</f>
        <v>571629</v>
      </c>
      <c r="I90" s="4"/>
      <c r="J90" s="7" t="s">
        <v>48</v>
      </c>
      <c r="K90" s="61"/>
      <c r="L90" s="1"/>
    </row>
    <row r="91" spans="8:30" ht="13.5" customHeight="1" x14ac:dyDescent="0.15">
      <c r="K91" s="1"/>
      <c r="L91" s="1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6:AA73"/>
  <sheetViews>
    <sheetView workbookViewId="0">
      <selection activeCell="V61" sqref="V61"/>
    </sheetView>
  </sheetViews>
  <sheetFormatPr defaultRowHeight="13.5" x14ac:dyDescent="0.15"/>
  <cols>
    <col min="1" max="1" width="9.375" style="258" customWidth="1"/>
    <col min="2" max="2" width="6.625" style="258" customWidth="1"/>
    <col min="3" max="3" width="6.875" style="258" customWidth="1"/>
    <col min="4" max="4" width="6.125" style="258" customWidth="1"/>
    <col min="5" max="5" width="6.625" style="258" customWidth="1"/>
    <col min="6" max="13" width="6.125" style="258" customWidth="1"/>
    <col min="14" max="14" width="8.625" style="258" customWidth="1"/>
    <col min="15" max="15" width="8.375" style="258" customWidth="1"/>
    <col min="16" max="16" width="5" style="258" customWidth="1"/>
    <col min="17" max="17" width="11.25" style="170" customWidth="1"/>
    <col min="18" max="18" width="12.5" style="258" customWidth="1"/>
    <col min="19" max="26" width="7.625" style="258" customWidth="1"/>
    <col min="27" max="16384" width="9" style="258"/>
  </cols>
  <sheetData>
    <row r="6" spans="1:17" x14ac:dyDescent="0.15">
      <c r="Q6" s="357"/>
    </row>
    <row r="10" spans="1:17" x14ac:dyDescent="0.15">
      <c r="O10" s="228"/>
    </row>
    <row r="15" spans="1:17" ht="12.75" customHeight="1" x14ac:dyDescent="0.15"/>
    <row r="16" spans="1:17" ht="11.1" customHeight="1" x14ac:dyDescent="0.15">
      <c r="A16" s="13"/>
      <c r="B16" s="167" t="s">
        <v>89</v>
      </c>
      <c r="C16" s="167" t="s">
        <v>90</v>
      </c>
      <c r="D16" s="167" t="s">
        <v>91</v>
      </c>
      <c r="E16" s="167" t="s">
        <v>80</v>
      </c>
      <c r="F16" s="167" t="s">
        <v>81</v>
      </c>
      <c r="G16" s="167" t="s">
        <v>82</v>
      </c>
      <c r="H16" s="167" t="s">
        <v>83</v>
      </c>
      <c r="I16" s="167" t="s">
        <v>84</v>
      </c>
      <c r="J16" s="167" t="s">
        <v>85</v>
      </c>
      <c r="K16" s="167" t="s">
        <v>86</v>
      </c>
      <c r="L16" s="167" t="s">
        <v>87</v>
      </c>
      <c r="M16" s="233" t="s">
        <v>88</v>
      </c>
      <c r="N16" s="235" t="s">
        <v>123</v>
      </c>
      <c r="O16" s="167" t="s">
        <v>125</v>
      </c>
    </row>
    <row r="17" spans="1:27" ht="11.1" customHeight="1" x14ac:dyDescent="0.15">
      <c r="A17" s="7" t="s">
        <v>177</v>
      </c>
      <c r="B17" s="164">
        <v>61.5</v>
      </c>
      <c r="C17" s="164">
        <v>79.400000000000006</v>
      </c>
      <c r="D17" s="164">
        <v>78.3</v>
      </c>
      <c r="E17" s="164">
        <v>80.8</v>
      </c>
      <c r="F17" s="164">
        <v>75.5</v>
      </c>
      <c r="G17" s="164">
        <v>87.5</v>
      </c>
      <c r="H17" s="166">
        <v>76.400000000000006</v>
      </c>
      <c r="I17" s="164">
        <v>81.5</v>
      </c>
      <c r="J17" s="164">
        <v>93.4</v>
      </c>
      <c r="K17" s="164">
        <v>68.2</v>
      </c>
      <c r="L17" s="164">
        <v>78</v>
      </c>
      <c r="M17" s="165">
        <v>73.099999999999994</v>
      </c>
      <c r="N17" s="237">
        <f>SUM(B17:M17)</f>
        <v>933.6</v>
      </c>
      <c r="O17" s="236">
        <v>103.3</v>
      </c>
      <c r="P17" s="158"/>
      <c r="Q17" s="238"/>
      <c r="R17" s="239"/>
      <c r="S17" s="239"/>
      <c r="T17" s="158"/>
      <c r="U17" s="158"/>
      <c r="V17" s="158"/>
      <c r="W17" s="158"/>
      <c r="X17" s="158"/>
      <c r="Y17" s="158"/>
      <c r="Z17" s="1"/>
      <c r="AA17" s="1"/>
    </row>
    <row r="18" spans="1:27" ht="11.1" customHeight="1" x14ac:dyDescent="0.15">
      <c r="A18" s="7" t="s">
        <v>180</v>
      </c>
      <c r="B18" s="164">
        <v>67.599999999999994</v>
      </c>
      <c r="C18" s="164">
        <v>77.900000000000006</v>
      </c>
      <c r="D18" s="164">
        <v>84.6</v>
      </c>
      <c r="E18" s="164">
        <v>82.2</v>
      </c>
      <c r="F18" s="164">
        <v>73.400000000000006</v>
      </c>
      <c r="G18" s="164">
        <v>80.5</v>
      </c>
      <c r="H18" s="166">
        <v>83.7</v>
      </c>
      <c r="I18" s="164">
        <v>78.400000000000006</v>
      </c>
      <c r="J18" s="164">
        <v>74.3</v>
      </c>
      <c r="K18" s="164">
        <v>69.400000000000006</v>
      </c>
      <c r="L18" s="164">
        <v>69.599999999999994</v>
      </c>
      <c r="M18" s="165">
        <v>68.099999999999994</v>
      </c>
      <c r="N18" s="237">
        <f>SUM(B18:M18)</f>
        <v>909.7</v>
      </c>
      <c r="O18" s="236">
        <f t="shared" ref="O18:O20" si="0">ROUND(N18/N17*100,1)</f>
        <v>97.4</v>
      </c>
      <c r="P18" s="158"/>
      <c r="Q18" s="239"/>
      <c r="R18" s="239"/>
      <c r="S18" s="239"/>
      <c r="T18" s="158"/>
      <c r="U18" s="158"/>
      <c r="V18" s="158"/>
      <c r="W18" s="158"/>
      <c r="X18" s="158"/>
      <c r="Y18" s="158"/>
      <c r="Z18" s="1"/>
      <c r="AA18" s="1"/>
    </row>
    <row r="19" spans="1:27" ht="11.1" customHeight="1" x14ac:dyDescent="0.15">
      <c r="A19" s="7" t="s">
        <v>179</v>
      </c>
      <c r="B19" s="164">
        <v>60.4</v>
      </c>
      <c r="C19" s="164">
        <v>67.900000000000006</v>
      </c>
      <c r="D19" s="164">
        <v>64.7</v>
      </c>
      <c r="E19" s="164">
        <v>74.900000000000006</v>
      </c>
      <c r="F19" s="164">
        <v>58.4</v>
      </c>
      <c r="G19" s="164">
        <v>62.5</v>
      </c>
      <c r="H19" s="166">
        <v>65.5</v>
      </c>
      <c r="I19" s="164">
        <v>60</v>
      </c>
      <c r="J19" s="164">
        <v>66</v>
      </c>
      <c r="K19" s="164">
        <v>71.8</v>
      </c>
      <c r="L19" s="164">
        <v>82.7</v>
      </c>
      <c r="M19" s="165">
        <v>78.5</v>
      </c>
      <c r="N19" s="237">
        <f>SUM(B19:M19)</f>
        <v>813.3</v>
      </c>
      <c r="O19" s="236">
        <f t="shared" si="0"/>
        <v>89.4</v>
      </c>
      <c r="P19" s="158"/>
      <c r="Q19" s="180"/>
      <c r="R19" s="239"/>
      <c r="S19" s="239"/>
      <c r="T19" s="158"/>
      <c r="U19" s="158"/>
      <c r="V19" s="158"/>
      <c r="W19" s="158"/>
      <c r="X19" s="158"/>
      <c r="Y19" s="158"/>
      <c r="Z19" s="1"/>
      <c r="AA19" s="1"/>
    </row>
    <row r="20" spans="1:27" ht="11.1" customHeight="1" x14ac:dyDescent="0.15">
      <c r="A20" s="7" t="s">
        <v>184</v>
      </c>
      <c r="B20" s="164">
        <v>73.8</v>
      </c>
      <c r="C20" s="164">
        <v>75.2</v>
      </c>
      <c r="D20" s="164">
        <v>80.7</v>
      </c>
      <c r="E20" s="164">
        <v>84</v>
      </c>
      <c r="F20" s="164">
        <v>76.400000000000006</v>
      </c>
      <c r="G20" s="164">
        <v>85.7</v>
      </c>
      <c r="H20" s="166">
        <v>93.5</v>
      </c>
      <c r="I20" s="164">
        <v>83.6</v>
      </c>
      <c r="J20" s="164">
        <v>90.4</v>
      </c>
      <c r="K20" s="164">
        <v>78.8</v>
      </c>
      <c r="L20" s="164">
        <v>76.900000000000006</v>
      </c>
      <c r="M20" s="165">
        <v>79.7</v>
      </c>
      <c r="N20" s="237">
        <f>SUM(B20:M20)</f>
        <v>978.69999999999993</v>
      </c>
      <c r="O20" s="236">
        <f t="shared" si="0"/>
        <v>120.3</v>
      </c>
      <c r="P20" s="158"/>
      <c r="Q20" s="180"/>
      <c r="R20" s="239"/>
      <c r="S20" s="239"/>
      <c r="T20" s="158"/>
      <c r="U20" s="158"/>
      <c r="V20" s="158"/>
      <c r="W20" s="158"/>
      <c r="X20" s="158"/>
      <c r="Y20" s="158"/>
      <c r="Z20" s="1"/>
      <c r="AA20" s="1"/>
    </row>
    <row r="21" spans="1:27" ht="11.1" customHeight="1" x14ac:dyDescent="0.15">
      <c r="A21" s="7" t="s">
        <v>206</v>
      </c>
      <c r="B21" s="164">
        <v>73</v>
      </c>
      <c r="C21" s="164"/>
      <c r="D21" s="164"/>
      <c r="E21" s="164"/>
      <c r="F21" s="164"/>
      <c r="G21" s="164"/>
      <c r="H21" s="166"/>
      <c r="I21" s="164"/>
      <c r="J21" s="164"/>
      <c r="K21" s="164"/>
      <c r="L21" s="164"/>
      <c r="M21" s="165"/>
      <c r="N21" s="237"/>
      <c r="O21" s="236"/>
      <c r="P21" s="158"/>
      <c r="Q21" s="180"/>
      <c r="R21" s="158"/>
      <c r="S21" s="158"/>
      <c r="T21" s="158"/>
      <c r="U21" s="158"/>
      <c r="V21" s="158"/>
      <c r="W21" s="158"/>
      <c r="X21" s="158"/>
      <c r="Y21" s="158"/>
      <c r="Z21" s="1"/>
      <c r="AA21" s="1"/>
    </row>
    <row r="22" spans="1:27" ht="12.75" customHeight="1" x14ac:dyDescent="0.15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58"/>
      <c r="O22" s="158"/>
      <c r="P22" s="158"/>
      <c r="Q22" s="180"/>
      <c r="R22" s="158"/>
      <c r="S22" s="158"/>
      <c r="T22" s="158"/>
      <c r="U22" s="158"/>
      <c r="V22" s="158"/>
      <c r="W22" s="158"/>
      <c r="X22" s="158"/>
      <c r="Y22" s="158"/>
      <c r="Z22" s="1"/>
      <c r="AA22" s="1"/>
    </row>
    <row r="23" spans="1:27" ht="9.9499999999999993" customHeight="1" x14ac:dyDescent="0.15">
      <c r="N23" s="158"/>
      <c r="O23" s="158"/>
      <c r="P23" s="158"/>
      <c r="Q23" s="180"/>
      <c r="R23" s="158"/>
      <c r="S23" s="158"/>
      <c r="T23" s="158"/>
      <c r="U23" s="158"/>
      <c r="V23" s="158"/>
      <c r="W23" s="158"/>
      <c r="X23" s="158"/>
      <c r="Y23" s="158"/>
      <c r="Z23" s="1"/>
      <c r="AA23" s="1"/>
    </row>
    <row r="24" spans="1:27" x14ac:dyDescent="0.15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</row>
    <row r="28" spans="1:27" x14ac:dyDescent="0.15">
      <c r="O28" s="172"/>
    </row>
    <row r="33" spans="1:26" x14ac:dyDescent="0.15">
      <c r="M33" s="46"/>
    </row>
    <row r="38" spans="1:26" ht="9.75" customHeight="1" x14ac:dyDescent="0.15"/>
    <row r="39" spans="1:26" ht="9.75" customHeight="1" x14ac:dyDescent="0.15"/>
    <row r="40" spans="1:26" ht="3" customHeight="1" x14ac:dyDescent="0.15"/>
    <row r="41" spans="1:26" ht="12" customHeight="1" x14ac:dyDescent="0.15">
      <c r="A41" s="7"/>
      <c r="B41" s="167" t="s">
        <v>89</v>
      </c>
      <c r="C41" s="167" t="s">
        <v>90</v>
      </c>
      <c r="D41" s="167" t="s">
        <v>91</v>
      </c>
      <c r="E41" s="167" t="s">
        <v>80</v>
      </c>
      <c r="F41" s="167" t="s">
        <v>81</v>
      </c>
      <c r="G41" s="167" t="s">
        <v>82</v>
      </c>
      <c r="H41" s="167" t="s">
        <v>83</v>
      </c>
      <c r="I41" s="167" t="s">
        <v>84</v>
      </c>
      <c r="J41" s="167" t="s">
        <v>85</v>
      </c>
      <c r="K41" s="167" t="s">
        <v>86</v>
      </c>
      <c r="L41" s="167" t="s">
        <v>87</v>
      </c>
      <c r="M41" s="233" t="s">
        <v>88</v>
      </c>
      <c r="N41" s="235" t="s">
        <v>124</v>
      </c>
      <c r="O41" s="167" t="s">
        <v>125</v>
      </c>
      <c r="P41" s="1"/>
      <c r="Q41" s="168"/>
      <c r="R41" s="1"/>
      <c r="S41" s="1"/>
      <c r="T41" s="1"/>
      <c r="U41" s="1"/>
      <c r="V41" s="1"/>
      <c r="W41" s="1"/>
      <c r="X41" s="1"/>
      <c r="Y41" s="1"/>
      <c r="Z41" s="1"/>
    </row>
    <row r="42" spans="1:26" ht="11.1" customHeight="1" x14ac:dyDescent="0.15">
      <c r="A42" s="7" t="s">
        <v>177</v>
      </c>
      <c r="B42" s="173">
        <v>79.8</v>
      </c>
      <c r="C42" s="173">
        <v>86.7</v>
      </c>
      <c r="D42" s="173">
        <v>87.5</v>
      </c>
      <c r="E42" s="173">
        <v>89.9</v>
      </c>
      <c r="F42" s="173">
        <v>91.4</v>
      </c>
      <c r="G42" s="173">
        <v>93.2</v>
      </c>
      <c r="H42" s="173">
        <v>87.8</v>
      </c>
      <c r="I42" s="173">
        <v>85.7</v>
      </c>
      <c r="J42" s="173">
        <v>93.5</v>
      </c>
      <c r="K42" s="173">
        <v>78.5</v>
      </c>
      <c r="L42" s="173">
        <v>81.599999999999994</v>
      </c>
      <c r="M42" s="234">
        <v>78.3</v>
      </c>
      <c r="N42" s="241">
        <f>SUM(B42:M42)/12</f>
        <v>86.158333333333346</v>
      </c>
      <c r="O42" s="236">
        <v>102.9</v>
      </c>
      <c r="P42" s="158"/>
      <c r="Q42" s="333"/>
      <c r="R42" s="333"/>
      <c r="S42" s="158"/>
      <c r="T42" s="158"/>
      <c r="U42" s="158"/>
      <c r="V42" s="158"/>
      <c r="W42" s="158"/>
      <c r="X42" s="158"/>
      <c r="Y42" s="158"/>
      <c r="Z42" s="158"/>
    </row>
    <row r="43" spans="1:26" ht="11.1" customHeight="1" x14ac:dyDescent="0.15">
      <c r="A43" s="7" t="s">
        <v>180</v>
      </c>
      <c r="B43" s="173">
        <v>80.8</v>
      </c>
      <c r="C43" s="173">
        <v>86.3</v>
      </c>
      <c r="D43" s="173">
        <v>91.5</v>
      </c>
      <c r="E43" s="173">
        <v>87</v>
      </c>
      <c r="F43" s="173">
        <v>86.6</v>
      </c>
      <c r="G43" s="173">
        <v>91.7</v>
      </c>
      <c r="H43" s="173">
        <v>91.2</v>
      </c>
      <c r="I43" s="173">
        <v>93.3</v>
      </c>
      <c r="J43" s="173">
        <v>88.1</v>
      </c>
      <c r="K43" s="173">
        <v>94.4</v>
      </c>
      <c r="L43" s="173">
        <v>79.5</v>
      </c>
      <c r="M43" s="234">
        <v>80.2</v>
      </c>
      <c r="N43" s="241">
        <f>SUM(B43:M43)/12</f>
        <v>87.550000000000011</v>
      </c>
      <c r="O43" s="236">
        <f t="shared" ref="O43:O45" si="1">ROUND(N43/N42*100,1)</f>
        <v>101.6</v>
      </c>
      <c r="P43" s="158"/>
      <c r="Q43" s="333"/>
      <c r="R43" s="333"/>
      <c r="S43" s="158"/>
      <c r="T43" s="158"/>
      <c r="U43" s="158"/>
      <c r="V43" s="158"/>
      <c r="W43" s="158"/>
      <c r="X43" s="158"/>
      <c r="Y43" s="158"/>
      <c r="Z43" s="158"/>
    </row>
    <row r="44" spans="1:26" ht="11.1" customHeight="1" x14ac:dyDescent="0.15">
      <c r="A44" s="7" t="s">
        <v>179</v>
      </c>
      <c r="B44" s="173">
        <v>83.7</v>
      </c>
      <c r="C44" s="173">
        <v>85.3</v>
      </c>
      <c r="D44" s="173">
        <v>80</v>
      </c>
      <c r="E44" s="173">
        <v>85.9</v>
      </c>
      <c r="F44" s="173">
        <v>87.6</v>
      </c>
      <c r="G44" s="173">
        <v>86.2</v>
      </c>
      <c r="H44" s="173">
        <v>83.1</v>
      </c>
      <c r="I44" s="173">
        <v>74.900000000000006</v>
      </c>
      <c r="J44" s="173">
        <v>72.900000000000006</v>
      </c>
      <c r="K44" s="173">
        <v>81.5</v>
      </c>
      <c r="L44" s="173">
        <v>93.4</v>
      </c>
      <c r="M44" s="234">
        <v>92.9</v>
      </c>
      <c r="N44" s="241">
        <f>SUM(B44:M44)/12</f>
        <v>83.949999999999989</v>
      </c>
      <c r="O44" s="236">
        <f t="shared" si="1"/>
        <v>95.9</v>
      </c>
      <c r="P44" s="158"/>
      <c r="Q44" s="333"/>
      <c r="R44" s="333"/>
      <c r="S44" s="158"/>
      <c r="T44" s="158"/>
      <c r="U44" s="158"/>
      <c r="V44" s="158"/>
      <c r="W44" s="158"/>
      <c r="X44" s="158"/>
      <c r="Y44" s="158"/>
      <c r="Z44" s="158"/>
    </row>
    <row r="45" spans="1:26" ht="11.1" customHeight="1" x14ac:dyDescent="0.15">
      <c r="A45" s="7" t="s">
        <v>184</v>
      </c>
      <c r="B45" s="173">
        <v>96.4</v>
      </c>
      <c r="C45" s="173">
        <v>97.8</v>
      </c>
      <c r="D45" s="173">
        <v>95.2</v>
      </c>
      <c r="E45" s="173">
        <v>99.2</v>
      </c>
      <c r="F45" s="173">
        <v>97.6</v>
      </c>
      <c r="G45" s="173">
        <v>99</v>
      </c>
      <c r="H45" s="173">
        <v>101.3</v>
      </c>
      <c r="I45" s="173">
        <v>107</v>
      </c>
      <c r="J45" s="173">
        <v>105.1</v>
      </c>
      <c r="K45" s="173">
        <v>105.3</v>
      </c>
      <c r="L45" s="173">
        <v>100.4</v>
      </c>
      <c r="M45" s="234">
        <v>100.3</v>
      </c>
      <c r="N45" s="241">
        <f>SUM(B45:M45)/12</f>
        <v>100.38333333333333</v>
      </c>
      <c r="O45" s="236">
        <f t="shared" si="1"/>
        <v>119.6</v>
      </c>
      <c r="P45" s="158"/>
      <c r="Q45" s="333"/>
      <c r="R45" s="333"/>
      <c r="S45" s="158"/>
      <c r="T45" s="158"/>
      <c r="U45" s="158"/>
      <c r="V45" s="158"/>
      <c r="W45" s="158"/>
      <c r="X45" s="158"/>
      <c r="Y45" s="158"/>
      <c r="Z45" s="158"/>
    </row>
    <row r="46" spans="1:26" ht="11.1" customHeight="1" x14ac:dyDescent="0.15">
      <c r="A46" s="7" t="s">
        <v>206</v>
      </c>
      <c r="B46" s="173">
        <v>105.8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234"/>
      <c r="N46" s="241"/>
      <c r="O46" s="236"/>
      <c r="P46" s="158"/>
      <c r="Q46" s="333"/>
      <c r="R46" s="333"/>
      <c r="S46" s="158"/>
      <c r="T46" s="158"/>
      <c r="U46" s="158"/>
      <c r="V46" s="158"/>
      <c r="W46" s="158"/>
      <c r="X46" s="158"/>
      <c r="Y46" s="158"/>
      <c r="Z46" s="158"/>
    </row>
    <row r="47" spans="1:26" ht="11.1" customHeight="1" x14ac:dyDescent="0.15">
      <c r="N47" s="20"/>
      <c r="O47" s="158"/>
      <c r="P47" s="158"/>
      <c r="Q47" s="180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1.1" customHeight="1" x14ac:dyDescent="0.15">
      <c r="N48" s="20"/>
      <c r="O48" s="158"/>
      <c r="P48" s="158"/>
      <c r="Q48" s="180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3:26" x14ac:dyDescent="0.15">
      <c r="N49" s="1"/>
      <c r="O49" s="1"/>
      <c r="P49" s="1"/>
      <c r="Q49" s="168"/>
      <c r="R49" s="1"/>
      <c r="S49" s="1"/>
      <c r="T49" s="1"/>
      <c r="U49" s="1"/>
      <c r="V49" s="1"/>
      <c r="W49" s="1"/>
      <c r="X49" s="1"/>
      <c r="Y49" s="1"/>
      <c r="Z49" s="1"/>
    </row>
    <row r="55" spans="13:26" x14ac:dyDescent="0.15">
      <c r="M55" s="1"/>
    </row>
    <row r="64" spans="13:26" ht="9.75" customHeight="1" x14ac:dyDescent="0.15"/>
    <row r="65" spans="1:26" ht="9.9499999999999993" customHeight="1" x14ac:dyDescent="0.15">
      <c r="A65" s="7"/>
      <c r="B65" s="167" t="s">
        <v>89</v>
      </c>
      <c r="C65" s="167" t="s">
        <v>90</v>
      </c>
      <c r="D65" s="167" t="s">
        <v>91</v>
      </c>
      <c r="E65" s="167" t="s">
        <v>80</v>
      </c>
      <c r="F65" s="167" t="s">
        <v>81</v>
      </c>
      <c r="G65" s="167" t="s">
        <v>82</v>
      </c>
      <c r="H65" s="167" t="s">
        <v>83</v>
      </c>
      <c r="I65" s="167" t="s">
        <v>84</v>
      </c>
      <c r="J65" s="167" t="s">
        <v>85</v>
      </c>
      <c r="K65" s="167" t="s">
        <v>86</v>
      </c>
      <c r="L65" s="167" t="s">
        <v>87</v>
      </c>
      <c r="M65" s="233" t="s">
        <v>88</v>
      </c>
      <c r="N65" s="235" t="s">
        <v>124</v>
      </c>
      <c r="O65" s="337" t="s">
        <v>125</v>
      </c>
    </row>
    <row r="66" spans="1:26" ht="11.1" customHeight="1" x14ac:dyDescent="0.15">
      <c r="A66" s="7" t="s">
        <v>177</v>
      </c>
      <c r="B66" s="164">
        <v>76.8</v>
      </c>
      <c r="C66" s="164">
        <v>91.2</v>
      </c>
      <c r="D66" s="164">
        <v>89.4</v>
      </c>
      <c r="E66" s="164">
        <v>89.7</v>
      </c>
      <c r="F66" s="164">
        <v>82.5</v>
      </c>
      <c r="G66" s="164">
        <v>93.9</v>
      </c>
      <c r="H66" s="164">
        <v>87.4</v>
      </c>
      <c r="I66" s="164">
        <v>95.2</v>
      </c>
      <c r="J66" s="164">
        <v>99.9</v>
      </c>
      <c r="K66" s="164">
        <v>88</v>
      </c>
      <c r="L66" s="164">
        <v>95.5</v>
      </c>
      <c r="M66" s="165">
        <v>93.5</v>
      </c>
      <c r="N66" s="240">
        <f>SUM(B66:M66)/12</f>
        <v>90.25</v>
      </c>
      <c r="O66" s="336">
        <v>100.4</v>
      </c>
      <c r="P66" s="20"/>
      <c r="Q66" s="335"/>
      <c r="R66" s="335"/>
      <c r="S66" s="20"/>
      <c r="T66" s="20"/>
      <c r="U66" s="20"/>
      <c r="V66" s="20"/>
      <c r="W66" s="20"/>
      <c r="X66" s="20"/>
      <c r="Y66" s="20"/>
      <c r="Z66" s="20"/>
    </row>
    <row r="67" spans="1:26" ht="11.1" customHeight="1" x14ac:dyDescent="0.15">
      <c r="A67" s="7" t="s">
        <v>180</v>
      </c>
      <c r="B67" s="164">
        <v>83.3</v>
      </c>
      <c r="C67" s="164">
        <v>89.9</v>
      </c>
      <c r="D67" s="164">
        <v>92.2</v>
      </c>
      <c r="E67" s="164">
        <v>94.6</v>
      </c>
      <c r="F67" s="164">
        <v>84.8</v>
      </c>
      <c r="G67" s="164">
        <v>87.4</v>
      </c>
      <c r="H67" s="164">
        <v>91.8</v>
      </c>
      <c r="I67" s="164">
        <v>83.9</v>
      </c>
      <c r="J67" s="164">
        <v>84.7</v>
      </c>
      <c r="K67" s="164">
        <v>72.599999999999994</v>
      </c>
      <c r="L67" s="164">
        <v>88.6</v>
      </c>
      <c r="M67" s="165">
        <v>84.9</v>
      </c>
      <c r="N67" s="240">
        <f>SUM(B67:M67)/12</f>
        <v>86.558333333333337</v>
      </c>
      <c r="O67" s="236">
        <f t="shared" ref="O67:O69" si="2">ROUND(N67/N66*100,1)</f>
        <v>95.9</v>
      </c>
      <c r="P67" s="20"/>
      <c r="Q67" s="411"/>
      <c r="R67" s="411"/>
      <c r="S67" s="20"/>
      <c r="T67" s="20"/>
      <c r="U67" s="20"/>
      <c r="V67" s="20"/>
      <c r="W67" s="20"/>
      <c r="X67" s="20"/>
      <c r="Y67" s="20"/>
      <c r="Z67" s="20"/>
    </row>
    <row r="68" spans="1:26" ht="11.1" customHeight="1" x14ac:dyDescent="0.15">
      <c r="A68" s="7" t="s">
        <v>179</v>
      </c>
      <c r="B68" s="164">
        <v>71.5</v>
      </c>
      <c r="C68" s="164">
        <v>79.400000000000006</v>
      </c>
      <c r="D68" s="164">
        <v>81.5</v>
      </c>
      <c r="E68" s="164">
        <v>86.7</v>
      </c>
      <c r="F68" s="164">
        <v>66.3</v>
      </c>
      <c r="G68" s="164">
        <v>72.8</v>
      </c>
      <c r="H68" s="164">
        <v>79.2</v>
      </c>
      <c r="I68" s="164">
        <v>81.2</v>
      </c>
      <c r="J68" s="164">
        <v>90.7</v>
      </c>
      <c r="K68" s="164">
        <v>87.4</v>
      </c>
      <c r="L68" s="164">
        <v>87.8</v>
      </c>
      <c r="M68" s="165">
        <v>84.6</v>
      </c>
      <c r="N68" s="240">
        <f>SUM(B68:M68)/12</f>
        <v>80.75833333333334</v>
      </c>
      <c r="O68" s="236">
        <f t="shared" si="2"/>
        <v>93.3</v>
      </c>
      <c r="P68" s="20"/>
      <c r="Q68" s="411"/>
      <c r="R68" s="411"/>
      <c r="S68" s="20"/>
      <c r="T68" s="20"/>
      <c r="U68" s="20"/>
      <c r="V68" s="20"/>
      <c r="W68" s="20"/>
      <c r="X68" s="20"/>
      <c r="Y68" s="20"/>
      <c r="Z68" s="20"/>
    </row>
    <row r="69" spans="1:26" ht="11.1" customHeight="1" x14ac:dyDescent="0.15">
      <c r="A69" s="7" t="s">
        <v>184</v>
      </c>
      <c r="B69" s="164">
        <v>76.2</v>
      </c>
      <c r="C69" s="164">
        <v>76.7</v>
      </c>
      <c r="D69" s="164">
        <v>85</v>
      </c>
      <c r="E69" s="164">
        <v>84.4</v>
      </c>
      <c r="F69" s="164">
        <v>78.400000000000006</v>
      </c>
      <c r="G69" s="164">
        <v>86.5</v>
      </c>
      <c r="H69" s="164">
        <v>92.3</v>
      </c>
      <c r="I69" s="164">
        <v>77.5</v>
      </c>
      <c r="J69" s="164">
        <v>86.1</v>
      </c>
      <c r="K69" s="164">
        <v>74.8</v>
      </c>
      <c r="L69" s="164">
        <v>77.099999999999994</v>
      </c>
      <c r="M69" s="165">
        <v>79.400000000000006</v>
      </c>
      <c r="N69" s="240">
        <f>SUM(B69:M69)/12</f>
        <v>81.2</v>
      </c>
      <c r="O69" s="236">
        <f t="shared" si="2"/>
        <v>100.5</v>
      </c>
      <c r="P69" s="20"/>
      <c r="Q69" s="411"/>
      <c r="R69" s="411"/>
      <c r="S69" s="20"/>
      <c r="T69" s="20"/>
      <c r="U69" s="20"/>
      <c r="V69" s="20"/>
      <c r="W69" s="20"/>
      <c r="X69" s="20"/>
      <c r="Y69" s="20"/>
      <c r="Z69" s="20"/>
    </row>
    <row r="70" spans="1:26" ht="11.1" customHeight="1" x14ac:dyDescent="0.15">
      <c r="A70" s="7" t="s">
        <v>206</v>
      </c>
      <c r="B70" s="164">
        <v>68.099999999999994</v>
      </c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5"/>
      <c r="N70" s="240"/>
      <c r="O70" s="236"/>
      <c r="P70" s="20"/>
      <c r="Q70" s="179"/>
      <c r="R70" s="412"/>
      <c r="S70" s="20"/>
      <c r="T70" s="20"/>
      <c r="U70" s="20"/>
      <c r="V70" s="20"/>
      <c r="W70" s="20"/>
      <c r="X70" s="20"/>
      <c r="Y70" s="20"/>
      <c r="Z70" s="20"/>
    </row>
    <row r="71" spans="1:26" ht="11.1" customHeight="1" x14ac:dyDescent="0.15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20"/>
      <c r="O71" s="20"/>
      <c r="P71" s="20"/>
      <c r="Q71" s="168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9" customHeight="1" x14ac:dyDescent="0.15">
      <c r="B72" s="170"/>
      <c r="C72" s="170"/>
      <c r="D72" s="170"/>
      <c r="E72" s="170"/>
      <c r="F72" s="170"/>
      <c r="G72" s="174"/>
      <c r="H72" s="170"/>
      <c r="I72" s="170"/>
      <c r="J72" s="170"/>
      <c r="K72" s="170"/>
      <c r="L72" s="170"/>
      <c r="M72" s="170"/>
      <c r="N72" s="20"/>
      <c r="O72" s="20"/>
      <c r="P72" s="20"/>
      <c r="Q72" s="168"/>
      <c r="R72" s="20"/>
      <c r="S72" s="20"/>
      <c r="T72" s="20"/>
      <c r="U72" s="20"/>
      <c r="V72" s="20"/>
      <c r="W72" s="20"/>
      <c r="X72" s="20"/>
      <c r="Y72" s="20"/>
      <c r="Z72" s="20"/>
    </row>
    <row r="73" spans="1:26" x14ac:dyDescent="0.15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BQ78"/>
  <sheetViews>
    <sheetView workbookViewId="0">
      <selection activeCell="B76" sqref="B76"/>
    </sheetView>
  </sheetViews>
  <sheetFormatPr defaultRowHeight="13.5" x14ac:dyDescent="0.15"/>
  <cols>
    <col min="1" max="1" width="7.625" style="258" customWidth="1"/>
    <col min="2" max="7" width="6.125" style="258" customWidth="1"/>
    <col min="8" max="8" width="6.25" style="258" customWidth="1"/>
    <col min="9" max="10" width="6.125" style="258" customWidth="1"/>
    <col min="11" max="11" width="6.125" style="1" customWidth="1"/>
    <col min="12" max="13" width="6.125" style="258" customWidth="1"/>
    <col min="14" max="16" width="7.625" style="258" customWidth="1"/>
    <col min="17" max="17" width="8.375" style="258" customWidth="1"/>
    <col min="18" max="18" width="10.125" style="258" customWidth="1"/>
    <col min="19" max="23" width="7.625" style="258" customWidth="1"/>
    <col min="24" max="24" width="7.625" style="171" customWidth="1"/>
    <col min="25" max="26" width="7.625" style="258" customWidth="1"/>
    <col min="27" max="16384" width="9" style="258"/>
  </cols>
  <sheetData>
    <row r="1" spans="1:29" x14ac:dyDescent="0.15">
      <c r="A1" s="20"/>
      <c r="B1" s="175"/>
      <c r="C1" s="158"/>
      <c r="D1" s="158"/>
      <c r="E1" s="158"/>
      <c r="F1" s="158"/>
      <c r="G1" s="158"/>
      <c r="H1" s="158"/>
      <c r="I1" s="158"/>
      <c r="J1" s="1"/>
      <c r="L1" s="52"/>
      <c r="M1" s="51"/>
      <c r="N1" s="5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1"/>
      <c r="AB1" s="1"/>
      <c r="AC1" s="1"/>
    </row>
    <row r="2" spans="1:29" x14ac:dyDescent="0.15">
      <c r="A2" s="20"/>
      <c r="B2" s="158"/>
      <c r="C2" s="158"/>
      <c r="D2" s="158"/>
      <c r="E2" s="158"/>
      <c r="F2" s="158"/>
      <c r="G2" s="158"/>
      <c r="H2" s="158"/>
      <c r="I2" s="158"/>
      <c r="J2" s="1"/>
      <c r="L2" s="52"/>
      <c r="M2" s="176"/>
      <c r="N2" s="52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"/>
      <c r="AB2" s="1"/>
      <c r="AC2" s="1"/>
    </row>
    <row r="3" spans="1:29" x14ac:dyDescent="0.15">
      <c r="A3" s="20"/>
      <c r="B3" s="158"/>
      <c r="C3" s="158"/>
      <c r="D3" s="158"/>
      <c r="E3" s="158"/>
      <c r="F3" s="158"/>
      <c r="G3" s="158"/>
      <c r="H3" s="158"/>
      <c r="I3" s="158"/>
      <c r="J3" s="1"/>
      <c r="L3" s="52"/>
      <c r="M3" s="176"/>
      <c r="N3" s="52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"/>
      <c r="AB3" s="1"/>
      <c r="AC3" s="1"/>
    </row>
    <row r="4" spans="1:29" x14ac:dyDescent="0.15">
      <c r="A4" s="20"/>
      <c r="B4" s="158"/>
      <c r="C4" s="158"/>
      <c r="D4" s="158"/>
      <c r="E4" s="158"/>
      <c r="F4" s="158"/>
      <c r="G4" s="158"/>
      <c r="H4" s="158"/>
      <c r="I4" s="158"/>
      <c r="J4" s="1"/>
      <c r="L4" s="52"/>
      <c r="M4" s="176"/>
      <c r="N4" s="52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"/>
      <c r="AB4" s="1"/>
      <c r="AC4" s="1"/>
    </row>
    <row r="5" spans="1:29" x14ac:dyDescent="0.15">
      <c r="A5" s="20"/>
      <c r="B5" s="158"/>
      <c r="C5" s="158"/>
      <c r="D5" s="158"/>
      <c r="E5" s="158"/>
      <c r="F5" s="158"/>
      <c r="G5" s="158"/>
      <c r="H5" s="158"/>
      <c r="I5" s="158"/>
      <c r="J5" s="1"/>
      <c r="L5" s="52"/>
      <c r="M5" s="176"/>
      <c r="N5" s="52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"/>
      <c r="AB5" s="1"/>
      <c r="AC5" s="1"/>
    </row>
    <row r="6" spans="1:29" x14ac:dyDescent="0.15">
      <c r="J6" s="1"/>
      <c r="L6" s="52"/>
      <c r="M6" s="176"/>
      <c r="N6" s="52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"/>
      <c r="AB6" s="1"/>
      <c r="AC6" s="1"/>
    </row>
    <row r="7" spans="1:29" x14ac:dyDescent="0.15">
      <c r="J7" s="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</row>
    <row r="8" spans="1:29" x14ac:dyDescent="0.15">
      <c r="J8" s="1"/>
    </row>
    <row r="9" spans="1:29" x14ac:dyDescent="0.15">
      <c r="J9" s="1"/>
    </row>
    <row r="10" spans="1:29" x14ac:dyDescent="0.15">
      <c r="J10" s="1"/>
    </row>
    <row r="11" spans="1:29" x14ac:dyDescent="0.15">
      <c r="J11" s="1"/>
    </row>
    <row r="12" spans="1:29" x14ac:dyDescent="0.15">
      <c r="J12" s="1"/>
    </row>
    <row r="13" spans="1:29" x14ac:dyDescent="0.15">
      <c r="J13" s="1"/>
    </row>
    <row r="14" spans="1:29" x14ac:dyDescent="0.15">
      <c r="J14" s="1"/>
    </row>
    <row r="15" spans="1:29" x14ac:dyDescent="0.15">
      <c r="J15" s="1"/>
    </row>
    <row r="16" spans="1:29" x14ac:dyDescent="0.15">
      <c r="J16" s="1"/>
    </row>
    <row r="17" spans="1:18" x14ac:dyDescent="0.15">
      <c r="J17" s="1"/>
    </row>
    <row r="18" spans="1:18" ht="11.1" customHeight="1" x14ac:dyDescent="0.15">
      <c r="A18" s="7"/>
      <c r="B18" s="8" t="s">
        <v>77</v>
      </c>
      <c r="C18" s="8" t="s">
        <v>78</v>
      </c>
      <c r="D18" s="8" t="s">
        <v>79</v>
      </c>
      <c r="E18" s="8" t="s">
        <v>80</v>
      </c>
      <c r="F18" s="8" t="s">
        <v>81</v>
      </c>
      <c r="G18" s="8" t="s">
        <v>82</v>
      </c>
      <c r="H18" s="8" t="s">
        <v>83</v>
      </c>
      <c r="I18" s="8" t="s">
        <v>84</v>
      </c>
      <c r="J18" s="8" t="s">
        <v>85</v>
      </c>
      <c r="K18" s="8" t="s">
        <v>86</v>
      </c>
      <c r="L18" s="8" t="s">
        <v>87</v>
      </c>
      <c r="M18" s="8" t="s">
        <v>88</v>
      </c>
      <c r="N18" s="235" t="s">
        <v>123</v>
      </c>
      <c r="O18" s="235" t="s">
        <v>125</v>
      </c>
    </row>
    <row r="19" spans="1:18" ht="11.1" customHeight="1" x14ac:dyDescent="0.15">
      <c r="A19" s="7" t="s">
        <v>177</v>
      </c>
      <c r="B19" s="173">
        <v>14.2</v>
      </c>
      <c r="C19" s="173">
        <v>12.5</v>
      </c>
      <c r="D19" s="173">
        <v>14.7</v>
      </c>
      <c r="E19" s="173">
        <v>13.7</v>
      </c>
      <c r="F19" s="173">
        <v>14.5</v>
      </c>
      <c r="G19" s="173">
        <v>14.4</v>
      </c>
      <c r="H19" s="173">
        <v>12.7</v>
      </c>
      <c r="I19" s="173">
        <v>13.9</v>
      </c>
      <c r="J19" s="173">
        <v>14.1</v>
      </c>
      <c r="K19" s="173">
        <v>14</v>
      </c>
      <c r="L19" s="173">
        <v>18.8</v>
      </c>
      <c r="M19" s="173">
        <v>14.8</v>
      </c>
      <c r="N19" s="241">
        <f>SUM(B19:M19)</f>
        <v>172.3</v>
      </c>
      <c r="O19" s="241">
        <v>97.4</v>
      </c>
      <c r="Q19" s="243"/>
      <c r="R19" s="243"/>
    </row>
    <row r="20" spans="1:18" ht="11.1" customHeight="1" x14ac:dyDescent="0.15">
      <c r="A20" s="7" t="s">
        <v>180</v>
      </c>
      <c r="B20" s="173">
        <v>14.9</v>
      </c>
      <c r="C20" s="173">
        <v>13.1</v>
      </c>
      <c r="D20" s="173">
        <v>14.8</v>
      </c>
      <c r="E20" s="173">
        <v>13.9</v>
      </c>
      <c r="F20" s="173">
        <v>14.1</v>
      </c>
      <c r="G20" s="173">
        <v>13.1</v>
      </c>
      <c r="H20" s="173">
        <v>15.5</v>
      </c>
      <c r="I20" s="173">
        <v>12.9</v>
      </c>
      <c r="J20" s="173">
        <v>12.4</v>
      </c>
      <c r="K20" s="173">
        <v>15.2</v>
      </c>
      <c r="L20" s="173">
        <v>13.1</v>
      </c>
      <c r="M20" s="173">
        <v>14.2</v>
      </c>
      <c r="N20" s="241">
        <f>SUM(B20:M20)</f>
        <v>167.2</v>
      </c>
      <c r="O20" s="241">
        <f t="shared" ref="O20:O22" si="0">ROUND(N20/N19*100,1)</f>
        <v>97</v>
      </c>
      <c r="Q20" s="243"/>
      <c r="R20" s="243"/>
    </row>
    <row r="21" spans="1:18" ht="11.1" customHeight="1" x14ac:dyDescent="0.15">
      <c r="A21" s="7" t="s">
        <v>179</v>
      </c>
      <c r="B21" s="173">
        <v>11.4</v>
      </c>
      <c r="C21" s="173">
        <v>13.5</v>
      </c>
      <c r="D21" s="173">
        <v>13.7</v>
      </c>
      <c r="E21" s="173">
        <v>13.4</v>
      </c>
      <c r="F21" s="173">
        <v>13.1</v>
      </c>
      <c r="G21" s="173">
        <v>12.4</v>
      </c>
      <c r="H21" s="173">
        <v>11.1</v>
      </c>
      <c r="I21" s="173">
        <v>12</v>
      </c>
      <c r="J21" s="173">
        <v>12.5</v>
      </c>
      <c r="K21" s="173">
        <v>11.2</v>
      </c>
      <c r="L21" s="173">
        <v>11.7</v>
      </c>
      <c r="M21" s="173">
        <v>13.4</v>
      </c>
      <c r="N21" s="241">
        <f>SUM(B21:M21)</f>
        <v>149.4</v>
      </c>
      <c r="O21" s="241">
        <f t="shared" si="0"/>
        <v>89.4</v>
      </c>
      <c r="Q21" s="243"/>
      <c r="R21" s="243"/>
    </row>
    <row r="22" spans="1:18" ht="11.1" customHeight="1" x14ac:dyDescent="0.15">
      <c r="A22" s="7" t="s">
        <v>184</v>
      </c>
      <c r="B22" s="173">
        <v>9.4</v>
      </c>
      <c r="C22" s="173">
        <v>10.3</v>
      </c>
      <c r="D22" s="173">
        <v>13.4</v>
      </c>
      <c r="E22" s="173">
        <v>13.5</v>
      </c>
      <c r="F22" s="173">
        <v>11.3</v>
      </c>
      <c r="G22" s="173">
        <v>12.2</v>
      </c>
      <c r="H22" s="173">
        <v>10.9</v>
      </c>
      <c r="I22" s="173">
        <v>11.2</v>
      </c>
      <c r="J22" s="173">
        <v>12.1</v>
      </c>
      <c r="K22" s="173">
        <v>10.7</v>
      </c>
      <c r="L22" s="173">
        <v>11.3</v>
      </c>
      <c r="M22" s="173">
        <v>11.8</v>
      </c>
      <c r="N22" s="241">
        <f>SUM(B22:M22)</f>
        <v>138.10000000000002</v>
      </c>
      <c r="O22" s="241">
        <f t="shared" si="0"/>
        <v>92.4</v>
      </c>
      <c r="Q22" s="243"/>
      <c r="R22" s="243"/>
    </row>
    <row r="23" spans="1:18" ht="11.1" customHeight="1" x14ac:dyDescent="0.15">
      <c r="A23" s="7" t="s">
        <v>206</v>
      </c>
      <c r="B23" s="173">
        <v>11.1</v>
      </c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241"/>
      <c r="O23" s="241"/>
    </row>
    <row r="24" spans="1:18" ht="9.75" customHeight="1" x14ac:dyDescent="0.15">
      <c r="J24" s="394"/>
    </row>
    <row r="35" spans="1:69" ht="9" customHeight="1" x14ac:dyDescent="0.15"/>
    <row r="36" spans="1:69" ht="9" customHeight="1" x14ac:dyDescent="0.15"/>
    <row r="37" spans="1:69" ht="9" customHeight="1" x14ac:dyDescent="0.15"/>
    <row r="38" spans="1:69" ht="9" customHeight="1" x14ac:dyDescent="0.15"/>
    <row r="39" spans="1:69" ht="9" customHeight="1" x14ac:dyDescent="0.15"/>
    <row r="40" spans="1:69" ht="9" customHeight="1" x14ac:dyDescent="0.15"/>
    <row r="41" spans="1:69" ht="20.25" customHeight="1" x14ac:dyDescent="0.15"/>
    <row r="42" spans="1:69" ht="11.1" customHeight="1" x14ac:dyDescent="0.15">
      <c r="A42" s="7"/>
      <c r="B42" s="8" t="s">
        <v>77</v>
      </c>
      <c r="C42" s="8" t="s">
        <v>78</v>
      </c>
      <c r="D42" s="8" t="s">
        <v>79</v>
      </c>
      <c r="E42" s="8" t="s">
        <v>80</v>
      </c>
      <c r="F42" s="8" t="s">
        <v>81</v>
      </c>
      <c r="G42" s="8" t="s">
        <v>82</v>
      </c>
      <c r="H42" s="8" t="s">
        <v>83</v>
      </c>
      <c r="I42" s="8" t="s">
        <v>84</v>
      </c>
      <c r="J42" s="8" t="s">
        <v>85</v>
      </c>
      <c r="K42" s="8" t="s">
        <v>86</v>
      </c>
      <c r="L42" s="8" t="s">
        <v>87</v>
      </c>
      <c r="M42" s="8" t="s">
        <v>88</v>
      </c>
      <c r="N42" s="235" t="s">
        <v>124</v>
      </c>
      <c r="O42" s="235" t="s">
        <v>125</v>
      </c>
      <c r="P42" s="1"/>
      <c r="Q42" s="1"/>
      <c r="R42" s="1"/>
      <c r="S42" s="1"/>
      <c r="T42" s="1"/>
      <c r="U42" s="1"/>
      <c r="V42" s="1"/>
      <c r="W42" s="1"/>
      <c r="X42" s="5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 ht="11.1" customHeight="1" x14ac:dyDescent="0.15">
      <c r="A43" s="7" t="s">
        <v>177</v>
      </c>
      <c r="B43" s="173">
        <v>23.3</v>
      </c>
      <c r="C43" s="173">
        <v>22.2</v>
      </c>
      <c r="D43" s="173">
        <v>23.2</v>
      </c>
      <c r="E43" s="173">
        <v>24.1</v>
      </c>
      <c r="F43" s="173">
        <v>24.8</v>
      </c>
      <c r="G43" s="173">
        <v>24.4</v>
      </c>
      <c r="H43" s="173">
        <v>22.4</v>
      </c>
      <c r="I43" s="173">
        <v>22.6</v>
      </c>
      <c r="J43" s="173">
        <v>23.1</v>
      </c>
      <c r="K43" s="173">
        <v>22.1</v>
      </c>
      <c r="L43" s="173">
        <v>26.5</v>
      </c>
      <c r="M43" s="173">
        <v>25.5</v>
      </c>
      <c r="N43" s="241">
        <f>SUM(B43:M43)/12</f>
        <v>23.683333333333334</v>
      </c>
      <c r="O43" s="241">
        <v>102.6</v>
      </c>
      <c r="P43" s="176"/>
      <c r="Q43" s="244"/>
      <c r="R43" s="244"/>
      <c r="S43" s="176"/>
      <c r="T43" s="176"/>
      <c r="U43" s="176"/>
      <c r="V43" s="176"/>
      <c r="W43" s="176"/>
      <c r="X43" s="176"/>
      <c r="Y43" s="176"/>
      <c r="Z43" s="176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 ht="11.1" customHeight="1" x14ac:dyDescent="0.15">
      <c r="A44" s="7" t="s">
        <v>180</v>
      </c>
      <c r="B44" s="173">
        <v>23.9</v>
      </c>
      <c r="C44" s="173">
        <v>23.5</v>
      </c>
      <c r="D44" s="173">
        <v>24.5</v>
      </c>
      <c r="E44" s="173">
        <v>24.1</v>
      </c>
      <c r="F44" s="173">
        <v>25.4</v>
      </c>
      <c r="G44" s="173">
        <v>25</v>
      </c>
      <c r="H44" s="173">
        <v>26.2</v>
      </c>
      <c r="I44" s="173">
        <v>25.1</v>
      </c>
      <c r="J44" s="173">
        <v>24.1</v>
      </c>
      <c r="K44" s="173">
        <v>24.5</v>
      </c>
      <c r="L44" s="173">
        <v>23.8</v>
      </c>
      <c r="M44" s="173">
        <v>23.8</v>
      </c>
      <c r="N44" s="241">
        <f>SUM(B44:M44)/12</f>
        <v>24.491666666666664</v>
      </c>
      <c r="O44" s="241">
        <f t="shared" ref="O44:O46" si="1">ROUND(N44/N43*100,1)</f>
        <v>103.4</v>
      </c>
      <c r="P44" s="176"/>
      <c r="Q44" s="244"/>
      <c r="R44" s="244"/>
      <c r="S44" s="176"/>
      <c r="T44" s="176"/>
      <c r="U44" s="176"/>
      <c r="V44" s="176"/>
      <c r="W44" s="176"/>
      <c r="X44" s="176"/>
      <c r="Y44" s="176"/>
      <c r="Z44" s="176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 ht="11.1" customHeight="1" x14ac:dyDescent="0.15">
      <c r="A45" s="7" t="s">
        <v>179</v>
      </c>
      <c r="B45" s="173">
        <v>22.9</v>
      </c>
      <c r="C45" s="173">
        <v>22.7</v>
      </c>
      <c r="D45" s="173">
        <v>23</v>
      </c>
      <c r="E45" s="173">
        <v>23.1</v>
      </c>
      <c r="F45" s="173">
        <v>24.7</v>
      </c>
      <c r="G45" s="173">
        <v>24.6</v>
      </c>
      <c r="H45" s="173">
        <v>23.1</v>
      </c>
      <c r="I45" s="173">
        <v>23.2</v>
      </c>
      <c r="J45" s="173">
        <v>22.3</v>
      </c>
      <c r="K45" s="173">
        <v>20.8</v>
      </c>
      <c r="L45" s="173">
        <v>19.5</v>
      </c>
      <c r="M45" s="173">
        <v>20.100000000000001</v>
      </c>
      <c r="N45" s="241">
        <f>SUM(B45:M45)/12</f>
        <v>22.5</v>
      </c>
      <c r="O45" s="241">
        <f t="shared" si="1"/>
        <v>91.9</v>
      </c>
      <c r="P45" s="176"/>
      <c r="Q45" s="244"/>
      <c r="R45" s="244"/>
      <c r="S45" s="176"/>
      <c r="T45" s="176"/>
      <c r="U45" s="176"/>
      <c r="V45" s="176"/>
      <c r="W45" s="176"/>
      <c r="X45" s="176"/>
      <c r="Y45" s="176"/>
      <c r="Z45" s="176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 ht="11.1" customHeight="1" x14ac:dyDescent="0.15">
      <c r="A46" s="7" t="s">
        <v>184</v>
      </c>
      <c r="B46" s="173">
        <v>18.8</v>
      </c>
      <c r="C46" s="173">
        <v>18.100000000000001</v>
      </c>
      <c r="D46" s="173">
        <v>19.5</v>
      </c>
      <c r="E46" s="173">
        <v>19.100000000000001</v>
      </c>
      <c r="F46" s="173">
        <v>19.2</v>
      </c>
      <c r="G46" s="173">
        <v>18.7</v>
      </c>
      <c r="H46" s="173">
        <v>18.2</v>
      </c>
      <c r="I46" s="173">
        <v>19</v>
      </c>
      <c r="J46" s="173">
        <v>18.7</v>
      </c>
      <c r="K46" s="173">
        <v>18.399999999999999</v>
      </c>
      <c r="L46" s="173">
        <v>18.7</v>
      </c>
      <c r="M46" s="173">
        <v>19.7</v>
      </c>
      <c r="N46" s="241">
        <f>SUM(B46:M46)/12</f>
        <v>18.841666666666665</v>
      </c>
      <c r="O46" s="241">
        <f t="shared" si="1"/>
        <v>83.7</v>
      </c>
      <c r="P46" s="176"/>
      <c r="Q46" s="244"/>
      <c r="R46" s="244"/>
      <c r="S46" s="176"/>
      <c r="T46" s="176"/>
      <c r="U46" s="176"/>
      <c r="V46" s="176"/>
      <c r="W46" s="176"/>
      <c r="X46" s="176"/>
      <c r="Y46" s="176"/>
      <c r="Z46" s="176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 ht="11.1" customHeight="1" x14ac:dyDescent="0.15">
      <c r="A47" s="7" t="s">
        <v>206</v>
      </c>
      <c r="B47" s="173">
        <v>19.8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241"/>
      <c r="O47" s="241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ht="6.75" customHeight="1" x14ac:dyDescent="0.15">
      <c r="N48" s="52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4:69" ht="9" hidden="1" customHeight="1" x14ac:dyDescent="0.15">
      <c r="N49" s="52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61" spans="14:69" ht="9" customHeight="1" x14ac:dyDescent="0.15"/>
    <row r="62" spans="14:69" ht="9" customHeight="1" x14ac:dyDescent="0.15"/>
    <row r="63" spans="14:69" ht="9" customHeight="1" x14ac:dyDescent="0.15"/>
    <row r="64" spans="14:69" ht="9" customHeight="1" x14ac:dyDescent="0.15"/>
    <row r="65" spans="1:26" ht="9" customHeight="1" x14ac:dyDescent="0.15"/>
    <row r="66" spans="1:26" ht="9" customHeight="1" x14ac:dyDescent="0.15"/>
    <row r="68" spans="1:26" ht="9.75" customHeight="1" x14ac:dyDescent="0.15"/>
    <row r="69" spans="1:26" ht="2.25" hidden="1" customHeight="1" x14ac:dyDescent="0.15">
      <c r="N69" s="52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1.1" customHeight="1" x14ac:dyDescent="0.15">
      <c r="A70" s="7"/>
      <c r="B70" s="8" t="s">
        <v>77</v>
      </c>
      <c r="C70" s="8" t="s">
        <v>78</v>
      </c>
      <c r="D70" s="8" t="s">
        <v>79</v>
      </c>
      <c r="E70" s="8" t="s">
        <v>80</v>
      </c>
      <c r="F70" s="8" t="s">
        <v>81</v>
      </c>
      <c r="G70" s="8" t="s">
        <v>82</v>
      </c>
      <c r="H70" s="8" t="s">
        <v>83</v>
      </c>
      <c r="I70" s="8" t="s">
        <v>84</v>
      </c>
      <c r="J70" s="8" t="s">
        <v>85</v>
      </c>
      <c r="K70" s="8" t="s">
        <v>86</v>
      </c>
      <c r="L70" s="8" t="s">
        <v>87</v>
      </c>
      <c r="M70" s="8" t="s">
        <v>88</v>
      </c>
      <c r="N70" s="235" t="s">
        <v>124</v>
      </c>
      <c r="O70" s="235" t="s">
        <v>125</v>
      </c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1.1" customHeight="1" x14ac:dyDescent="0.15">
      <c r="A71" s="7" t="s">
        <v>177</v>
      </c>
      <c r="B71" s="164">
        <v>61.3</v>
      </c>
      <c r="C71" s="164">
        <v>57.5</v>
      </c>
      <c r="D71" s="164">
        <v>62.8</v>
      </c>
      <c r="E71" s="164">
        <v>55.8</v>
      </c>
      <c r="F71" s="164">
        <v>58</v>
      </c>
      <c r="G71" s="164">
        <v>59.3</v>
      </c>
      <c r="H71" s="164">
        <v>58.4</v>
      </c>
      <c r="I71" s="164">
        <v>61.5</v>
      </c>
      <c r="J71" s="164">
        <v>60.7</v>
      </c>
      <c r="K71" s="164">
        <v>64</v>
      </c>
      <c r="L71" s="164">
        <v>68.3</v>
      </c>
      <c r="M71" s="164">
        <v>58.9</v>
      </c>
      <c r="N71" s="240">
        <f>SUM(B71:M71)/12</f>
        <v>60.541666666666657</v>
      </c>
      <c r="O71" s="241">
        <v>95.2</v>
      </c>
      <c r="P71" s="52"/>
      <c r="Q71" s="334"/>
      <c r="R71" s="334"/>
      <c r="S71" s="52"/>
      <c r="T71" s="52"/>
      <c r="U71" s="52"/>
      <c r="V71" s="52"/>
      <c r="W71" s="52"/>
      <c r="X71" s="52"/>
      <c r="Y71" s="52"/>
      <c r="Z71" s="52"/>
    </row>
    <row r="72" spans="1:26" ht="11.1" customHeight="1" x14ac:dyDescent="0.15">
      <c r="A72" s="7" t="s">
        <v>180</v>
      </c>
      <c r="B72" s="164">
        <v>63.7</v>
      </c>
      <c r="C72" s="164">
        <v>56.1</v>
      </c>
      <c r="D72" s="164">
        <v>59.3</v>
      </c>
      <c r="E72" s="164">
        <v>58.2</v>
      </c>
      <c r="F72" s="164">
        <v>54.4</v>
      </c>
      <c r="G72" s="164">
        <v>52.5</v>
      </c>
      <c r="H72" s="164">
        <v>58.1</v>
      </c>
      <c r="I72" s="164">
        <v>52.2</v>
      </c>
      <c r="J72" s="164">
        <v>52.7</v>
      </c>
      <c r="K72" s="164">
        <v>61.5</v>
      </c>
      <c r="L72" s="164">
        <v>55.5</v>
      </c>
      <c r="M72" s="164">
        <v>59.8</v>
      </c>
      <c r="N72" s="240">
        <f>SUM(B72:M72)/12</f>
        <v>57</v>
      </c>
      <c r="O72" s="241">
        <f t="shared" ref="O72:O74" si="2">ROUND(N72/N71*100,1)</f>
        <v>94.2</v>
      </c>
      <c r="P72" s="52"/>
      <c r="Q72" s="334"/>
      <c r="R72" s="334"/>
      <c r="S72" s="52"/>
      <c r="T72" s="52"/>
      <c r="U72" s="52"/>
      <c r="V72" s="52"/>
      <c r="W72" s="52"/>
      <c r="X72" s="52"/>
      <c r="Y72" s="52"/>
      <c r="Z72" s="52"/>
    </row>
    <row r="73" spans="1:26" ht="11.1" customHeight="1" x14ac:dyDescent="0.15">
      <c r="A73" s="7" t="s">
        <v>179</v>
      </c>
      <c r="B73" s="164">
        <v>50.6</v>
      </c>
      <c r="C73" s="164">
        <v>59.7</v>
      </c>
      <c r="D73" s="164">
        <v>59.2</v>
      </c>
      <c r="E73" s="164">
        <v>58</v>
      </c>
      <c r="F73" s="164">
        <v>51.7</v>
      </c>
      <c r="G73" s="164">
        <v>50.6</v>
      </c>
      <c r="H73" s="164">
        <v>49.6</v>
      </c>
      <c r="I73" s="164">
        <v>51.4</v>
      </c>
      <c r="J73" s="164">
        <v>56.8</v>
      </c>
      <c r="K73" s="164">
        <v>55.7</v>
      </c>
      <c r="L73" s="164">
        <v>61.1</v>
      </c>
      <c r="M73" s="164">
        <v>66.099999999999994</v>
      </c>
      <c r="N73" s="240">
        <f>SUM(B73:M73)/12</f>
        <v>55.875000000000007</v>
      </c>
      <c r="O73" s="241">
        <f t="shared" si="2"/>
        <v>98</v>
      </c>
      <c r="Q73" s="338"/>
      <c r="R73" s="338"/>
    </row>
    <row r="74" spans="1:26" ht="11.1" customHeight="1" x14ac:dyDescent="0.15">
      <c r="A74" s="7" t="s">
        <v>184</v>
      </c>
      <c r="B74" s="164">
        <v>51.9</v>
      </c>
      <c r="C74" s="164">
        <v>57.5</v>
      </c>
      <c r="D74" s="164">
        <v>67.900000000000006</v>
      </c>
      <c r="E74" s="164">
        <v>70.8</v>
      </c>
      <c r="F74" s="164">
        <v>59.1</v>
      </c>
      <c r="G74" s="164">
        <v>65.8</v>
      </c>
      <c r="H74" s="164">
        <v>60.1</v>
      </c>
      <c r="I74" s="164">
        <v>57.8</v>
      </c>
      <c r="J74" s="164">
        <v>64.7</v>
      </c>
      <c r="K74" s="164">
        <v>58.7</v>
      </c>
      <c r="L74" s="164">
        <v>59.8</v>
      </c>
      <c r="M74" s="164">
        <v>58.8</v>
      </c>
      <c r="N74" s="240">
        <f>SUM(B74:M74)/12</f>
        <v>61.07500000000001</v>
      </c>
      <c r="O74" s="241">
        <f t="shared" si="2"/>
        <v>109.3</v>
      </c>
      <c r="Q74" s="338"/>
      <c r="R74" s="338"/>
    </row>
    <row r="75" spans="1:26" ht="11.1" customHeight="1" x14ac:dyDescent="0.15">
      <c r="A75" s="7" t="s">
        <v>206</v>
      </c>
      <c r="B75" s="164">
        <v>56</v>
      </c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240"/>
      <c r="O75" s="241"/>
    </row>
    <row r="76" spans="1:26" ht="9.9499999999999993" customHeight="1" x14ac:dyDescent="0.15">
      <c r="B76" s="170"/>
      <c r="C76" s="170"/>
      <c r="D76" s="170"/>
      <c r="E76" s="170"/>
      <c r="F76" s="170"/>
      <c r="G76" s="170"/>
      <c r="H76" s="170"/>
      <c r="I76" s="170"/>
      <c r="J76" s="170"/>
      <c r="K76" s="168"/>
      <c r="L76" s="170"/>
      <c r="M76" s="170"/>
    </row>
    <row r="77" spans="1:26" ht="9.9499999999999993" customHeight="1" x14ac:dyDescent="0.15"/>
    <row r="78" spans="1:26" ht="9" customHeight="1" x14ac:dyDescent="0.15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AY93"/>
  <sheetViews>
    <sheetView workbookViewId="0">
      <selection activeCell="B89" sqref="B89"/>
    </sheetView>
  </sheetViews>
  <sheetFormatPr defaultColWidth="7.625" defaultRowHeight="9.9499999999999993" customHeight="1" x14ac:dyDescent="0.15"/>
  <cols>
    <col min="1" max="1" width="7.625" style="258" customWidth="1"/>
    <col min="2" max="13" width="6.125" style="258" customWidth="1"/>
    <col min="14" max="16384" width="7.625" style="258"/>
  </cols>
  <sheetData>
    <row r="3" spans="12:51" ht="9.9499999999999993" customHeight="1" x14ac:dyDescent="0.15">
      <c r="L3" s="52"/>
      <c r="M3" s="51"/>
      <c r="N3" s="52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2:51" ht="9.9499999999999993" customHeight="1" x14ac:dyDescent="0.15">
      <c r="L4" s="52"/>
      <c r="M4" s="176"/>
      <c r="N4" s="52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2:51" ht="9.9499999999999993" customHeight="1" x14ac:dyDescent="0.15">
      <c r="L5" s="52"/>
      <c r="M5" s="176"/>
      <c r="N5" s="52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2:51" ht="9.9499999999999993" customHeight="1" x14ac:dyDescent="0.15">
      <c r="L6" s="52"/>
      <c r="M6" s="176"/>
      <c r="N6" s="52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2:51" ht="9.9499999999999993" customHeight="1" x14ac:dyDescent="0.15">
      <c r="L7" s="52"/>
      <c r="M7" s="176"/>
      <c r="N7" s="52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2:51" ht="9.9499999999999993" customHeight="1" x14ac:dyDescent="0.15">
      <c r="L8" s="52"/>
      <c r="M8" s="176"/>
      <c r="N8" s="52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2:51" ht="9.9499999999999993" customHeight="1" x14ac:dyDescent="0.15">
      <c r="L9" s="52"/>
      <c r="M9" s="52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"/>
    </row>
    <row r="10" spans="12:51" ht="9.9499999999999993" customHeight="1" x14ac:dyDescent="0.15">
      <c r="L10" s="52"/>
      <c r="M10" s="52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"/>
    </row>
    <row r="11" spans="12:51" ht="9.9499999999999993" customHeight="1" x14ac:dyDescent="0.15">
      <c r="L11" s="52"/>
      <c r="M11" s="52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"/>
    </row>
    <row r="12" spans="12:51" ht="9.9499999999999993" customHeight="1" x14ac:dyDescent="0.15">
      <c r="L12" s="52"/>
      <c r="M12" s="52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"/>
    </row>
    <row r="13" spans="12:51" ht="9.9499999999999993" customHeight="1" x14ac:dyDescent="0.15">
      <c r="L13" s="52"/>
      <c r="M13" s="52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"/>
    </row>
    <row r="14" spans="12:51" ht="9.9499999999999993" customHeight="1" x14ac:dyDescent="0.15">
      <c r="L14" s="52"/>
      <c r="M14" s="51"/>
      <c r="AA14" s="1"/>
    </row>
    <row r="15" spans="12:51" ht="9.9499999999999993" customHeight="1" x14ac:dyDescent="0.15">
      <c r="L15" s="52"/>
      <c r="M15" s="176"/>
      <c r="AA15" s="1"/>
    </row>
    <row r="16" spans="12:51" ht="9.9499999999999993" customHeight="1" x14ac:dyDescent="0.15">
      <c r="L16" s="52"/>
      <c r="M16" s="176"/>
      <c r="AA16" s="1"/>
    </row>
    <row r="17" spans="1:27" ht="9.9499999999999993" customHeight="1" x14ac:dyDescent="0.15">
      <c r="L17" s="52"/>
      <c r="M17" s="176"/>
      <c r="AA17" s="1"/>
    </row>
    <row r="18" spans="1:27" ht="9.9499999999999993" customHeight="1" x14ac:dyDescent="0.15">
      <c r="L18" s="52"/>
      <c r="M18" s="176"/>
      <c r="AA18" s="1"/>
    </row>
    <row r="19" spans="1:27" ht="9.9499999999999993" customHeight="1" x14ac:dyDescent="0.15">
      <c r="L19" s="52"/>
      <c r="M19" s="176"/>
      <c r="AA19" s="1"/>
    </row>
    <row r="20" spans="1:27" ht="9.9499999999999993" customHeight="1" x14ac:dyDescent="0.15">
      <c r="L20" s="52"/>
      <c r="M20" s="52"/>
      <c r="AA20" s="1"/>
    </row>
    <row r="21" spans="1:27" ht="9.9499999999999993" customHeight="1" x14ac:dyDescent="0.15">
      <c r="L21" s="52"/>
      <c r="M21" s="52"/>
      <c r="AA21" s="1"/>
    </row>
    <row r="22" spans="1:27" ht="9.9499999999999993" customHeight="1" x14ac:dyDescent="0.15">
      <c r="L22" s="52"/>
      <c r="M22" s="52"/>
      <c r="AA22" s="1"/>
    </row>
    <row r="23" spans="1:27" ht="3" customHeight="1" x14ac:dyDescent="0.15">
      <c r="AA23" s="1"/>
    </row>
    <row r="24" spans="1:27" ht="11.1" customHeight="1" x14ac:dyDescent="0.15">
      <c r="A24" s="7"/>
      <c r="B24" s="8" t="s">
        <v>77</v>
      </c>
      <c r="C24" s="8" t="s">
        <v>78</v>
      </c>
      <c r="D24" s="8" t="s">
        <v>79</v>
      </c>
      <c r="E24" s="8" t="s">
        <v>80</v>
      </c>
      <c r="F24" s="8" t="s">
        <v>81</v>
      </c>
      <c r="G24" s="8" t="s">
        <v>82</v>
      </c>
      <c r="H24" s="8" t="s">
        <v>83</v>
      </c>
      <c r="I24" s="8" t="s">
        <v>84</v>
      </c>
      <c r="J24" s="8" t="s">
        <v>85</v>
      </c>
      <c r="K24" s="8" t="s">
        <v>86</v>
      </c>
      <c r="L24" s="8" t="s">
        <v>87</v>
      </c>
      <c r="M24" s="8" t="s">
        <v>88</v>
      </c>
      <c r="N24" s="235" t="s">
        <v>123</v>
      </c>
      <c r="O24" s="13" t="s">
        <v>125</v>
      </c>
      <c r="AA24" s="1"/>
    </row>
    <row r="25" spans="1:27" ht="11.1" customHeight="1" x14ac:dyDescent="0.15">
      <c r="A25" s="7" t="s">
        <v>177</v>
      </c>
      <c r="B25" s="173">
        <v>17.8</v>
      </c>
      <c r="C25" s="173">
        <v>19.2</v>
      </c>
      <c r="D25" s="173">
        <v>22</v>
      </c>
      <c r="E25" s="173">
        <v>19.600000000000001</v>
      </c>
      <c r="F25" s="173">
        <v>21.2</v>
      </c>
      <c r="G25" s="173">
        <v>21.5</v>
      </c>
      <c r="H25" s="173">
        <v>19.5</v>
      </c>
      <c r="I25" s="173">
        <v>20.8</v>
      </c>
      <c r="J25" s="173">
        <v>18</v>
      </c>
      <c r="K25" s="173">
        <v>21.1</v>
      </c>
      <c r="L25" s="173">
        <v>20.7</v>
      </c>
      <c r="M25" s="173">
        <v>18.2</v>
      </c>
      <c r="N25" s="241">
        <f>SUM(B25:M25)</f>
        <v>239.6</v>
      </c>
      <c r="O25" s="166">
        <v>104.1</v>
      </c>
      <c r="Q25" s="18"/>
      <c r="R25" s="18"/>
      <c r="AA25" s="1"/>
    </row>
    <row r="26" spans="1:27" ht="11.1" customHeight="1" x14ac:dyDescent="0.15">
      <c r="A26" s="7" t="s">
        <v>180</v>
      </c>
      <c r="B26" s="173">
        <v>18.600000000000001</v>
      </c>
      <c r="C26" s="173">
        <v>19.100000000000001</v>
      </c>
      <c r="D26" s="173">
        <v>19.899999999999999</v>
      </c>
      <c r="E26" s="173">
        <v>18.5</v>
      </c>
      <c r="F26" s="173">
        <v>19.8</v>
      </c>
      <c r="G26" s="173">
        <v>18</v>
      </c>
      <c r="H26" s="173">
        <v>20.6</v>
      </c>
      <c r="I26" s="173">
        <v>17.5</v>
      </c>
      <c r="J26" s="173">
        <v>17.100000000000001</v>
      </c>
      <c r="K26" s="173">
        <v>21.2</v>
      </c>
      <c r="L26" s="173">
        <v>19</v>
      </c>
      <c r="M26" s="173">
        <v>18.2</v>
      </c>
      <c r="N26" s="241">
        <f>SUM(B26:M26)</f>
        <v>227.49999999999997</v>
      </c>
      <c r="O26" s="166">
        <f t="shared" ref="O26:O28" si="0">ROUND(N26/N25*100,1)</f>
        <v>94.9</v>
      </c>
      <c r="Q26" s="18"/>
      <c r="R26" s="18"/>
      <c r="AA26" s="1"/>
    </row>
    <row r="27" spans="1:27" ht="11.1" customHeight="1" x14ac:dyDescent="0.15">
      <c r="A27" s="7" t="s">
        <v>179</v>
      </c>
      <c r="B27" s="173">
        <v>18</v>
      </c>
      <c r="C27" s="173">
        <v>21.8</v>
      </c>
      <c r="D27" s="173">
        <v>22.1</v>
      </c>
      <c r="E27" s="173">
        <v>19</v>
      </c>
      <c r="F27" s="173">
        <v>19.3</v>
      </c>
      <c r="G27" s="173">
        <v>17.8</v>
      </c>
      <c r="H27" s="173">
        <v>20.3</v>
      </c>
      <c r="I27" s="173">
        <v>18.899999999999999</v>
      </c>
      <c r="J27" s="173">
        <v>18.600000000000001</v>
      </c>
      <c r="K27" s="173">
        <v>20.100000000000001</v>
      </c>
      <c r="L27" s="173">
        <v>17.3</v>
      </c>
      <c r="M27" s="173">
        <v>19.2</v>
      </c>
      <c r="N27" s="241">
        <f>SUM(B27:M27)</f>
        <v>232.4</v>
      </c>
      <c r="O27" s="166">
        <f t="shared" si="0"/>
        <v>102.2</v>
      </c>
      <c r="Q27" s="18"/>
      <c r="R27" s="18"/>
      <c r="AA27" s="1"/>
    </row>
    <row r="28" spans="1:27" ht="11.1" customHeight="1" x14ac:dyDescent="0.15">
      <c r="A28" s="7" t="s">
        <v>184</v>
      </c>
      <c r="B28" s="173">
        <v>16.7</v>
      </c>
      <c r="C28" s="173">
        <v>20</v>
      </c>
      <c r="D28" s="173">
        <v>21.5</v>
      </c>
      <c r="E28" s="173">
        <v>20.7</v>
      </c>
      <c r="F28" s="173">
        <v>21.3</v>
      </c>
      <c r="G28" s="173">
        <v>24.4</v>
      </c>
      <c r="H28" s="173">
        <v>20.2</v>
      </c>
      <c r="I28" s="173">
        <v>20.7</v>
      </c>
      <c r="J28" s="173">
        <v>19.7</v>
      </c>
      <c r="K28" s="173">
        <v>18.8</v>
      </c>
      <c r="L28" s="173">
        <v>19</v>
      </c>
      <c r="M28" s="173">
        <v>21.1</v>
      </c>
      <c r="N28" s="241">
        <f>SUM(B28:M28)</f>
        <v>244.09999999999997</v>
      </c>
      <c r="O28" s="166">
        <f t="shared" si="0"/>
        <v>105</v>
      </c>
      <c r="Q28" s="18"/>
      <c r="R28" s="18"/>
      <c r="AA28" s="1"/>
    </row>
    <row r="29" spans="1:27" ht="11.1" customHeight="1" x14ac:dyDescent="0.15">
      <c r="A29" s="7" t="s">
        <v>206</v>
      </c>
      <c r="B29" s="173">
        <v>19.399999999999999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241"/>
      <c r="O29" s="166"/>
      <c r="AA29" s="1"/>
    </row>
    <row r="30" spans="1:27" ht="9.9499999999999993" customHeight="1" x14ac:dyDescent="0.15">
      <c r="N30" s="170"/>
      <c r="O30" s="170"/>
      <c r="AA30" s="1"/>
    </row>
    <row r="31" spans="1:27" ht="9.9499999999999993" customHeight="1" x14ac:dyDescent="0.15"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AA31" s="1"/>
    </row>
    <row r="51" spans="1:50" ht="9.9499999999999993" customHeight="1" x14ac:dyDescent="0.15">
      <c r="N51" s="1"/>
      <c r="O51" s="5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7.5" customHeight="1" x14ac:dyDescent="0.15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1.1" customHeight="1" x14ac:dyDescent="0.15">
      <c r="A53" s="7"/>
      <c r="B53" s="8" t="s">
        <v>77</v>
      </c>
      <c r="C53" s="8" t="s">
        <v>78</v>
      </c>
      <c r="D53" s="8" t="s">
        <v>79</v>
      </c>
      <c r="E53" s="8" t="s">
        <v>80</v>
      </c>
      <c r="F53" s="8" t="s">
        <v>81</v>
      </c>
      <c r="G53" s="8" t="s">
        <v>82</v>
      </c>
      <c r="H53" s="8" t="s">
        <v>83</v>
      </c>
      <c r="I53" s="8" t="s">
        <v>84</v>
      </c>
      <c r="J53" s="8" t="s">
        <v>85</v>
      </c>
      <c r="K53" s="8" t="s">
        <v>86</v>
      </c>
      <c r="L53" s="8" t="s">
        <v>87</v>
      </c>
      <c r="M53" s="8" t="s">
        <v>88</v>
      </c>
      <c r="N53" s="235" t="s">
        <v>124</v>
      </c>
      <c r="O53" s="167" t="s">
        <v>126</v>
      </c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1.1" customHeight="1" x14ac:dyDescent="0.15">
      <c r="A54" s="7" t="s">
        <v>177</v>
      </c>
      <c r="B54" s="173">
        <v>36.9</v>
      </c>
      <c r="C54" s="173">
        <v>38.9</v>
      </c>
      <c r="D54" s="173">
        <v>39.799999999999997</v>
      </c>
      <c r="E54" s="173">
        <v>38.4</v>
      </c>
      <c r="F54" s="173">
        <v>39.200000000000003</v>
      </c>
      <c r="G54" s="173">
        <v>40.700000000000003</v>
      </c>
      <c r="H54" s="173">
        <v>37.9</v>
      </c>
      <c r="I54" s="173">
        <v>39</v>
      </c>
      <c r="J54" s="173">
        <v>38.4</v>
      </c>
      <c r="K54" s="173">
        <v>40.1</v>
      </c>
      <c r="L54" s="173">
        <v>40.799999999999997</v>
      </c>
      <c r="M54" s="173">
        <v>39.700000000000003</v>
      </c>
      <c r="N54" s="241">
        <f t="shared" ref="N54:N55" si="1">SUM(B54:M54)/12</f>
        <v>39.15</v>
      </c>
      <c r="O54" s="341">
        <v>105.6</v>
      </c>
      <c r="P54" s="176"/>
      <c r="Q54" s="339"/>
      <c r="R54" s="339"/>
      <c r="S54" s="176"/>
      <c r="T54" s="176"/>
      <c r="U54" s="176"/>
      <c r="V54" s="176"/>
      <c r="W54" s="176"/>
      <c r="X54" s="176"/>
      <c r="Y54" s="176"/>
      <c r="Z54" s="176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1.1" customHeight="1" x14ac:dyDescent="0.15">
      <c r="A55" s="7" t="s">
        <v>180</v>
      </c>
      <c r="B55" s="173">
        <v>40.9</v>
      </c>
      <c r="C55" s="173">
        <v>42.3</v>
      </c>
      <c r="D55" s="173">
        <v>42.1</v>
      </c>
      <c r="E55" s="173">
        <v>37.9</v>
      </c>
      <c r="F55" s="173">
        <v>39.700000000000003</v>
      </c>
      <c r="G55" s="173">
        <v>38.4</v>
      </c>
      <c r="H55" s="173">
        <v>39.6</v>
      </c>
      <c r="I55" s="173">
        <v>39.299999999999997</v>
      </c>
      <c r="J55" s="173">
        <v>38.1</v>
      </c>
      <c r="K55" s="173">
        <v>40.4</v>
      </c>
      <c r="L55" s="173">
        <v>41.1</v>
      </c>
      <c r="M55" s="173">
        <v>39</v>
      </c>
      <c r="N55" s="241">
        <f t="shared" si="1"/>
        <v>39.9</v>
      </c>
      <c r="O55" s="341">
        <f t="shared" ref="O55:O57" si="2">ROUND(N55/N54*100,1)</f>
        <v>101.9</v>
      </c>
      <c r="P55" s="176"/>
      <c r="Q55" s="339"/>
      <c r="R55" s="339"/>
      <c r="S55" s="176"/>
      <c r="T55" s="176"/>
      <c r="U55" s="176"/>
      <c r="V55" s="176"/>
      <c r="W55" s="176"/>
      <c r="X55" s="176"/>
      <c r="Y55" s="176"/>
      <c r="Z55" s="176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1.1" customHeight="1" x14ac:dyDescent="0.15">
      <c r="A56" s="7" t="s">
        <v>179</v>
      </c>
      <c r="B56" s="173">
        <v>40.5</v>
      </c>
      <c r="C56" s="173">
        <v>42.5</v>
      </c>
      <c r="D56" s="173">
        <v>41.8</v>
      </c>
      <c r="E56" s="173">
        <v>40.1</v>
      </c>
      <c r="F56" s="173">
        <v>43</v>
      </c>
      <c r="G56" s="173">
        <v>42.8</v>
      </c>
      <c r="H56" s="173">
        <v>42.7</v>
      </c>
      <c r="I56" s="173">
        <v>42.3</v>
      </c>
      <c r="J56" s="173">
        <v>41</v>
      </c>
      <c r="K56" s="173">
        <v>40.700000000000003</v>
      </c>
      <c r="L56" s="173">
        <v>38</v>
      </c>
      <c r="M56" s="173">
        <v>36.4</v>
      </c>
      <c r="N56" s="241">
        <f>SUM(B56:M56)/12</f>
        <v>40.983333333333327</v>
      </c>
      <c r="O56" s="341">
        <f t="shared" si="2"/>
        <v>102.7</v>
      </c>
      <c r="P56" s="176"/>
      <c r="Q56" s="339"/>
      <c r="R56" s="339"/>
      <c r="S56" s="176"/>
      <c r="T56" s="176"/>
      <c r="U56" s="176"/>
      <c r="V56" s="176"/>
      <c r="W56" s="176"/>
      <c r="X56" s="176"/>
      <c r="Y56" s="176"/>
      <c r="Z56" s="176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1.1" customHeight="1" x14ac:dyDescent="0.15">
      <c r="A57" s="7" t="s">
        <v>184</v>
      </c>
      <c r="B57" s="173">
        <v>36.9</v>
      </c>
      <c r="C57" s="173">
        <v>38.200000000000003</v>
      </c>
      <c r="D57" s="173">
        <v>38.200000000000003</v>
      </c>
      <c r="E57" s="173">
        <v>36.4</v>
      </c>
      <c r="F57" s="173">
        <v>37.700000000000003</v>
      </c>
      <c r="G57" s="173">
        <v>38.799999999999997</v>
      </c>
      <c r="H57" s="173">
        <v>38.299999999999997</v>
      </c>
      <c r="I57" s="173">
        <v>40</v>
      </c>
      <c r="J57" s="173">
        <v>40.700000000000003</v>
      </c>
      <c r="K57" s="173">
        <v>40.200000000000003</v>
      </c>
      <c r="L57" s="173">
        <v>40.1</v>
      </c>
      <c r="M57" s="173">
        <v>39.200000000000003</v>
      </c>
      <c r="N57" s="241">
        <f>SUM(B57:M57)/12</f>
        <v>38.725000000000001</v>
      </c>
      <c r="O57" s="341">
        <f t="shared" si="2"/>
        <v>94.5</v>
      </c>
      <c r="P57" s="176"/>
      <c r="Q57" s="339"/>
      <c r="R57" s="339"/>
      <c r="S57" s="176"/>
      <c r="T57" s="176"/>
      <c r="U57" s="176"/>
      <c r="V57" s="176"/>
      <c r="W57" s="176"/>
      <c r="X57" s="176"/>
      <c r="Y57" s="176"/>
      <c r="Z57" s="176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1.1" customHeight="1" x14ac:dyDescent="0.15">
      <c r="A58" s="7" t="s">
        <v>206</v>
      </c>
      <c r="B58" s="173">
        <v>38.6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241"/>
      <c r="O58" s="341"/>
      <c r="P58" s="176"/>
      <c r="Q58" s="244"/>
      <c r="R58" s="244"/>
      <c r="S58" s="176"/>
      <c r="T58" s="176"/>
      <c r="U58" s="176"/>
      <c r="V58" s="176"/>
      <c r="W58" s="176"/>
      <c r="X58" s="176"/>
      <c r="Y58" s="176"/>
      <c r="Z58" s="176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6" customHeight="1" x14ac:dyDescent="0.15">
      <c r="N59" s="52"/>
      <c r="O59" s="24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9.9499999999999993" customHeight="1" x14ac:dyDescent="0.15">
      <c r="O60" s="243"/>
    </row>
    <row r="65" spans="7:28" ht="9.9499999999999993" customHeight="1" x14ac:dyDescent="0.15">
      <c r="G65" s="177"/>
    </row>
    <row r="66" spans="7:28" ht="9.9499999999999993" customHeight="1" x14ac:dyDescent="0.15"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</row>
    <row r="67" spans="7:28" ht="9.9499999999999993" customHeight="1" x14ac:dyDescent="0.15"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</row>
    <row r="68" spans="7:28" ht="9.9499999999999993" customHeight="1" x14ac:dyDescent="0.15"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</row>
    <row r="69" spans="7:28" ht="9.9499999999999993" customHeight="1" x14ac:dyDescent="0.15"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</row>
    <row r="70" spans="7:28" ht="9.9499999999999993" customHeight="1" x14ac:dyDescent="0.15">
      <c r="N70" s="52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1"/>
      <c r="AB70" s="1"/>
    </row>
    <row r="71" spans="7:28" ht="9.9499999999999993" customHeight="1" x14ac:dyDescent="0.15"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1"/>
      <c r="AB71" s="1"/>
    </row>
    <row r="72" spans="7:28" ht="9.9499999999999993" customHeight="1" x14ac:dyDescent="0.15">
      <c r="N72" s="52"/>
      <c r="O72" s="52"/>
      <c r="P72" s="52"/>
      <c r="Q72" s="52"/>
      <c r="R72" s="52"/>
      <c r="S72" s="20"/>
      <c r="T72" s="52"/>
      <c r="U72" s="52"/>
      <c r="V72" s="52"/>
      <c r="W72" s="52"/>
      <c r="X72" s="52"/>
      <c r="Y72" s="52"/>
      <c r="Z72" s="52"/>
      <c r="AA72" s="1"/>
      <c r="AB72" s="1"/>
    </row>
    <row r="73" spans="7:28" ht="9.9499999999999993" customHeight="1" x14ac:dyDescent="0.15"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1"/>
      <c r="AB73" s="1"/>
    </row>
    <row r="74" spans="7:28" ht="9.9499999999999993" customHeight="1" x14ac:dyDescent="0.15"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1"/>
      <c r="AB74" s="1"/>
    </row>
    <row r="75" spans="7:28" ht="9.9499999999999993" customHeight="1" x14ac:dyDescent="0.15"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1"/>
      <c r="AB75" s="1"/>
    </row>
    <row r="82" spans="1:18" ht="4.5" customHeight="1" x14ac:dyDescent="0.15"/>
    <row r="83" spans="1:18" ht="11.1" customHeight="1" x14ac:dyDescent="0.15">
      <c r="A83" s="7"/>
      <c r="B83" s="8" t="s">
        <v>77</v>
      </c>
      <c r="C83" s="8" t="s">
        <v>78</v>
      </c>
      <c r="D83" s="8" t="s">
        <v>79</v>
      </c>
      <c r="E83" s="8" t="s">
        <v>80</v>
      </c>
      <c r="F83" s="8" t="s">
        <v>81</v>
      </c>
      <c r="G83" s="8" t="s">
        <v>82</v>
      </c>
      <c r="H83" s="8" t="s">
        <v>83</v>
      </c>
      <c r="I83" s="8" t="s">
        <v>84</v>
      </c>
      <c r="J83" s="8" t="s">
        <v>85</v>
      </c>
      <c r="K83" s="8" t="s">
        <v>86</v>
      </c>
      <c r="L83" s="8" t="s">
        <v>87</v>
      </c>
      <c r="M83" s="8" t="s">
        <v>88</v>
      </c>
      <c r="N83" s="235" t="s">
        <v>124</v>
      </c>
      <c r="O83" s="167" t="s">
        <v>126</v>
      </c>
    </row>
    <row r="84" spans="1:18" s="170" customFormat="1" ht="11.1" customHeight="1" x14ac:dyDescent="0.15">
      <c r="A84" s="7" t="s">
        <v>177</v>
      </c>
      <c r="B84" s="164">
        <v>49</v>
      </c>
      <c r="C84" s="164">
        <v>47.9</v>
      </c>
      <c r="D84" s="164">
        <v>54.9</v>
      </c>
      <c r="E84" s="164">
        <v>51.9</v>
      </c>
      <c r="F84" s="164">
        <v>53.4</v>
      </c>
      <c r="G84" s="164">
        <v>52</v>
      </c>
      <c r="H84" s="166">
        <v>53.1</v>
      </c>
      <c r="I84" s="164">
        <v>52.7</v>
      </c>
      <c r="J84" s="164">
        <v>47.4</v>
      </c>
      <c r="K84" s="164">
        <v>51.7</v>
      </c>
      <c r="L84" s="164">
        <v>50.5</v>
      </c>
      <c r="M84" s="164">
        <v>46.4</v>
      </c>
      <c r="N84" s="240">
        <f t="shared" ref="N84:N87" si="3">SUM(B84:M84)/12</f>
        <v>50.908333333333331</v>
      </c>
      <c r="O84" s="341">
        <v>98.5</v>
      </c>
      <c r="Q84" s="340"/>
      <c r="R84" s="340"/>
    </row>
    <row r="85" spans="1:18" s="170" customFormat="1" ht="11.1" customHeight="1" x14ac:dyDescent="0.15">
      <c r="A85" s="7" t="s">
        <v>180</v>
      </c>
      <c r="B85" s="164">
        <v>44.7</v>
      </c>
      <c r="C85" s="164">
        <v>44.2</v>
      </c>
      <c r="D85" s="164">
        <v>47.2</v>
      </c>
      <c r="E85" s="164">
        <v>51.4</v>
      </c>
      <c r="F85" s="164">
        <v>48.7</v>
      </c>
      <c r="G85" s="164">
        <v>47.7</v>
      </c>
      <c r="H85" s="166">
        <v>51.2</v>
      </c>
      <c r="I85" s="164">
        <v>44.5</v>
      </c>
      <c r="J85" s="164">
        <v>45.6</v>
      </c>
      <c r="K85" s="164">
        <v>51.2</v>
      </c>
      <c r="L85" s="164">
        <v>45.8</v>
      </c>
      <c r="M85" s="164">
        <v>48.1</v>
      </c>
      <c r="N85" s="240">
        <f t="shared" si="3"/>
        <v>47.525000000000006</v>
      </c>
      <c r="O85" s="341">
        <f t="shared" ref="O85" si="4">ROUND(N85/N84*100,1)</f>
        <v>93.4</v>
      </c>
      <c r="Q85" s="340"/>
      <c r="R85" s="340"/>
    </row>
    <row r="86" spans="1:18" s="170" customFormat="1" ht="11.1" customHeight="1" x14ac:dyDescent="0.15">
      <c r="A86" s="7" t="s">
        <v>179</v>
      </c>
      <c r="B86" s="164">
        <v>43.5</v>
      </c>
      <c r="C86" s="166">
        <v>50</v>
      </c>
      <c r="D86" s="164">
        <v>53.2</v>
      </c>
      <c r="E86" s="164">
        <v>48.5</v>
      </c>
      <c r="F86" s="164">
        <v>42.9</v>
      </c>
      <c r="G86" s="164">
        <v>41.7</v>
      </c>
      <c r="H86" s="166">
        <v>47.4</v>
      </c>
      <c r="I86" s="164">
        <v>45</v>
      </c>
      <c r="J86" s="164">
        <v>46.3</v>
      </c>
      <c r="K86" s="164">
        <v>49.6</v>
      </c>
      <c r="L86" s="164">
        <v>47.6</v>
      </c>
      <c r="M86" s="164">
        <v>53.7</v>
      </c>
      <c r="N86" s="240">
        <f t="shared" si="3"/>
        <v>47.45000000000001</v>
      </c>
      <c r="O86" s="341">
        <v>100</v>
      </c>
      <c r="Q86" s="340"/>
      <c r="R86" s="340"/>
    </row>
    <row r="87" spans="1:18" s="170" customFormat="1" ht="11.1" customHeight="1" x14ac:dyDescent="0.15">
      <c r="A87" s="7" t="s">
        <v>184</v>
      </c>
      <c r="B87" s="164">
        <v>44.8</v>
      </c>
      <c r="C87" s="166">
        <v>51.5</v>
      </c>
      <c r="D87" s="164">
        <v>56.2</v>
      </c>
      <c r="E87" s="164">
        <v>57.8</v>
      </c>
      <c r="F87" s="164">
        <v>55.6</v>
      </c>
      <c r="G87" s="164">
        <v>62.4</v>
      </c>
      <c r="H87" s="166">
        <v>53</v>
      </c>
      <c r="I87" s="164">
        <v>50.6</v>
      </c>
      <c r="J87" s="164">
        <v>48</v>
      </c>
      <c r="K87" s="164">
        <v>47.1</v>
      </c>
      <c r="L87" s="164">
        <v>47.3</v>
      </c>
      <c r="M87" s="164">
        <v>54.3</v>
      </c>
      <c r="N87" s="240">
        <f t="shared" si="3"/>
        <v>52.383333333333326</v>
      </c>
      <c r="O87" s="341">
        <f t="shared" ref="O87" si="5">ROUND(N87/N86*100,1)</f>
        <v>110.4</v>
      </c>
      <c r="Q87" s="340"/>
      <c r="R87" s="340"/>
    </row>
    <row r="88" spans="1:18" ht="11.1" customHeight="1" x14ac:dyDescent="0.15">
      <c r="A88" s="7" t="s">
        <v>206</v>
      </c>
      <c r="B88" s="164">
        <v>50.7</v>
      </c>
      <c r="C88" s="166"/>
      <c r="D88" s="164"/>
      <c r="E88" s="164"/>
      <c r="F88" s="164"/>
      <c r="G88" s="164"/>
      <c r="H88" s="166"/>
      <c r="I88" s="164"/>
      <c r="J88" s="164"/>
      <c r="K88" s="164"/>
      <c r="L88" s="164"/>
      <c r="M88" s="164"/>
      <c r="N88" s="240"/>
      <c r="O88" s="341"/>
      <c r="Q88" s="18"/>
    </row>
    <row r="89" spans="1:18" ht="9.9499999999999993" customHeight="1" x14ac:dyDescent="0.15">
      <c r="F89" s="465"/>
      <c r="O89" s="245"/>
    </row>
    <row r="90" spans="1:18" ht="9.9499999999999993" customHeight="1" x14ac:dyDescent="0.15">
      <c r="G90" s="430"/>
    </row>
    <row r="93" spans="1:18" ht="30" customHeight="1" x14ac:dyDescent="0.15">
      <c r="N93" s="46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AW90"/>
  <sheetViews>
    <sheetView workbookViewId="0">
      <selection activeCell="B89" sqref="B89"/>
    </sheetView>
  </sheetViews>
  <sheetFormatPr defaultRowHeight="9.9499999999999993" customHeight="1" x14ac:dyDescent="0.15"/>
  <cols>
    <col min="1" max="1" width="7.625" style="258" customWidth="1"/>
    <col min="2" max="13" width="6.125" style="258" customWidth="1"/>
    <col min="14" max="26" width="7.625" style="258" customWidth="1"/>
    <col min="27" max="16384" width="9" style="258"/>
  </cols>
  <sheetData>
    <row r="18" spans="1:29" ht="9.9499999999999993" customHeight="1" x14ac:dyDescent="0.1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</row>
    <row r="22" spans="1:29" ht="9.9499999999999993" customHeight="1" x14ac:dyDescent="0.15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" customHeight="1" x14ac:dyDescent="0.1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1.1" customHeight="1" x14ac:dyDescent="0.15">
      <c r="A24" s="7"/>
      <c r="B24" s="8" t="s">
        <v>77</v>
      </c>
      <c r="C24" s="8" t="s">
        <v>78</v>
      </c>
      <c r="D24" s="8" t="s">
        <v>79</v>
      </c>
      <c r="E24" s="8" t="s">
        <v>80</v>
      </c>
      <c r="F24" s="8" t="s">
        <v>81</v>
      </c>
      <c r="G24" s="8" t="s">
        <v>82</v>
      </c>
      <c r="H24" s="8" t="s">
        <v>83</v>
      </c>
      <c r="I24" s="8" t="s">
        <v>84</v>
      </c>
      <c r="J24" s="8" t="s">
        <v>85</v>
      </c>
      <c r="K24" s="8" t="s">
        <v>86</v>
      </c>
      <c r="L24" s="8" t="s">
        <v>87</v>
      </c>
      <c r="M24" s="8" t="s">
        <v>88</v>
      </c>
      <c r="N24" s="235" t="s">
        <v>123</v>
      </c>
      <c r="O24" s="167" t="s">
        <v>126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1"/>
      <c r="AB24" s="1"/>
      <c r="AC24" s="1"/>
    </row>
    <row r="25" spans="1:29" ht="11.1" customHeight="1" x14ac:dyDescent="0.15">
      <c r="A25" s="7" t="s">
        <v>177</v>
      </c>
      <c r="B25" s="178">
        <v>31</v>
      </c>
      <c r="C25" s="178">
        <v>41.9</v>
      </c>
      <c r="D25" s="178">
        <v>40.700000000000003</v>
      </c>
      <c r="E25" s="178">
        <v>47.3</v>
      </c>
      <c r="F25" s="178">
        <v>55.6</v>
      </c>
      <c r="G25" s="178">
        <v>54.5</v>
      </c>
      <c r="H25" s="178">
        <v>50.6</v>
      </c>
      <c r="I25" s="178">
        <v>41.6</v>
      </c>
      <c r="J25" s="178">
        <v>40.700000000000003</v>
      </c>
      <c r="K25" s="178">
        <v>53.2</v>
      </c>
      <c r="L25" s="178">
        <v>46.1</v>
      </c>
      <c r="M25" s="178">
        <v>50.5</v>
      </c>
      <c r="N25" s="241">
        <f>SUM(B25:M25)</f>
        <v>553.70000000000005</v>
      </c>
      <c r="O25" s="236">
        <v>115.8</v>
      </c>
      <c r="P25" s="176"/>
      <c r="Q25" s="339"/>
      <c r="R25" s="339"/>
      <c r="S25" s="176"/>
      <c r="T25" s="176"/>
      <c r="U25" s="176"/>
      <c r="V25" s="176"/>
      <c r="W25" s="176"/>
      <c r="X25" s="176"/>
      <c r="Y25" s="176"/>
      <c r="Z25" s="176"/>
      <c r="AA25" s="1"/>
      <c r="AB25" s="1"/>
      <c r="AC25" s="1"/>
    </row>
    <row r="26" spans="1:29" ht="11.1" customHeight="1" x14ac:dyDescent="0.15">
      <c r="A26" s="7" t="s">
        <v>180</v>
      </c>
      <c r="B26" s="178">
        <v>46.8</v>
      </c>
      <c r="C26" s="178">
        <v>51.9</v>
      </c>
      <c r="D26" s="178">
        <v>48.4</v>
      </c>
      <c r="E26" s="178">
        <v>60.2</v>
      </c>
      <c r="F26" s="178">
        <v>52.3</v>
      </c>
      <c r="G26" s="178">
        <v>59.3</v>
      </c>
      <c r="H26" s="178">
        <v>66.7</v>
      </c>
      <c r="I26" s="178">
        <v>43.7</v>
      </c>
      <c r="J26" s="178">
        <v>73.5</v>
      </c>
      <c r="K26" s="178">
        <v>62.6</v>
      </c>
      <c r="L26" s="178">
        <v>59.5</v>
      </c>
      <c r="M26" s="178">
        <v>53.9</v>
      </c>
      <c r="N26" s="359">
        <f>SUM(B26:M26)</f>
        <v>678.8</v>
      </c>
      <c r="O26" s="236">
        <f t="shared" ref="O26:O28" si="0">ROUND(N26/N25*100,1)</f>
        <v>122.6</v>
      </c>
      <c r="P26" s="176"/>
      <c r="Q26" s="339"/>
      <c r="R26" s="339"/>
      <c r="S26" s="176"/>
      <c r="T26" s="176"/>
      <c r="U26" s="176"/>
      <c r="V26" s="176"/>
      <c r="W26" s="176"/>
      <c r="X26" s="176"/>
      <c r="Y26" s="176"/>
      <c r="Z26" s="176"/>
      <c r="AA26" s="1"/>
      <c r="AB26" s="1"/>
      <c r="AC26" s="1"/>
    </row>
    <row r="27" spans="1:29" ht="11.1" customHeight="1" x14ac:dyDescent="0.15">
      <c r="A27" s="7" t="s">
        <v>179</v>
      </c>
      <c r="B27" s="178">
        <v>47.8</v>
      </c>
      <c r="C27" s="178">
        <v>44.8</v>
      </c>
      <c r="D27" s="178">
        <v>52.1</v>
      </c>
      <c r="E27" s="178">
        <v>55.6</v>
      </c>
      <c r="F27" s="178">
        <v>47.6</v>
      </c>
      <c r="G27" s="178">
        <v>72.400000000000006</v>
      </c>
      <c r="H27" s="178">
        <v>64.7</v>
      </c>
      <c r="I27" s="178">
        <v>42.3</v>
      </c>
      <c r="J27" s="178">
        <v>49.9</v>
      </c>
      <c r="K27" s="178">
        <v>47.9</v>
      </c>
      <c r="L27" s="178">
        <v>46.1</v>
      </c>
      <c r="M27" s="178">
        <v>44.3</v>
      </c>
      <c r="N27" s="359">
        <f>SUM(B27:M27)</f>
        <v>615.49999999999989</v>
      </c>
      <c r="O27" s="236">
        <f t="shared" si="0"/>
        <v>90.7</v>
      </c>
      <c r="P27" s="176"/>
      <c r="Q27" s="339"/>
      <c r="R27" s="339"/>
      <c r="S27" s="176"/>
      <c r="T27" s="176"/>
      <c r="U27" s="176"/>
      <c r="V27" s="176"/>
      <c r="W27" s="176"/>
      <c r="X27" s="176"/>
      <c r="Y27" s="176"/>
      <c r="Z27" s="176"/>
      <c r="AA27" s="1"/>
      <c r="AB27" s="1"/>
      <c r="AC27" s="1"/>
    </row>
    <row r="28" spans="1:29" ht="11.1" customHeight="1" x14ac:dyDescent="0.15">
      <c r="A28" s="7" t="s">
        <v>184</v>
      </c>
      <c r="B28" s="178">
        <v>44.4</v>
      </c>
      <c r="C28" s="178">
        <v>43.2</v>
      </c>
      <c r="D28" s="178">
        <v>58.3</v>
      </c>
      <c r="E28" s="178">
        <v>82.3</v>
      </c>
      <c r="F28" s="178">
        <v>75.599999999999994</v>
      </c>
      <c r="G28" s="178">
        <v>80.5</v>
      </c>
      <c r="H28" s="178">
        <v>62.3</v>
      </c>
      <c r="I28" s="178">
        <v>50.4</v>
      </c>
      <c r="J28" s="178">
        <v>48.5</v>
      </c>
      <c r="K28" s="178">
        <v>53.2</v>
      </c>
      <c r="L28" s="178">
        <v>47.2</v>
      </c>
      <c r="M28" s="178">
        <v>49</v>
      </c>
      <c r="N28" s="359">
        <f>SUM(B28:M28)</f>
        <v>694.90000000000009</v>
      </c>
      <c r="O28" s="236">
        <f t="shared" si="0"/>
        <v>112.9</v>
      </c>
      <c r="P28" s="176"/>
      <c r="Q28" s="339"/>
      <c r="R28" s="339"/>
      <c r="S28" s="176"/>
      <c r="T28" s="176"/>
      <c r="U28" s="176"/>
      <c r="V28" s="176"/>
      <c r="W28" s="176"/>
      <c r="X28" s="176"/>
      <c r="Y28" s="176"/>
      <c r="Z28" s="176"/>
      <c r="AA28" s="1"/>
      <c r="AB28" s="1"/>
      <c r="AC28" s="1"/>
    </row>
    <row r="29" spans="1:29" ht="11.1" customHeight="1" x14ac:dyDescent="0.15">
      <c r="A29" s="7" t="s">
        <v>206</v>
      </c>
      <c r="B29" s="178">
        <v>55.9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359"/>
      <c r="O29" s="236"/>
      <c r="P29" s="176"/>
      <c r="S29" s="176"/>
      <c r="T29" s="176"/>
      <c r="U29" s="176"/>
      <c r="V29" s="176"/>
      <c r="W29" s="176"/>
      <c r="X29" s="176"/>
      <c r="Y29" s="176"/>
      <c r="Z29" s="176"/>
      <c r="AA29" s="1"/>
      <c r="AB29" s="1"/>
      <c r="AC29" s="1"/>
    </row>
    <row r="30" spans="1:29" ht="9.75" customHeight="1" x14ac:dyDescent="0.1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51" spans="1:49" ht="9.9499999999999993" customHeight="1" x14ac:dyDescent="0.15">
      <c r="D51" s="18"/>
    </row>
    <row r="53" spans="1:49" ht="11.1" customHeight="1" x14ac:dyDescent="0.15">
      <c r="A53" s="7"/>
      <c r="B53" s="8" t="s">
        <v>77</v>
      </c>
      <c r="C53" s="8" t="s">
        <v>78</v>
      </c>
      <c r="D53" s="8" t="s">
        <v>79</v>
      </c>
      <c r="E53" s="8" t="s">
        <v>80</v>
      </c>
      <c r="F53" s="8" t="s">
        <v>81</v>
      </c>
      <c r="G53" s="8" t="s">
        <v>82</v>
      </c>
      <c r="H53" s="8" t="s">
        <v>83</v>
      </c>
      <c r="I53" s="8" t="s">
        <v>84</v>
      </c>
      <c r="J53" s="8" t="s">
        <v>85</v>
      </c>
      <c r="K53" s="8" t="s">
        <v>86</v>
      </c>
      <c r="L53" s="8" t="s">
        <v>87</v>
      </c>
      <c r="M53" s="8" t="s">
        <v>88</v>
      </c>
      <c r="N53" s="235" t="s">
        <v>124</v>
      </c>
      <c r="O53" s="167" t="s">
        <v>126</v>
      </c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1.1" customHeight="1" x14ac:dyDescent="0.15">
      <c r="A54" s="7" t="s">
        <v>177</v>
      </c>
      <c r="B54" s="178">
        <v>48.3</v>
      </c>
      <c r="C54" s="178">
        <v>50.9</v>
      </c>
      <c r="D54" s="178">
        <v>48.3</v>
      </c>
      <c r="E54" s="178">
        <v>50.5</v>
      </c>
      <c r="F54" s="178">
        <v>52.1</v>
      </c>
      <c r="G54" s="178">
        <v>49.7</v>
      </c>
      <c r="H54" s="178">
        <v>45.5</v>
      </c>
      <c r="I54" s="178">
        <v>40.799999999999997</v>
      </c>
      <c r="J54" s="178">
        <v>41.6</v>
      </c>
      <c r="K54" s="178">
        <v>46.4</v>
      </c>
      <c r="L54" s="178">
        <v>47.5</v>
      </c>
      <c r="M54" s="178">
        <v>56.7</v>
      </c>
      <c r="N54" s="241">
        <f>SUM(B54:M54)/12</f>
        <v>48.19166666666667</v>
      </c>
      <c r="O54" s="236">
        <v>100.4</v>
      </c>
      <c r="P54" s="176"/>
      <c r="Q54" s="342"/>
      <c r="R54" s="342"/>
      <c r="S54" s="176"/>
      <c r="T54" s="176"/>
      <c r="U54" s="176"/>
      <c r="V54" s="176"/>
      <c r="W54" s="176"/>
      <c r="X54" s="176"/>
      <c r="Y54" s="176"/>
      <c r="Z54" s="176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1.1" customHeight="1" x14ac:dyDescent="0.15">
      <c r="A55" s="7" t="s">
        <v>180</v>
      </c>
      <c r="B55" s="178">
        <v>54.8</v>
      </c>
      <c r="C55" s="178">
        <v>59.3</v>
      </c>
      <c r="D55" s="178">
        <v>58.7</v>
      </c>
      <c r="E55" s="178">
        <v>64.3</v>
      </c>
      <c r="F55" s="178">
        <v>57.2</v>
      </c>
      <c r="G55" s="178">
        <v>59.5</v>
      </c>
      <c r="H55" s="178">
        <v>57.8</v>
      </c>
      <c r="I55" s="178">
        <v>57.5</v>
      </c>
      <c r="J55" s="178">
        <v>57.6</v>
      </c>
      <c r="K55" s="178">
        <v>61</v>
      </c>
      <c r="L55" s="178">
        <v>58.2</v>
      </c>
      <c r="M55" s="178">
        <v>62.9</v>
      </c>
      <c r="N55" s="241">
        <f>SUM(B55:M55)/12</f>
        <v>59.06666666666667</v>
      </c>
      <c r="O55" s="236">
        <f t="shared" ref="O55:O57" si="1">ROUND(N55/N54*100,1)</f>
        <v>122.6</v>
      </c>
      <c r="P55" s="176"/>
      <c r="Q55" s="342"/>
      <c r="R55" s="342"/>
      <c r="S55" s="176"/>
      <c r="T55" s="176"/>
      <c r="U55" s="176"/>
      <c r="V55" s="176"/>
      <c r="W55" s="176"/>
      <c r="X55" s="176"/>
      <c r="Y55" s="176"/>
      <c r="Z55" s="176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1.1" customHeight="1" x14ac:dyDescent="0.15">
      <c r="A56" s="7" t="s">
        <v>179</v>
      </c>
      <c r="B56" s="178">
        <v>65.900000000000006</v>
      </c>
      <c r="C56" s="178">
        <v>65.900000000000006</v>
      </c>
      <c r="D56" s="178">
        <v>60.8</v>
      </c>
      <c r="E56" s="178">
        <v>61</v>
      </c>
      <c r="F56" s="178">
        <v>64.599999999999994</v>
      </c>
      <c r="G56" s="178">
        <v>55.6</v>
      </c>
      <c r="H56" s="178">
        <v>43</v>
      </c>
      <c r="I56" s="178">
        <v>47.8</v>
      </c>
      <c r="J56" s="178">
        <v>53.1</v>
      </c>
      <c r="K56" s="178">
        <v>53.4</v>
      </c>
      <c r="L56" s="178">
        <v>34</v>
      </c>
      <c r="M56" s="178">
        <v>32.1</v>
      </c>
      <c r="N56" s="241">
        <f>SUM(B56:M56)/12</f>
        <v>53.1</v>
      </c>
      <c r="O56" s="236">
        <f t="shared" si="1"/>
        <v>89.9</v>
      </c>
      <c r="P56" s="176"/>
      <c r="Q56" s="342"/>
      <c r="R56" s="342"/>
      <c r="S56" s="176"/>
      <c r="T56" s="176"/>
      <c r="U56" s="176"/>
      <c r="V56" s="176"/>
      <c r="W56" s="176"/>
      <c r="X56" s="176"/>
      <c r="Y56" s="176"/>
      <c r="Z56" s="176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1.1" customHeight="1" x14ac:dyDescent="0.15">
      <c r="A57" s="7" t="s">
        <v>184</v>
      </c>
      <c r="B57" s="178">
        <v>32.1</v>
      </c>
      <c r="C57" s="178">
        <v>30.1</v>
      </c>
      <c r="D57" s="178">
        <v>28.9</v>
      </c>
      <c r="E57" s="178">
        <v>38</v>
      </c>
      <c r="F57" s="178">
        <v>43.4</v>
      </c>
      <c r="G57" s="178">
        <v>45.9</v>
      </c>
      <c r="H57" s="178">
        <v>40.200000000000003</v>
      </c>
      <c r="I57" s="178">
        <v>40.5</v>
      </c>
      <c r="J57" s="178">
        <v>41.7</v>
      </c>
      <c r="K57" s="178">
        <v>40.799999999999997</v>
      </c>
      <c r="L57" s="178">
        <v>40.1</v>
      </c>
      <c r="M57" s="178">
        <v>39.6</v>
      </c>
      <c r="N57" s="241">
        <f>SUM(B57:M57)/12</f>
        <v>38.44166666666667</v>
      </c>
      <c r="O57" s="236">
        <f t="shared" si="1"/>
        <v>72.400000000000006</v>
      </c>
      <c r="P57" s="176"/>
      <c r="Q57" s="342"/>
      <c r="R57" s="342"/>
      <c r="S57" s="176"/>
      <c r="T57" s="176"/>
      <c r="U57" s="176"/>
      <c r="V57" s="176"/>
      <c r="W57" s="176"/>
      <c r="X57" s="176"/>
      <c r="Y57" s="176"/>
      <c r="Z57" s="176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1.1" customHeight="1" x14ac:dyDescent="0.15">
      <c r="A58" s="7" t="s">
        <v>206</v>
      </c>
      <c r="B58" s="178">
        <v>40.9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241"/>
      <c r="O58" s="236"/>
      <c r="P58" s="176"/>
      <c r="Q58" s="244"/>
      <c r="R58" s="244"/>
      <c r="S58" s="176"/>
      <c r="T58" s="176"/>
      <c r="U58" s="176"/>
      <c r="V58" s="176"/>
      <c r="W58" s="176"/>
      <c r="X58" s="176"/>
      <c r="Y58" s="176"/>
      <c r="Z58" s="176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9.9499999999999993" customHeight="1" x14ac:dyDescent="0.15">
      <c r="N59" s="1"/>
      <c r="O59" s="1"/>
      <c r="P59" s="1"/>
      <c r="Q59" s="25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82" spans="1:26" ht="6" customHeight="1" x14ac:dyDescent="0.15">
      <c r="M82" s="1"/>
      <c r="N82" s="1"/>
    </row>
    <row r="83" spans="1:26" ht="11.1" customHeight="1" x14ac:dyDescent="0.15">
      <c r="A83" s="7"/>
      <c r="B83" s="8" t="s">
        <v>77</v>
      </c>
      <c r="C83" s="8" t="s">
        <v>78</v>
      </c>
      <c r="D83" s="8" t="s">
        <v>79</v>
      </c>
      <c r="E83" s="8" t="s">
        <v>80</v>
      </c>
      <c r="F83" s="8" t="s">
        <v>81</v>
      </c>
      <c r="G83" s="8" t="s">
        <v>82</v>
      </c>
      <c r="H83" s="8" t="s">
        <v>83</v>
      </c>
      <c r="I83" s="8" t="s">
        <v>84</v>
      </c>
      <c r="J83" s="8" t="s">
        <v>85</v>
      </c>
      <c r="K83" s="8" t="s">
        <v>86</v>
      </c>
      <c r="L83" s="8" t="s">
        <v>87</v>
      </c>
      <c r="M83" s="8" t="s">
        <v>88</v>
      </c>
      <c r="N83" s="235" t="s">
        <v>124</v>
      </c>
      <c r="O83" s="167" t="s">
        <v>126</v>
      </c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1.1" customHeight="1" x14ac:dyDescent="0.15">
      <c r="A84" s="7" t="s">
        <v>177</v>
      </c>
      <c r="B84" s="12">
        <v>64.900000000000006</v>
      </c>
      <c r="C84" s="12">
        <v>81.8</v>
      </c>
      <c r="D84" s="12">
        <v>84.6</v>
      </c>
      <c r="E84" s="12">
        <v>93.4</v>
      </c>
      <c r="F84" s="12">
        <v>106.7</v>
      </c>
      <c r="G84" s="12">
        <v>109.4</v>
      </c>
      <c r="H84" s="12">
        <v>110.7</v>
      </c>
      <c r="I84" s="12">
        <v>101.9</v>
      </c>
      <c r="J84" s="12">
        <v>97.7</v>
      </c>
      <c r="K84" s="12">
        <v>115.3</v>
      </c>
      <c r="L84" s="12">
        <v>97.1</v>
      </c>
      <c r="M84" s="12">
        <v>88.2</v>
      </c>
      <c r="N84" s="240">
        <f>SUM(B84:M84)/12</f>
        <v>95.975000000000009</v>
      </c>
      <c r="O84" s="166">
        <v>115.8</v>
      </c>
      <c r="P84" s="52"/>
      <c r="Q84" s="334"/>
      <c r="R84" s="334"/>
      <c r="S84" s="52"/>
      <c r="T84" s="52"/>
      <c r="U84" s="52"/>
      <c r="V84" s="52"/>
      <c r="W84" s="52"/>
      <c r="X84" s="52"/>
      <c r="Y84" s="52"/>
      <c r="Z84" s="52"/>
    </row>
    <row r="85" spans="1:26" ht="11.1" customHeight="1" x14ac:dyDescent="0.15">
      <c r="A85" s="7" t="s">
        <v>180</v>
      </c>
      <c r="B85" s="12">
        <v>85.7</v>
      </c>
      <c r="C85" s="12">
        <v>87</v>
      </c>
      <c r="D85" s="12">
        <v>82.4</v>
      </c>
      <c r="E85" s="12">
        <v>93.3</v>
      </c>
      <c r="F85" s="12">
        <v>92</v>
      </c>
      <c r="G85" s="12">
        <v>99.6</v>
      </c>
      <c r="H85" s="12">
        <v>115.3</v>
      </c>
      <c r="I85" s="12">
        <v>76.099999999999994</v>
      </c>
      <c r="J85" s="12">
        <v>127.5</v>
      </c>
      <c r="K85" s="12">
        <v>102.6</v>
      </c>
      <c r="L85" s="12">
        <v>102.2</v>
      </c>
      <c r="M85" s="12">
        <v>85.1</v>
      </c>
      <c r="N85" s="240">
        <f>SUM(B85:M85)/12</f>
        <v>95.733333333333334</v>
      </c>
      <c r="O85" s="166">
        <f t="shared" ref="O85:O87" si="2">ROUND(N85/N84*100,1)</f>
        <v>99.7</v>
      </c>
      <c r="P85" s="52"/>
      <c r="Q85" s="334"/>
      <c r="R85" s="334"/>
      <c r="S85" s="52"/>
      <c r="T85" s="52"/>
      <c r="U85" s="52"/>
      <c r="V85" s="52"/>
      <c r="W85" s="52"/>
      <c r="X85" s="52"/>
      <c r="Y85" s="52"/>
      <c r="Z85" s="52"/>
    </row>
    <row r="86" spans="1:26" ht="11.1" customHeight="1" x14ac:dyDescent="0.15">
      <c r="A86" s="7" t="s">
        <v>179</v>
      </c>
      <c r="B86" s="12">
        <v>71.8</v>
      </c>
      <c r="C86" s="12">
        <v>67.900000000000006</v>
      </c>
      <c r="D86" s="12">
        <v>86.3</v>
      </c>
      <c r="E86" s="12">
        <v>91.1</v>
      </c>
      <c r="F86" s="12">
        <v>72.900000000000006</v>
      </c>
      <c r="G86" s="12">
        <v>127.8</v>
      </c>
      <c r="H86" s="12">
        <v>144</v>
      </c>
      <c r="I86" s="12">
        <v>88.1</v>
      </c>
      <c r="J86" s="12">
        <v>93.5</v>
      </c>
      <c r="K86" s="12">
        <v>89.7</v>
      </c>
      <c r="L86" s="12">
        <v>127.8</v>
      </c>
      <c r="M86" s="12">
        <v>136.69999999999999</v>
      </c>
      <c r="N86" s="240">
        <f>SUM(B86:M86)/12</f>
        <v>99.800000000000011</v>
      </c>
      <c r="O86" s="166">
        <f t="shared" si="2"/>
        <v>104.2</v>
      </c>
      <c r="P86" s="52"/>
      <c r="Q86" s="334"/>
      <c r="R86" s="334"/>
      <c r="S86" s="52"/>
      <c r="T86" s="52"/>
      <c r="U86" s="52"/>
      <c r="V86" s="52"/>
      <c r="W86" s="52"/>
      <c r="X86" s="52"/>
      <c r="Y86" s="52"/>
      <c r="Z86" s="52"/>
    </row>
    <row r="87" spans="1:26" ht="11.1" customHeight="1" x14ac:dyDescent="0.15">
      <c r="A87" s="7" t="s">
        <v>184</v>
      </c>
      <c r="B87" s="12">
        <v>138.19999999999999</v>
      </c>
      <c r="C87" s="12">
        <v>142.4</v>
      </c>
      <c r="D87" s="12">
        <v>199.9</v>
      </c>
      <c r="E87" s="12">
        <v>232.5</v>
      </c>
      <c r="F87" s="12">
        <v>179</v>
      </c>
      <c r="G87" s="12">
        <v>177.6</v>
      </c>
      <c r="H87" s="12">
        <v>151.19999999999999</v>
      </c>
      <c r="I87" s="12">
        <v>124.5</v>
      </c>
      <c r="J87" s="12">
        <v>116.7</v>
      </c>
      <c r="K87" s="12">
        <v>129.9</v>
      </c>
      <c r="L87" s="12">
        <v>117.4</v>
      </c>
      <c r="M87" s="12">
        <v>123.6</v>
      </c>
      <c r="N87" s="240">
        <f>SUM(B87:M87)/12</f>
        <v>152.74166666666667</v>
      </c>
      <c r="O87" s="166">
        <f t="shared" si="2"/>
        <v>153</v>
      </c>
      <c r="P87" s="52"/>
      <c r="Q87" s="334"/>
      <c r="R87" s="334"/>
      <c r="S87" s="52"/>
      <c r="T87" s="52"/>
      <c r="U87" s="52"/>
      <c r="V87" s="52"/>
      <c r="W87" s="52"/>
      <c r="X87" s="52"/>
      <c r="Y87" s="52"/>
      <c r="Z87" s="52"/>
    </row>
    <row r="88" spans="1:26" ht="11.1" customHeight="1" x14ac:dyDescent="0.15">
      <c r="A88" s="7" t="s">
        <v>206</v>
      </c>
      <c r="B88" s="12">
        <v>137.30000000000001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240"/>
      <c r="O88" s="166"/>
      <c r="P88" s="52"/>
      <c r="Q88" s="413"/>
      <c r="R88" s="413"/>
      <c r="S88" s="52"/>
      <c r="T88" s="52"/>
      <c r="U88" s="52"/>
      <c r="V88" s="52"/>
      <c r="W88" s="52"/>
      <c r="X88" s="52"/>
      <c r="Y88" s="52"/>
      <c r="Z88" s="52"/>
    </row>
    <row r="89" spans="1:26" ht="9.9499999999999993" customHeight="1" x14ac:dyDescent="0.15">
      <c r="C89" s="444"/>
      <c r="D89" s="422"/>
    </row>
    <row r="90" spans="1:26" s="443" customFormat="1" ht="9.9499999999999993" customHeight="1" x14ac:dyDescent="0.15">
      <c r="D90" s="42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BC89"/>
  <sheetViews>
    <sheetView zoomScaleNormal="100" workbookViewId="0">
      <selection activeCell="W64" sqref="W64"/>
    </sheetView>
  </sheetViews>
  <sheetFormatPr defaultRowHeight="9.9499999999999993" customHeight="1" x14ac:dyDescent="0.15"/>
  <cols>
    <col min="1" max="1" width="8" style="431" customWidth="1"/>
    <col min="2" max="13" width="6.125" style="431" customWidth="1"/>
    <col min="14" max="26" width="7.625" style="431" customWidth="1"/>
    <col min="27" max="16384" width="9" style="431"/>
  </cols>
  <sheetData>
    <row r="8" spans="1:26" ht="9.9499999999999993" customHeight="1" x14ac:dyDescent="0.1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</row>
    <row r="9" spans="1:26" ht="9.9499999999999993" customHeight="1" x14ac:dyDescent="0.1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1:26" ht="9.9499999999999993" customHeight="1" x14ac:dyDescent="0.1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</row>
    <row r="11" spans="1:26" ht="9.9499999999999993" customHeight="1" x14ac:dyDescent="0.15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</row>
    <row r="12" spans="1:26" ht="9.9499999999999993" customHeight="1" x14ac:dyDescent="0.1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</row>
    <row r="19" spans="1:55" ht="9.9499999999999993" customHeight="1" x14ac:dyDescent="0.15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</row>
    <row r="20" spans="1:55" ht="9.9499999999999993" customHeight="1" x14ac:dyDescent="0.15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</row>
    <row r="21" spans="1:55" ht="9.9499999999999993" customHeight="1" x14ac:dyDescent="0.15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</row>
    <row r="22" spans="1:55" ht="9.9499999999999993" customHeight="1" x14ac:dyDescent="0.1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.75" customHeight="1" x14ac:dyDescent="0.15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1.1" customHeight="1" x14ac:dyDescent="0.15">
      <c r="A24" s="7"/>
      <c r="B24" s="8" t="s">
        <v>77</v>
      </c>
      <c r="C24" s="8" t="s">
        <v>78</v>
      </c>
      <c r="D24" s="8" t="s">
        <v>79</v>
      </c>
      <c r="E24" s="8" t="s">
        <v>80</v>
      </c>
      <c r="F24" s="8" t="s">
        <v>81</v>
      </c>
      <c r="G24" s="8" t="s">
        <v>82</v>
      </c>
      <c r="H24" s="8" t="s">
        <v>83</v>
      </c>
      <c r="I24" s="8" t="s">
        <v>84</v>
      </c>
      <c r="J24" s="8" t="s">
        <v>85</v>
      </c>
      <c r="K24" s="8" t="s">
        <v>86</v>
      </c>
      <c r="L24" s="8" t="s">
        <v>87</v>
      </c>
      <c r="M24" s="8" t="s">
        <v>88</v>
      </c>
      <c r="N24" s="235" t="s">
        <v>123</v>
      </c>
      <c r="O24" s="167" t="s">
        <v>126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1.1" customHeight="1" x14ac:dyDescent="0.15">
      <c r="A25" s="416" t="s">
        <v>177</v>
      </c>
      <c r="B25" s="417">
        <v>91</v>
      </c>
      <c r="C25" s="417">
        <v>88.5</v>
      </c>
      <c r="D25" s="417">
        <v>127.1</v>
      </c>
      <c r="E25" s="417">
        <v>123.6</v>
      </c>
      <c r="F25" s="417">
        <v>127.3</v>
      </c>
      <c r="G25" s="417">
        <v>123.9</v>
      </c>
      <c r="H25" s="417">
        <v>147.6</v>
      </c>
      <c r="I25" s="417">
        <v>123.9</v>
      </c>
      <c r="J25" s="417">
        <v>121.8</v>
      </c>
      <c r="K25" s="417">
        <v>131</v>
      </c>
      <c r="L25" s="417">
        <v>110.3</v>
      </c>
      <c r="M25" s="417">
        <v>106.5</v>
      </c>
      <c r="N25" s="418">
        <f>SUM(B25:M25)</f>
        <v>1422.5</v>
      </c>
      <c r="O25" s="419">
        <v>98.9</v>
      </c>
      <c r="P25" s="176"/>
      <c r="Q25" s="339"/>
      <c r="R25" s="339"/>
      <c r="S25" s="176"/>
      <c r="T25" s="176"/>
      <c r="U25" s="176"/>
      <c r="V25" s="176"/>
      <c r="W25" s="176"/>
      <c r="X25" s="176"/>
      <c r="Y25" s="176"/>
      <c r="Z25" s="17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53" customFormat="1" ht="11.1" customHeight="1" x14ac:dyDescent="0.15">
      <c r="A26" s="416" t="s">
        <v>180</v>
      </c>
      <c r="B26" s="417">
        <v>96.4</v>
      </c>
      <c r="C26" s="417">
        <v>100.8</v>
      </c>
      <c r="D26" s="417">
        <v>119.9</v>
      </c>
      <c r="E26" s="417">
        <v>122</v>
      </c>
      <c r="F26" s="417">
        <v>123.5</v>
      </c>
      <c r="G26" s="417">
        <v>126.2</v>
      </c>
      <c r="H26" s="417">
        <v>126.9</v>
      </c>
      <c r="I26" s="417">
        <v>97.5</v>
      </c>
      <c r="J26" s="417">
        <v>114.1</v>
      </c>
      <c r="K26" s="417">
        <v>104.1</v>
      </c>
      <c r="L26" s="417">
        <v>95.1</v>
      </c>
      <c r="M26" s="417">
        <v>110</v>
      </c>
      <c r="N26" s="418">
        <f>SUM(B26:M26)</f>
        <v>1336.4999999999998</v>
      </c>
      <c r="O26" s="419">
        <f t="shared" ref="O26:O28" si="0">ROUND(N26/N25*100,1)</f>
        <v>94</v>
      </c>
      <c r="P26" s="423"/>
      <c r="Q26" s="424"/>
      <c r="R26" s="424"/>
      <c r="S26" s="423"/>
      <c r="T26" s="423"/>
      <c r="U26" s="423"/>
      <c r="V26" s="423"/>
      <c r="W26" s="423"/>
      <c r="X26" s="423"/>
      <c r="Y26" s="423"/>
      <c r="Z26" s="423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</row>
    <row r="27" spans="1:55" s="53" customFormat="1" ht="11.1" customHeight="1" x14ac:dyDescent="0.15">
      <c r="A27" s="416" t="s">
        <v>179</v>
      </c>
      <c r="B27" s="417">
        <v>84.4</v>
      </c>
      <c r="C27" s="417">
        <v>90.2</v>
      </c>
      <c r="D27" s="417">
        <v>113.2</v>
      </c>
      <c r="E27" s="417">
        <v>112.9</v>
      </c>
      <c r="F27" s="417">
        <v>92.8</v>
      </c>
      <c r="G27" s="417">
        <v>100.2</v>
      </c>
      <c r="H27" s="417">
        <v>103</v>
      </c>
      <c r="I27" s="417">
        <v>90.2</v>
      </c>
      <c r="J27" s="417">
        <v>95.8</v>
      </c>
      <c r="K27" s="417">
        <v>131.9</v>
      </c>
      <c r="L27" s="417">
        <v>84.5</v>
      </c>
      <c r="M27" s="417">
        <v>78.599999999999994</v>
      </c>
      <c r="N27" s="418">
        <f>SUM(B27:M27)</f>
        <v>1177.6999999999998</v>
      </c>
      <c r="O27" s="419">
        <f t="shared" si="0"/>
        <v>88.1</v>
      </c>
      <c r="P27" s="423"/>
      <c r="Q27" s="424"/>
      <c r="R27" s="424"/>
      <c r="S27" s="423"/>
      <c r="T27" s="423"/>
      <c r="U27" s="423"/>
      <c r="V27" s="423"/>
      <c r="W27" s="423"/>
      <c r="X27" s="423"/>
      <c r="Y27" s="423"/>
      <c r="Z27" s="423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</row>
    <row r="28" spans="1:55" s="53" customFormat="1" ht="11.1" customHeight="1" x14ac:dyDescent="0.15">
      <c r="A28" s="416" t="s">
        <v>184</v>
      </c>
      <c r="B28" s="417">
        <v>75.7</v>
      </c>
      <c r="C28" s="417">
        <v>92.3</v>
      </c>
      <c r="D28" s="417">
        <v>105</v>
      </c>
      <c r="E28" s="417">
        <v>103.6</v>
      </c>
      <c r="F28" s="417">
        <v>94.9</v>
      </c>
      <c r="G28" s="417">
        <v>106.3</v>
      </c>
      <c r="H28" s="417">
        <v>100.1</v>
      </c>
      <c r="I28" s="417">
        <v>100.9</v>
      </c>
      <c r="J28" s="417">
        <v>91.8</v>
      </c>
      <c r="K28" s="417">
        <v>87.4</v>
      </c>
      <c r="L28" s="417">
        <v>90</v>
      </c>
      <c r="M28" s="417">
        <v>78.099999999999994</v>
      </c>
      <c r="N28" s="418">
        <f>SUM(B28:M28)</f>
        <v>1126.0999999999999</v>
      </c>
      <c r="O28" s="419">
        <f t="shared" si="0"/>
        <v>95.6</v>
      </c>
      <c r="P28" s="423"/>
      <c r="Q28" s="424"/>
      <c r="R28" s="424"/>
      <c r="S28" s="423"/>
      <c r="T28" s="423"/>
      <c r="U28" s="423"/>
      <c r="V28" s="423"/>
      <c r="W28" s="423"/>
      <c r="X28" s="423"/>
      <c r="Y28" s="423"/>
      <c r="Z28" s="423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</row>
    <row r="29" spans="1:55" s="53" customFormat="1" ht="11.1" customHeight="1" x14ac:dyDescent="0.15">
      <c r="A29" s="416" t="s">
        <v>206</v>
      </c>
      <c r="B29" s="417">
        <v>68.900000000000006</v>
      </c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8"/>
      <c r="O29" s="419"/>
      <c r="P29" s="423"/>
      <c r="Q29" s="425"/>
      <c r="R29" s="425"/>
      <c r="S29" s="423"/>
      <c r="T29" s="423"/>
      <c r="U29" s="423"/>
      <c r="V29" s="423"/>
      <c r="W29" s="423"/>
      <c r="X29" s="423"/>
      <c r="Y29" s="423"/>
      <c r="Z29" s="423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</row>
    <row r="30" spans="1:55" s="53" customFormat="1" ht="9.9499999999999993" customHeight="1" x14ac:dyDescent="0.15">
      <c r="H30" s="220"/>
    </row>
    <row r="31" spans="1:55" s="53" customFormat="1" ht="9.9499999999999993" customHeight="1" x14ac:dyDescent="0.15"/>
    <row r="32" spans="1:55" s="53" customFormat="1" ht="9.9499999999999993" customHeight="1" x14ac:dyDescent="0.15"/>
    <row r="33" s="53" customFormat="1" ht="9.9499999999999993" customHeight="1" x14ac:dyDescent="0.15"/>
    <row r="34" s="53" customFormat="1" ht="9.9499999999999993" customHeight="1" x14ac:dyDescent="0.15"/>
    <row r="35" s="53" customFormat="1" ht="9.9499999999999993" customHeight="1" x14ac:dyDescent="0.15"/>
    <row r="36" s="53" customFormat="1" ht="9.9499999999999993" customHeight="1" x14ac:dyDescent="0.15"/>
    <row r="37" s="53" customFormat="1" ht="9.9499999999999993" customHeight="1" x14ac:dyDescent="0.15"/>
    <row r="38" s="53" customFormat="1" ht="9.9499999999999993" customHeight="1" x14ac:dyDescent="0.15"/>
    <row r="39" s="53" customFormat="1" ht="9.9499999999999993" customHeight="1" x14ac:dyDescent="0.15"/>
    <row r="40" s="53" customFormat="1" ht="9.9499999999999993" customHeight="1" x14ac:dyDescent="0.15"/>
    <row r="41" s="53" customFormat="1" ht="9.9499999999999993" customHeight="1" x14ac:dyDescent="0.15"/>
    <row r="42" s="53" customFormat="1" ht="9.9499999999999993" customHeight="1" x14ac:dyDescent="0.15"/>
    <row r="43" s="53" customFormat="1" ht="9.9499999999999993" customHeight="1" x14ac:dyDescent="0.15"/>
    <row r="44" s="53" customFormat="1" ht="9.9499999999999993" customHeight="1" x14ac:dyDescent="0.15"/>
    <row r="45" s="53" customFormat="1" ht="9.9499999999999993" customHeight="1" x14ac:dyDescent="0.15"/>
    <row r="46" s="53" customFormat="1" ht="9.9499999999999993" customHeight="1" x14ac:dyDescent="0.15"/>
    <row r="47" s="53" customFormat="1" ht="9.9499999999999993" customHeight="1" x14ac:dyDescent="0.15"/>
    <row r="48" s="53" customFormat="1" ht="9.9499999999999993" customHeight="1" x14ac:dyDescent="0.15"/>
    <row r="49" spans="1:48" s="53" customFormat="1" ht="9.9499999999999993" customHeight="1" x14ac:dyDescent="0.15"/>
    <row r="50" spans="1:48" s="53" customFormat="1" ht="9.9499999999999993" customHeight="1" x14ac:dyDescent="0.15"/>
    <row r="51" spans="1:48" s="53" customFormat="1" ht="9.9499999999999993" customHeight="1" x14ac:dyDescent="0.15"/>
    <row r="52" spans="1:48" s="53" customFormat="1" ht="9.9499999999999993" customHeight="1" x14ac:dyDescent="0.15"/>
    <row r="53" spans="1:48" s="357" customFormat="1" ht="11.1" customHeight="1" x14ac:dyDescent="0.15">
      <c r="A53" s="426"/>
      <c r="B53" s="427" t="s">
        <v>77</v>
      </c>
      <c r="C53" s="427" t="s">
        <v>78</v>
      </c>
      <c r="D53" s="427" t="s">
        <v>79</v>
      </c>
      <c r="E53" s="427" t="s">
        <v>80</v>
      </c>
      <c r="F53" s="427" t="s">
        <v>81</v>
      </c>
      <c r="G53" s="427" t="s">
        <v>82</v>
      </c>
      <c r="H53" s="427" t="s">
        <v>83</v>
      </c>
      <c r="I53" s="427" t="s">
        <v>84</v>
      </c>
      <c r="J53" s="427" t="s">
        <v>85</v>
      </c>
      <c r="K53" s="427" t="s">
        <v>86</v>
      </c>
      <c r="L53" s="427" t="s">
        <v>87</v>
      </c>
      <c r="M53" s="427" t="s">
        <v>88</v>
      </c>
      <c r="N53" s="428" t="s">
        <v>124</v>
      </c>
      <c r="O53" s="429" t="s">
        <v>126</v>
      </c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22"/>
      <c r="AB53" s="422"/>
      <c r="AC53" s="422"/>
      <c r="AD53" s="422"/>
      <c r="AE53" s="422"/>
      <c r="AF53" s="422"/>
      <c r="AG53" s="422"/>
      <c r="AH53" s="422"/>
      <c r="AI53" s="422"/>
      <c r="AJ53" s="422"/>
      <c r="AK53" s="422"/>
      <c r="AL53" s="422"/>
      <c r="AM53" s="422"/>
      <c r="AN53" s="422"/>
      <c r="AO53" s="422"/>
      <c r="AP53" s="422"/>
      <c r="AQ53" s="422"/>
      <c r="AR53" s="422"/>
      <c r="AS53" s="422"/>
      <c r="AT53" s="422"/>
      <c r="AU53" s="422"/>
      <c r="AV53" s="422"/>
    </row>
    <row r="54" spans="1:48" s="357" customFormat="1" ht="11.1" customHeight="1" x14ac:dyDescent="0.15">
      <c r="A54" s="7" t="s">
        <v>177</v>
      </c>
      <c r="B54" s="173">
        <v>120.5</v>
      </c>
      <c r="C54" s="173">
        <v>109</v>
      </c>
      <c r="D54" s="173">
        <v>119.8</v>
      </c>
      <c r="E54" s="173">
        <v>121.6</v>
      </c>
      <c r="F54" s="173">
        <v>136.1</v>
      </c>
      <c r="G54" s="173">
        <v>141.5</v>
      </c>
      <c r="H54" s="173">
        <v>138.5</v>
      </c>
      <c r="I54" s="173">
        <v>115.4</v>
      </c>
      <c r="J54" s="173">
        <v>127.1</v>
      </c>
      <c r="K54" s="173">
        <v>139.9</v>
      </c>
      <c r="L54" s="173">
        <v>134.6</v>
      </c>
      <c r="M54" s="173">
        <v>130.80000000000001</v>
      </c>
      <c r="N54" s="418">
        <f>SUM(B54:M54)/12</f>
        <v>127.89999999999999</v>
      </c>
      <c r="O54" s="419">
        <v>108.3</v>
      </c>
      <c r="P54" s="420"/>
      <c r="Q54" s="421"/>
      <c r="R54" s="421"/>
      <c r="S54" s="420"/>
      <c r="T54" s="420"/>
      <c r="U54" s="420"/>
      <c r="V54" s="420"/>
      <c r="W54" s="420"/>
      <c r="X54" s="420"/>
      <c r="Y54" s="420"/>
      <c r="Z54" s="420"/>
      <c r="AA54" s="422"/>
      <c r="AB54" s="422"/>
      <c r="AC54" s="422"/>
      <c r="AD54" s="422"/>
      <c r="AE54" s="422"/>
      <c r="AF54" s="422"/>
      <c r="AG54" s="422"/>
      <c r="AH54" s="422"/>
      <c r="AI54" s="422"/>
      <c r="AJ54" s="422"/>
      <c r="AK54" s="422"/>
      <c r="AL54" s="422"/>
      <c r="AM54" s="422"/>
      <c r="AN54" s="422"/>
      <c r="AO54" s="422"/>
      <c r="AP54" s="422"/>
      <c r="AQ54" s="422"/>
      <c r="AR54" s="422"/>
      <c r="AS54" s="422"/>
      <c r="AT54" s="422"/>
      <c r="AU54" s="422"/>
      <c r="AV54" s="422"/>
    </row>
    <row r="55" spans="1:48" s="357" customFormat="1" ht="11.1" customHeight="1" x14ac:dyDescent="0.15">
      <c r="A55" s="7" t="s">
        <v>180</v>
      </c>
      <c r="B55" s="173">
        <v>114.1</v>
      </c>
      <c r="C55" s="173">
        <v>119.1</v>
      </c>
      <c r="D55" s="173">
        <v>126.2</v>
      </c>
      <c r="E55" s="173">
        <v>117.7</v>
      </c>
      <c r="F55" s="173">
        <v>126</v>
      </c>
      <c r="G55" s="173">
        <v>138.9</v>
      </c>
      <c r="H55" s="173">
        <v>146.19999999999999</v>
      </c>
      <c r="I55" s="173">
        <v>134.4</v>
      </c>
      <c r="J55" s="173">
        <v>134.19999999999999</v>
      </c>
      <c r="K55" s="173">
        <v>122.9</v>
      </c>
      <c r="L55" s="173">
        <v>124.3</v>
      </c>
      <c r="M55" s="173">
        <v>122.1</v>
      </c>
      <c r="N55" s="418">
        <f>SUM(B55:M55)/12</f>
        <v>127.17499999999997</v>
      </c>
      <c r="O55" s="419">
        <f t="shared" ref="O55:O57" si="1">ROUND(N55/N54*100,1)</f>
        <v>99.4</v>
      </c>
      <c r="P55" s="420"/>
      <c r="Q55" s="421"/>
      <c r="R55" s="421"/>
      <c r="S55" s="420"/>
      <c r="T55" s="420"/>
      <c r="U55" s="420"/>
      <c r="V55" s="420"/>
      <c r="W55" s="420"/>
      <c r="X55" s="420"/>
      <c r="Y55" s="420"/>
      <c r="Z55" s="420"/>
      <c r="AA55" s="422"/>
      <c r="AB55" s="422"/>
      <c r="AC55" s="422"/>
      <c r="AD55" s="422"/>
      <c r="AE55" s="422"/>
      <c r="AF55" s="422"/>
      <c r="AG55" s="422"/>
      <c r="AH55" s="422"/>
      <c r="AI55" s="422"/>
      <c r="AJ55" s="422"/>
      <c r="AK55" s="422"/>
      <c r="AL55" s="422"/>
      <c r="AM55" s="422"/>
      <c r="AN55" s="422"/>
      <c r="AO55" s="422"/>
      <c r="AP55" s="422"/>
      <c r="AQ55" s="422"/>
      <c r="AR55" s="422"/>
      <c r="AS55" s="422"/>
      <c r="AT55" s="422"/>
      <c r="AU55" s="422"/>
      <c r="AV55" s="422"/>
    </row>
    <row r="56" spans="1:48" s="357" customFormat="1" ht="11.1" customHeight="1" x14ac:dyDescent="0.15">
      <c r="A56" s="7" t="s">
        <v>179</v>
      </c>
      <c r="B56" s="173">
        <v>119.6</v>
      </c>
      <c r="C56" s="173">
        <v>116.2</v>
      </c>
      <c r="D56" s="173">
        <v>120.4</v>
      </c>
      <c r="E56" s="173">
        <v>120.3</v>
      </c>
      <c r="F56" s="173">
        <v>123.1</v>
      </c>
      <c r="G56" s="173">
        <v>116.5</v>
      </c>
      <c r="H56" s="173">
        <v>114.8</v>
      </c>
      <c r="I56" s="173">
        <v>111.8</v>
      </c>
      <c r="J56" s="173">
        <v>114</v>
      </c>
      <c r="K56" s="173">
        <v>141.30000000000001</v>
      </c>
      <c r="L56" s="173">
        <v>114</v>
      </c>
      <c r="M56" s="173">
        <v>101.3</v>
      </c>
      <c r="N56" s="418">
        <f>SUM(B56:M56)/12</f>
        <v>117.77499999999998</v>
      </c>
      <c r="O56" s="419">
        <f t="shared" si="1"/>
        <v>92.6</v>
      </c>
      <c r="P56" s="420"/>
      <c r="Q56" s="421"/>
      <c r="R56" s="421"/>
      <c r="S56" s="420"/>
      <c r="T56" s="420"/>
      <c r="U56" s="420"/>
      <c r="V56" s="420"/>
      <c r="W56" s="420"/>
      <c r="X56" s="420"/>
      <c r="Y56" s="420"/>
      <c r="Z56" s="420"/>
      <c r="AA56" s="422"/>
    </row>
    <row r="57" spans="1:48" s="357" customFormat="1" ht="11.1" customHeight="1" x14ac:dyDescent="0.15">
      <c r="A57" s="7" t="s">
        <v>184</v>
      </c>
      <c r="B57" s="173">
        <v>99.7</v>
      </c>
      <c r="C57" s="173">
        <v>109.5</v>
      </c>
      <c r="D57" s="173">
        <v>111.4</v>
      </c>
      <c r="E57" s="173">
        <v>102.9</v>
      </c>
      <c r="F57" s="173">
        <v>113.3</v>
      </c>
      <c r="G57" s="173">
        <v>123.3</v>
      </c>
      <c r="H57" s="173">
        <v>120.8</v>
      </c>
      <c r="I57" s="173">
        <v>138.19999999999999</v>
      </c>
      <c r="J57" s="173">
        <v>132.1</v>
      </c>
      <c r="K57" s="173">
        <v>128.30000000000001</v>
      </c>
      <c r="L57" s="173">
        <v>125.1</v>
      </c>
      <c r="M57" s="173">
        <v>109.6</v>
      </c>
      <c r="N57" s="241">
        <f>SUM(B57:M57)/12</f>
        <v>117.84999999999997</v>
      </c>
      <c r="O57" s="419">
        <f t="shared" si="1"/>
        <v>100.1</v>
      </c>
      <c r="P57" s="420"/>
      <c r="Q57" s="421"/>
      <c r="R57" s="421"/>
      <c r="S57" s="420"/>
      <c r="T57" s="420"/>
      <c r="U57" s="420"/>
      <c r="V57" s="420"/>
      <c r="W57" s="420"/>
      <c r="X57" s="420"/>
      <c r="Y57" s="420"/>
      <c r="Z57" s="420"/>
      <c r="AA57" s="422"/>
    </row>
    <row r="58" spans="1:48" s="170" customFormat="1" ht="11.1" customHeight="1" x14ac:dyDescent="0.15">
      <c r="A58" s="7" t="s">
        <v>206</v>
      </c>
      <c r="B58" s="173">
        <v>110.3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241"/>
      <c r="O58" s="419"/>
      <c r="P58" s="180"/>
      <c r="Q58" s="414"/>
      <c r="R58" s="414"/>
      <c r="S58" s="180"/>
      <c r="T58" s="180"/>
      <c r="U58" s="180"/>
      <c r="V58" s="180"/>
      <c r="W58" s="180"/>
      <c r="X58" s="180"/>
      <c r="Y58" s="180"/>
      <c r="Z58" s="180"/>
      <c r="AA58" s="168"/>
    </row>
    <row r="59" spans="1:48" ht="9.9499999999999993" customHeight="1" x14ac:dyDescent="0.15">
      <c r="A59" s="17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48" ht="9.9499999999999993" customHeight="1" x14ac:dyDescent="0.15">
      <c r="A60" s="171"/>
    </row>
    <row r="68" spans="18:18" ht="9.9499999999999993" customHeight="1" x14ac:dyDescent="0.15">
      <c r="R68" s="415"/>
    </row>
    <row r="82" spans="1:26" ht="5.25" customHeight="1" x14ac:dyDescent="0.15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170" customFormat="1" ht="11.1" customHeight="1" x14ac:dyDescent="0.15">
      <c r="A83" s="12"/>
      <c r="B83" s="164" t="s">
        <v>77</v>
      </c>
      <c r="C83" s="164" t="s">
        <v>78</v>
      </c>
      <c r="D83" s="164" t="s">
        <v>79</v>
      </c>
      <c r="E83" s="164" t="s">
        <v>80</v>
      </c>
      <c r="F83" s="164" t="s">
        <v>81</v>
      </c>
      <c r="G83" s="164" t="s">
        <v>82</v>
      </c>
      <c r="H83" s="164" t="s">
        <v>83</v>
      </c>
      <c r="I83" s="164" t="s">
        <v>84</v>
      </c>
      <c r="J83" s="164" t="s">
        <v>85</v>
      </c>
      <c r="K83" s="164" t="s">
        <v>86</v>
      </c>
      <c r="L83" s="164" t="s">
        <v>87</v>
      </c>
      <c r="M83" s="164" t="s">
        <v>88</v>
      </c>
      <c r="N83" s="235" t="s">
        <v>124</v>
      </c>
      <c r="O83" s="167" t="s">
        <v>126</v>
      </c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s="170" customFormat="1" ht="11.1" customHeight="1" x14ac:dyDescent="0.15">
      <c r="A84" s="7" t="s">
        <v>177</v>
      </c>
      <c r="B84" s="166">
        <v>76</v>
      </c>
      <c r="C84" s="166">
        <v>82.2</v>
      </c>
      <c r="D84" s="166">
        <v>106.4</v>
      </c>
      <c r="E84" s="166">
        <v>101.7</v>
      </c>
      <c r="F84" s="166">
        <v>93.2</v>
      </c>
      <c r="G84" s="166">
        <v>87.3</v>
      </c>
      <c r="H84" s="166">
        <v>106.5</v>
      </c>
      <c r="I84" s="166">
        <v>106.7</v>
      </c>
      <c r="J84" s="166">
        <v>95.6</v>
      </c>
      <c r="K84" s="166">
        <v>93.4</v>
      </c>
      <c r="L84" s="166">
        <v>82.3</v>
      </c>
      <c r="M84" s="166">
        <v>81.7</v>
      </c>
      <c r="N84" s="240">
        <f t="shared" ref="N84:N87" si="2">SUM(B84:M84)/12</f>
        <v>92.75</v>
      </c>
      <c r="O84" s="246">
        <v>90.9</v>
      </c>
      <c r="P84" s="168"/>
      <c r="Q84" s="343"/>
      <c r="R84" s="343"/>
      <c r="S84" s="168"/>
      <c r="T84" s="168"/>
      <c r="U84" s="168"/>
      <c r="V84" s="168"/>
      <c r="W84" s="168"/>
      <c r="X84" s="168"/>
      <c r="Y84" s="168"/>
      <c r="Z84" s="168"/>
    </row>
    <row r="85" spans="1:26" s="170" customFormat="1" ht="11.1" customHeight="1" x14ac:dyDescent="0.15">
      <c r="A85" s="7" t="s">
        <v>180</v>
      </c>
      <c r="B85" s="166">
        <v>85.5</v>
      </c>
      <c r="C85" s="166">
        <v>84.2</v>
      </c>
      <c r="D85" s="166">
        <v>94.9</v>
      </c>
      <c r="E85" s="166">
        <v>103.5</v>
      </c>
      <c r="F85" s="166">
        <v>98</v>
      </c>
      <c r="G85" s="166">
        <v>90.4</v>
      </c>
      <c r="H85" s="166">
        <v>86.4</v>
      </c>
      <c r="I85" s="166">
        <v>73.7</v>
      </c>
      <c r="J85" s="166">
        <v>85</v>
      </c>
      <c r="K85" s="166">
        <v>85.4</v>
      </c>
      <c r="L85" s="166">
        <v>76.400000000000006</v>
      </c>
      <c r="M85" s="166">
        <v>90.2</v>
      </c>
      <c r="N85" s="240">
        <f t="shared" si="2"/>
        <v>87.8</v>
      </c>
      <c r="O85" s="246">
        <f t="shared" ref="O85:O87" si="3">ROUND(N85/N84*100,1)</f>
        <v>94.7</v>
      </c>
      <c r="P85" s="168"/>
      <c r="Q85" s="343"/>
      <c r="R85" s="343"/>
      <c r="S85" s="168"/>
      <c r="T85" s="168"/>
      <c r="U85" s="168"/>
      <c r="V85" s="168"/>
      <c r="W85" s="168"/>
      <c r="X85" s="168"/>
      <c r="Y85" s="168"/>
      <c r="Z85" s="168"/>
    </row>
    <row r="86" spans="1:26" s="170" customFormat="1" ht="11.1" customHeight="1" x14ac:dyDescent="0.15">
      <c r="A86" s="7" t="s">
        <v>179</v>
      </c>
      <c r="B86" s="166">
        <v>70.900000000000006</v>
      </c>
      <c r="C86" s="166">
        <v>78</v>
      </c>
      <c r="D86" s="166">
        <v>93.9</v>
      </c>
      <c r="E86" s="166">
        <v>93.9</v>
      </c>
      <c r="F86" s="166">
        <v>75.099999999999994</v>
      </c>
      <c r="G86" s="166">
        <v>86.4</v>
      </c>
      <c r="H86" s="166">
        <v>89.8</v>
      </c>
      <c r="I86" s="166">
        <v>81</v>
      </c>
      <c r="J86" s="166">
        <v>83.9</v>
      </c>
      <c r="K86" s="166">
        <v>92.6</v>
      </c>
      <c r="L86" s="166">
        <v>76.900000000000006</v>
      </c>
      <c r="M86" s="166">
        <v>79</v>
      </c>
      <c r="N86" s="240">
        <f t="shared" si="2"/>
        <v>83.45</v>
      </c>
      <c r="O86" s="246">
        <f t="shared" si="3"/>
        <v>95</v>
      </c>
      <c r="P86" s="168"/>
      <c r="Q86" s="343"/>
      <c r="R86" s="343"/>
      <c r="S86" s="168"/>
      <c r="T86" s="168"/>
      <c r="U86" s="168"/>
      <c r="V86" s="168"/>
      <c r="W86" s="168"/>
      <c r="X86" s="168"/>
      <c r="Y86" s="168"/>
      <c r="Z86" s="168"/>
    </row>
    <row r="87" spans="1:26" s="170" customFormat="1" ht="11.1" customHeight="1" x14ac:dyDescent="0.15">
      <c r="A87" s="7" t="s">
        <v>184</v>
      </c>
      <c r="B87" s="166">
        <v>76.099999999999994</v>
      </c>
      <c r="C87" s="166">
        <v>83.6</v>
      </c>
      <c r="D87" s="166">
        <v>94.2</v>
      </c>
      <c r="E87" s="166">
        <v>100.7</v>
      </c>
      <c r="F87" s="166">
        <v>83</v>
      </c>
      <c r="G87" s="166">
        <v>85.6</v>
      </c>
      <c r="H87" s="166">
        <v>83.1</v>
      </c>
      <c r="I87" s="166">
        <v>71.099999999999994</v>
      </c>
      <c r="J87" s="166">
        <v>70.099999999999994</v>
      </c>
      <c r="K87" s="166">
        <v>68.599999999999994</v>
      </c>
      <c r="L87" s="166">
        <v>72.099999999999994</v>
      </c>
      <c r="M87" s="166">
        <v>73.099999999999994</v>
      </c>
      <c r="N87" s="240">
        <f t="shared" si="2"/>
        <v>80.108333333333334</v>
      </c>
      <c r="O87" s="246">
        <f t="shared" si="3"/>
        <v>96</v>
      </c>
      <c r="P87" s="168"/>
      <c r="Q87" s="343"/>
      <c r="R87" s="343"/>
      <c r="S87" s="168"/>
      <c r="T87" s="168"/>
      <c r="U87" s="168"/>
      <c r="V87" s="168"/>
      <c r="W87" s="168"/>
      <c r="X87" s="168"/>
      <c r="Y87" s="168"/>
      <c r="Z87" s="168"/>
    </row>
    <row r="88" spans="1:26" s="170" customFormat="1" ht="11.1" customHeight="1" x14ac:dyDescent="0.15">
      <c r="A88" s="7" t="s">
        <v>206</v>
      </c>
      <c r="B88" s="166">
        <v>62.3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240"/>
      <c r="O88" s="246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</row>
    <row r="89" spans="1:26" ht="9.9499999999999993" customHeight="1" x14ac:dyDescent="0.15">
      <c r="E89" s="44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BC90"/>
  <sheetViews>
    <sheetView workbookViewId="0">
      <selection activeCell="S77" sqref="S77"/>
    </sheetView>
  </sheetViews>
  <sheetFormatPr defaultRowHeight="9.9499999999999993" customHeight="1" x14ac:dyDescent="0.15"/>
  <cols>
    <col min="1" max="1" width="7.625" style="258" customWidth="1"/>
    <col min="2" max="13" width="6.125" style="258" customWidth="1"/>
    <col min="14" max="27" width="7.625" style="258" customWidth="1"/>
    <col min="28" max="16384" width="9" style="258"/>
  </cols>
  <sheetData>
    <row r="7" spans="1:15" ht="9.9499999999999993" customHeight="1" x14ac:dyDescent="0.1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1:15" ht="9.9499999999999993" customHeight="1" x14ac:dyDescent="0.1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9" spans="1:15" ht="9.9499999999999993" customHeight="1" x14ac:dyDescent="0.1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</row>
    <row r="10" spans="1:15" ht="9.9499999999999993" customHeight="1" x14ac:dyDescent="0.1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</row>
    <row r="11" spans="1:15" ht="9.9499999999999993" customHeight="1" x14ac:dyDescent="0.15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</row>
    <row r="14" spans="1:15" ht="9.9499999999999993" customHeight="1" x14ac:dyDescent="0.15">
      <c r="N14" s="259"/>
      <c r="O14" s="259"/>
    </row>
    <row r="17" spans="1:48" ht="9.9499999999999993" customHeight="1" x14ac:dyDescent="0.15">
      <c r="O17" s="259"/>
    </row>
    <row r="18" spans="1:48" ht="9.9499999999999993" customHeight="1" x14ac:dyDescent="0.15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</row>
    <row r="19" spans="1:48" ht="9.9499999999999993" customHeight="1" x14ac:dyDescent="0.15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</row>
    <row r="20" spans="1:48" ht="9.9499999999999993" customHeight="1" x14ac:dyDescent="0.15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259"/>
    </row>
    <row r="21" spans="1:48" ht="9.9499999999999993" customHeight="1" x14ac:dyDescent="0.15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259"/>
    </row>
    <row r="22" spans="1:48" ht="9.9499999999999993" customHeight="1" x14ac:dyDescent="0.1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"/>
      <c r="O22" s="5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8.25" customHeight="1" x14ac:dyDescent="0.1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1.1" customHeight="1" x14ac:dyDescent="0.15">
      <c r="A24" s="7"/>
      <c r="B24" s="8" t="s">
        <v>77</v>
      </c>
      <c r="C24" s="8" t="s">
        <v>78</v>
      </c>
      <c r="D24" s="8" t="s">
        <v>79</v>
      </c>
      <c r="E24" s="8" t="s">
        <v>80</v>
      </c>
      <c r="F24" s="8" t="s">
        <v>81</v>
      </c>
      <c r="G24" s="8" t="s">
        <v>82</v>
      </c>
      <c r="H24" s="8" t="s">
        <v>83</v>
      </c>
      <c r="I24" s="8" t="s">
        <v>84</v>
      </c>
      <c r="J24" s="8" t="s">
        <v>85</v>
      </c>
      <c r="K24" s="8" t="s">
        <v>86</v>
      </c>
      <c r="L24" s="8" t="s">
        <v>87</v>
      </c>
      <c r="M24" s="8" t="s">
        <v>88</v>
      </c>
      <c r="N24" s="235" t="s">
        <v>123</v>
      </c>
      <c r="O24" s="167" t="s">
        <v>126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1.1" customHeight="1" x14ac:dyDescent="0.15">
      <c r="A25" s="7" t="s">
        <v>177</v>
      </c>
      <c r="B25" s="173">
        <v>14.6</v>
      </c>
      <c r="C25" s="173">
        <v>14.9</v>
      </c>
      <c r="D25" s="173">
        <v>16</v>
      </c>
      <c r="E25" s="173">
        <v>15.6</v>
      </c>
      <c r="F25" s="173">
        <v>15.5</v>
      </c>
      <c r="G25" s="173">
        <v>15.8</v>
      </c>
      <c r="H25" s="173">
        <v>15.8</v>
      </c>
      <c r="I25" s="173">
        <v>15.3</v>
      </c>
      <c r="J25" s="173">
        <v>19.3</v>
      </c>
      <c r="K25" s="173">
        <v>20.3</v>
      </c>
      <c r="L25" s="173">
        <v>21.1</v>
      </c>
      <c r="M25" s="389">
        <v>18.5</v>
      </c>
      <c r="N25" s="241">
        <f>SUM(B25:M25)</f>
        <v>202.7</v>
      </c>
      <c r="O25" s="236">
        <v>106.1</v>
      </c>
      <c r="P25" s="176"/>
      <c r="Q25" s="333"/>
      <c r="R25" s="333"/>
      <c r="S25" s="176"/>
      <c r="T25" s="176"/>
      <c r="U25" s="176"/>
      <c r="V25" s="176"/>
      <c r="W25" s="176"/>
      <c r="X25" s="176"/>
      <c r="Y25" s="176"/>
      <c r="Z25" s="176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1.1" customHeight="1" x14ac:dyDescent="0.15">
      <c r="A26" s="7" t="s">
        <v>180</v>
      </c>
      <c r="B26" s="173">
        <v>20</v>
      </c>
      <c r="C26" s="173">
        <v>20.100000000000001</v>
      </c>
      <c r="D26" s="173">
        <v>21.2</v>
      </c>
      <c r="E26" s="173">
        <v>22.7</v>
      </c>
      <c r="F26" s="173">
        <v>21.8</v>
      </c>
      <c r="G26" s="173">
        <v>21.8</v>
      </c>
      <c r="H26" s="173">
        <v>23.4</v>
      </c>
      <c r="I26" s="173">
        <v>20.3</v>
      </c>
      <c r="J26" s="173">
        <v>23.3</v>
      </c>
      <c r="K26" s="173">
        <v>22.7</v>
      </c>
      <c r="L26" s="173">
        <v>21.9</v>
      </c>
      <c r="M26" s="389">
        <v>20.8</v>
      </c>
      <c r="N26" s="336">
        <f>SUM(B26:M26)</f>
        <v>260</v>
      </c>
      <c r="O26" s="236">
        <f>SUM(N26/N25)*100</f>
        <v>128.26837691169217</v>
      </c>
      <c r="P26" s="176"/>
      <c r="Q26" s="333"/>
      <c r="R26" s="333"/>
      <c r="S26" s="176"/>
      <c r="T26" s="176"/>
      <c r="U26" s="176"/>
      <c r="V26" s="176"/>
      <c r="W26" s="176"/>
      <c r="X26" s="176"/>
      <c r="Y26" s="176"/>
      <c r="Z26" s="176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1.1" customHeight="1" x14ac:dyDescent="0.15">
      <c r="A27" s="7" t="s">
        <v>179</v>
      </c>
      <c r="B27" s="173">
        <v>20.3</v>
      </c>
      <c r="C27" s="173">
        <v>21.9</v>
      </c>
      <c r="D27" s="173">
        <v>25.5</v>
      </c>
      <c r="E27" s="173">
        <v>26.2</v>
      </c>
      <c r="F27" s="173">
        <v>20.399999999999999</v>
      </c>
      <c r="G27" s="173">
        <v>21.6</v>
      </c>
      <c r="H27" s="173">
        <v>23.6</v>
      </c>
      <c r="I27" s="173">
        <v>19.3</v>
      </c>
      <c r="J27" s="173">
        <v>23.5</v>
      </c>
      <c r="K27" s="173">
        <v>23.4</v>
      </c>
      <c r="L27" s="173">
        <v>16.899999999999999</v>
      </c>
      <c r="M27" s="389">
        <v>19</v>
      </c>
      <c r="N27" s="336">
        <f>SUM(B27:M27)</f>
        <v>261.60000000000002</v>
      </c>
      <c r="O27" s="236">
        <f>SUM(N27/N26)*100</f>
        <v>100.61538461538461</v>
      </c>
      <c r="P27" s="176"/>
      <c r="Q27" s="333"/>
      <c r="R27" s="333"/>
      <c r="S27" s="176"/>
      <c r="T27" s="176"/>
      <c r="U27" s="176"/>
      <c r="V27" s="176"/>
      <c r="W27" s="176"/>
      <c r="X27" s="176"/>
      <c r="Y27" s="176"/>
      <c r="Z27" s="176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1.1" customHeight="1" x14ac:dyDescent="0.15">
      <c r="A28" s="7" t="s">
        <v>184</v>
      </c>
      <c r="B28" s="173">
        <v>16.5</v>
      </c>
      <c r="C28" s="173">
        <v>20.6</v>
      </c>
      <c r="D28" s="173">
        <v>23</v>
      </c>
      <c r="E28" s="173">
        <v>25.7</v>
      </c>
      <c r="F28" s="173">
        <v>22.2</v>
      </c>
      <c r="G28" s="173">
        <v>20.9</v>
      </c>
      <c r="H28" s="173">
        <v>21.1</v>
      </c>
      <c r="I28" s="173">
        <v>47.8</v>
      </c>
      <c r="J28" s="173">
        <v>50.3</v>
      </c>
      <c r="K28" s="173">
        <v>43.9</v>
      </c>
      <c r="L28" s="173">
        <v>48.7</v>
      </c>
      <c r="M28" s="389">
        <v>53</v>
      </c>
      <c r="N28" s="336">
        <f>SUM(B28:M28)</f>
        <v>393.7</v>
      </c>
      <c r="O28" s="236">
        <f>SUM(N28/N27)*100</f>
        <v>150.49694189602445</v>
      </c>
      <c r="P28" s="176"/>
      <c r="Q28" s="333"/>
      <c r="R28" s="333"/>
      <c r="S28" s="176"/>
      <c r="T28" s="176"/>
      <c r="U28" s="176"/>
      <c r="V28" s="176"/>
      <c r="W28" s="176"/>
      <c r="X28" s="176"/>
      <c r="Y28" s="176"/>
      <c r="Z28" s="176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1.1" customHeight="1" x14ac:dyDescent="0.15">
      <c r="A29" s="7" t="s">
        <v>206</v>
      </c>
      <c r="B29" s="173">
        <v>43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389"/>
      <c r="N29" s="336"/>
      <c r="O29" s="236"/>
      <c r="P29" s="176"/>
      <c r="Q29" s="244"/>
      <c r="R29" s="244"/>
      <c r="S29" s="176"/>
      <c r="T29" s="176"/>
      <c r="U29" s="176"/>
      <c r="V29" s="176"/>
      <c r="W29" s="176"/>
      <c r="X29" s="176"/>
      <c r="Y29" s="176"/>
      <c r="Z29" s="176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9.9499999999999993" customHeight="1" x14ac:dyDescent="0.1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5" spans="8:14" ht="9.9499999999999993" customHeight="1" x14ac:dyDescent="0.15">
      <c r="H35" s="18"/>
    </row>
    <row r="46" spans="8:14" ht="9.9499999999999993" customHeight="1" x14ac:dyDescent="0.15">
      <c r="H46" s="18"/>
    </row>
    <row r="48" spans="8:14" ht="9.9499999999999993" customHeight="1" x14ac:dyDescent="0.15">
      <c r="N48" s="259"/>
    </row>
    <row r="51" spans="1:55" ht="9.9499999999999993" customHeight="1" x14ac:dyDescent="0.15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4.5" customHeight="1" x14ac:dyDescent="0.15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1.1" customHeight="1" x14ac:dyDescent="0.15">
      <c r="A53" s="7"/>
      <c r="B53" s="8" t="s">
        <v>77</v>
      </c>
      <c r="C53" s="8" t="s">
        <v>78</v>
      </c>
      <c r="D53" s="8" t="s">
        <v>79</v>
      </c>
      <c r="E53" s="8" t="s">
        <v>80</v>
      </c>
      <c r="F53" s="8" t="s">
        <v>81</v>
      </c>
      <c r="G53" s="8" t="s">
        <v>82</v>
      </c>
      <c r="H53" s="8" t="s">
        <v>83</v>
      </c>
      <c r="I53" s="8" t="s">
        <v>84</v>
      </c>
      <c r="J53" s="8" t="s">
        <v>85</v>
      </c>
      <c r="K53" s="8" t="s">
        <v>86</v>
      </c>
      <c r="L53" s="8" t="s">
        <v>87</v>
      </c>
      <c r="M53" s="8" t="s">
        <v>88</v>
      </c>
      <c r="N53" s="235" t="s">
        <v>124</v>
      </c>
      <c r="O53" s="167" t="s">
        <v>126</v>
      </c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1.1" customHeight="1" x14ac:dyDescent="0.15">
      <c r="A54" s="7" t="s">
        <v>177</v>
      </c>
      <c r="B54" s="173">
        <v>24.8</v>
      </c>
      <c r="C54" s="173">
        <v>25.3</v>
      </c>
      <c r="D54" s="173">
        <v>24.4</v>
      </c>
      <c r="E54" s="173">
        <v>23.9</v>
      </c>
      <c r="F54" s="173">
        <v>23.3</v>
      </c>
      <c r="G54" s="173">
        <v>23.4</v>
      </c>
      <c r="H54" s="173">
        <v>23.5</v>
      </c>
      <c r="I54" s="173">
        <v>23.2</v>
      </c>
      <c r="J54" s="173">
        <v>26.7</v>
      </c>
      <c r="K54" s="173">
        <v>29.6</v>
      </c>
      <c r="L54" s="173">
        <v>30.7</v>
      </c>
      <c r="M54" s="173">
        <v>29.8</v>
      </c>
      <c r="N54" s="241">
        <f t="shared" ref="N54:N57" si="0">SUM(B54:M54)/12</f>
        <v>25.716666666666665</v>
      </c>
      <c r="O54" s="236">
        <v>110</v>
      </c>
      <c r="P54" s="176"/>
      <c r="Q54" s="344"/>
      <c r="R54" s="344"/>
      <c r="S54" s="176"/>
      <c r="T54" s="176"/>
      <c r="U54" s="176"/>
      <c r="V54" s="176"/>
      <c r="W54" s="176"/>
      <c r="X54" s="176"/>
      <c r="Y54" s="176"/>
      <c r="Z54" s="176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1.1" customHeight="1" x14ac:dyDescent="0.15">
      <c r="A55" s="7" t="s">
        <v>180</v>
      </c>
      <c r="B55" s="173">
        <v>29.9</v>
      </c>
      <c r="C55" s="173">
        <v>30.7</v>
      </c>
      <c r="D55" s="173">
        <v>30.6</v>
      </c>
      <c r="E55" s="173">
        <v>31.5</v>
      </c>
      <c r="F55" s="173">
        <v>30.7</v>
      </c>
      <c r="G55" s="173">
        <v>30.4</v>
      </c>
      <c r="H55" s="173">
        <v>31.2</v>
      </c>
      <c r="I55" s="173">
        <v>31.6</v>
      </c>
      <c r="J55" s="173">
        <v>30.1</v>
      </c>
      <c r="K55" s="173">
        <v>31.2</v>
      </c>
      <c r="L55" s="173">
        <v>32.200000000000003</v>
      </c>
      <c r="M55" s="173">
        <v>30.2</v>
      </c>
      <c r="N55" s="241">
        <f t="shared" si="0"/>
        <v>30.858333333333331</v>
      </c>
      <c r="O55" s="236">
        <f t="shared" ref="O55:O57" si="1">SUM(N55/N54)*100</f>
        <v>119.99351911860012</v>
      </c>
      <c r="P55" s="176"/>
      <c r="Q55" s="344"/>
      <c r="R55" s="344"/>
      <c r="S55" s="176"/>
      <c r="T55" s="176"/>
      <c r="U55" s="176"/>
      <c r="V55" s="176"/>
      <c r="W55" s="176"/>
      <c r="X55" s="176"/>
      <c r="Y55" s="176"/>
      <c r="Z55" s="176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1.1" customHeight="1" x14ac:dyDescent="0.15">
      <c r="A56" s="7" t="s">
        <v>179</v>
      </c>
      <c r="B56" s="173">
        <v>31.5</v>
      </c>
      <c r="C56" s="173">
        <v>32.5</v>
      </c>
      <c r="D56" s="173">
        <v>33.299999999999997</v>
      </c>
      <c r="E56" s="173">
        <v>34</v>
      </c>
      <c r="F56" s="173">
        <v>33.9</v>
      </c>
      <c r="G56" s="173">
        <v>32.9</v>
      </c>
      <c r="H56" s="173">
        <v>31</v>
      </c>
      <c r="I56" s="173">
        <v>30.4</v>
      </c>
      <c r="J56" s="173">
        <v>31.4</v>
      </c>
      <c r="K56" s="173">
        <v>28.8</v>
      </c>
      <c r="L56" s="173">
        <v>30</v>
      </c>
      <c r="M56" s="173">
        <v>28.8</v>
      </c>
      <c r="N56" s="241">
        <f t="shared" si="0"/>
        <v>31.541666666666668</v>
      </c>
      <c r="O56" s="236">
        <f t="shared" si="1"/>
        <v>102.21442073994061</v>
      </c>
      <c r="P56" s="176"/>
      <c r="Q56" s="344"/>
      <c r="R56" s="344"/>
      <c r="S56" s="176"/>
      <c r="T56" s="176"/>
      <c r="U56" s="176"/>
      <c r="V56" s="176"/>
      <c r="W56" s="176"/>
      <c r="X56" s="176"/>
      <c r="Y56" s="176"/>
      <c r="Z56" s="176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1.1" customHeight="1" x14ac:dyDescent="0.15">
      <c r="A57" s="7" t="s">
        <v>184</v>
      </c>
      <c r="B57" s="173">
        <v>29.4</v>
      </c>
      <c r="C57" s="173">
        <v>31.6</v>
      </c>
      <c r="D57" s="173">
        <v>30.7</v>
      </c>
      <c r="E57" s="173">
        <v>30.6</v>
      </c>
      <c r="F57" s="173">
        <v>30.2</v>
      </c>
      <c r="G57" s="173">
        <v>28.7</v>
      </c>
      <c r="H57" s="173">
        <v>28.73</v>
      </c>
      <c r="I57" s="173">
        <v>56.4</v>
      </c>
      <c r="J57" s="173">
        <v>57.8</v>
      </c>
      <c r="K57" s="173">
        <v>58.5</v>
      </c>
      <c r="L57" s="173">
        <v>62</v>
      </c>
      <c r="M57" s="173">
        <v>64.5</v>
      </c>
      <c r="N57" s="241">
        <f t="shared" si="0"/>
        <v>42.427500000000002</v>
      </c>
      <c r="O57" s="236">
        <f t="shared" si="1"/>
        <v>134.51254953764862</v>
      </c>
      <c r="P57" s="176"/>
      <c r="Q57" s="344"/>
      <c r="R57" s="344"/>
      <c r="S57" s="176"/>
      <c r="T57" s="176"/>
      <c r="U57" s="176"/>
      <c r="V57" s="176"/>
      <c r="W57" s="176"/>
      <c r="X57" s="176"/>
      <c r="Y57" s="176"/>
      <c r="Z57" s="176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1.1" customHeight="1" x14ac:dyDescent="0.15">
      <c r="A58" s="7" t="s">
        <v>206</v>
      </c>
      <c r="B58" s="173">
        <v>57.2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241"/>
      <c r="O58" s="236"/>
      <c r="P58" s="176"/>
      <c r="Q58" s="344"/>
      <c r="R58" s="344"/>
      <c r="S58" s="176"/>
      <c r="T58" s="176"/>
      <c r="U58" s="176"/>
      <c r="V58" s="176"/>
      <c r="W58" s="176"/>
      <c r="X58" s="176"/>
      <c r="Y58" s="176"/>
      <c r="Z58" s="176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82" spans="1:35" ht="7.5" customHeight="1" x14ac:dyDescent="0.15"/>
    <row r="83" spans="1:35" ht="11.1" customHeight="1" x14ac:dyDescent="0.15">
      <c r="A83" s="7"/>
      <c r="B83" s="8" t="s">
        <v>77</v>
      </c>
      <c r="C83" s="8" t="s">
        <v>78</v>
      </c>
      <c r="D83" s="8" t="s">
        <v>79</v>
      </c>
      <c r="E83" s="8" t="s">
        <v>80</v>
      </c>
      <c r="F83" s="8" t="s">
        <v>81</v>
      </c>
      <c r="G83" s="8" t="s">
        <v>82</v>
      </c>
      <c r="H83" s="8" t="s">
        <v>83</v>
      </c>
      <c r="I83" s="8" t="s">
        <v>84</v>
      </c>
      <c r="J83" s="8" t="s">
        <v>85</v>
      </c>
      <c r="K83" s="8" t="s">
        <v>86</v>
      </c>
      <c r="L83" s="8" t="s">
        <v>87</v>
      </c>
      <c r="M83" s="8" t="s">
        <v>88</v>
      </c>
      <c r="N83" s="235" t="s">
        <v>124</v>
      </c>
      <c r="O83" s="167" t="s">
        <v>126</v>
      </c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1.1" customHeight="1" x14ac:dyDescent="0.15">
      <c r="A84" s="7" t="s">
        <v>177</v>
      </c>
      <c r="B84" s="164">
        <v>58.8</v>
      </c>
      <c r="C84" s="164">
        <v>58.5</v>
      </c>
      <c r="D84" s="164">
        <v>66.2</v>
      </c>
      <c r="E84" s="164">
        <v>65.8</v>
      </c>
      <c r="F84" s="164">
        <v>67.099999999999994</v>
      </c>
      <c r="G84" s="164">
        <v>67.3</v>
      </c>
      <c r="H84" s="164">
        <v>67.099999999999994</v>
      </c>
      <c r="I84" s="164">
        <v>66.2</v>
      </c>
      <c r="J84" s="164">
        <v>70.3</v>
      </c>
      <c r="K84" s="164">
        <v>67.099999999999994</v>
      </c>
      <c r="L84" s="164">
        <v>68.2</v>
      </c>
      <c r="M84" s="164">
        <v>62.5</v>
      </c>
      <c r="N84" s="240">
        <f t="shared" ref="N84:N87" si="2">SUM(B84:M84)/12</f>
        <v>65.424999999999997</v>
      </c>
      <c r="O84" s="166">
        <v>96.2</v>
      </c>
      <c r="P84" s="52"/>
      <c r="Q84" s="335"/>
      <c r="R84" s="335"/>
      <c r="S84" s="52"/>
      <c r="T84" s="52"/>
      <c r="U84" s="52"/>
      <c r="V84" s="52"/>
      <c r="W84" s="52"/>
      <c r="X84" s="52"/>
      <c r="Y84" s="52"/>
      <c r="Z84" s="52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1.1" customHeight="1" x14ac:dyDescent="0.15">
      <c r="A85" s="7" t="s">
        <v>180</v>
      </c>
      <c r="B85" s="164">
        <v>67.099999999999994</v>
      </c>
      <c r="C85" s="164">
        <v>65</v>
      </c>
      <c r="D85" s="164">
        <v>69.599999999999994</v>
      </c>
      <c r="E85" s="164">
        <v>71.8</v>
      </c>
      <c r="F85" s="164">
        <v>71.3</v>
      </c>
      <c r="G85" s="164">
        <v>71.900000000000006</v>
      </c>
      <c r="H85" s="164">
        <v>74.599999999999994</v>
      </c>
      <c r="I85" s="164">
        <v>64.2</v>
      </c>
      <c r="J85" s="164">
        <v>77.900000000000006</v>
      </c>
      <c r="K85" s="164">
        <v>72.5</v>
      </c>
      <c r="L85" s="164">
        <v>67.5</v>
      </c>
      <c r="M85" s="164">
        <v>70</v>
      </c>
      <c r="N85" s="240">
        <f t="shared" si="2"/>
        <v>70.283333333333346</v>
      </c>
      <c r="O85" s="166">
        <f t="shared" ref="O85:O87" si="3">ROUND(N85/N84*100,1)</f>
        <v>107.4</v>
      </c>
      <c r="P85" s="52"/>
      <c r="Q85" s="335"/>
      <c r="R85" s="335"/>
      <c r="S85" s="52"/>
      <c r="T85" s="52"/>
      <c r="U85" s="52"/>
      <c r="V85" s="52"/>
      <c r="W85" s="52"/>
      <c r="X85" s="52"/>
      <c r="Y85" s="52"/>
      <c r="Z85" s="52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1.1" customHeight="1" x14ac:dyDescent="0.15">
      <c r="A86" s="7" t="s">
        <v>179</v>
      </c>
      <c r="B86" s="164">
        <v>63.7</v>
      </c>
      <c r="C86" s="164">
        <v>66.900000000000006</v>
      </c>
      <c r="D86" s="164">
        <v>76.400000000000006</v>
      </c>
      <c r="E86" s="164">
        <v>76.900000000000006</v>
      </c>
      <c r="F86" s="164">
        <v>60.2</v>
      </c>
      <c r="G86" s="164">
        <v>66.400000000000006</v>
      </c>
      <c r="H86" s="164">
        <v>77</v>
      </c>
      <c r="I86" s="164">
        <v>64</v>
      </c>
      <c r="J86" s="164">
        <v>74.5</v>
      </c>
      <c r="K86" s="164">
        <v>82</v>
      </c>
      <c r="L86" s="164">
        <v>55.6</v>
      </c>
      <c r="M86" s="164">
        <v>66.8</v>
      </c>
      <c r="N86" s="240">
        <f t="shared" si="2"/>
        <v>69.2</v>
      </c>
      <c r="O86" s="166">
        <f t="shared" si="3"/>
        <v>98.5</v>
      </c>
      <c r="P86" s="52"/>
      <c r="Q86" s="335"/>
      <c r="R86" s="335"/>
      <c r="S86" s="52"/>
      <c r="T86" s="52"/>
      <c r="U86" s="52"/>
      <c r="V86" s="52"/>
      <c r="W86" s="52"/>
      <c r="X86" s="52"/>
      <c r="Y86" s="52"/>
      <c r="Z86" s="52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1.1" customHeight="1" x14ac:dyDescent="0.15">
      <c r="A87" s="7" t="s">
        <v>184</v>
      </c>
      <c r="B87" s="164">
        <v>55.6</v>
      </c>
      <c r="C87" s="164">
        <v>63.7</v>
      </c>
      <c r="D87" s="164">
        <v>75.3</v>
      </c>
      <c r="E87" s="164">
        <v>79</v>
      </c>
      <c r="F87" s="164">
        <v>73.599999999999994</v>
      </c>
      <c r="G87" s="164">
        <v>73.3</v>
      </c>
      <c r="H87" s="164">
        <v>73.599999999999994</v>
      </c>
      <c r="I87" s="164">
        <v>79.8</v>
      </c>
      <c r="J87" s="164">
        <v>87</v>
      </c>
      <c r="K87" s="164">
        <v>74.900000000000006</v>
      </c>
      <c r="L87" s="164">
        <v>77.900000000000006</v>
      </c>
      <c r="M87" s="164">
        <v>81.7</v>
      </c>
      <c r="N87" s="240">
        <f t="shared" si="2"/>
        <v>74.61666666666666</v>
      </c>
      <c r="O87" s="166">
        <f t="shared" si="3"/>
        <v>107.8</v>
      </c>
      <c r="P87" s="52"/>
      <c r="Q87" s="335"/>
      <c r="R87" s="335"/>
      <c r="S87" s="52"/>
      <c r="T87" s="52"/>
      <c r="U87" s="52"/>
      <c r="V87" s="52"/>
      <c r="W87" s="52"/>
      <c r="X87" s="52"/>
      <c r="Y87" s="52"/>
      <c r="Z87" s="52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1.1" customHeight="1" x14ac:dyDescent="0.15">
      <c r="A88" s="7" t="s">
        <v>206</v>
      </c>
      <c r="B88" s="164">
        <v>76.7</v>
      </c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240"/>
      <c r="O88" s="166"/>
      <c r="P88" s="52"/>
      <c r="Q88" s="413"/>
      <c r="R88" s="413"/>
      <c r="S88" s="52"/>
      <c r="T88" s="52"/>
      <c r="U88" s="52"/>
      <c r="V88" s="52"/>
      <c r="W88" s="52"/>
      <c r="X88" s="52"/>
      <c r="Y88" s="52"/>
      <c r="Z88" s="52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9.9499999999999993" customHeight="1" x14ac:dyDescent="0.15">
      <c r="N89" s="52"/>
      <c r="O89" s="247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9.9499999999999993" customHeight="1" x14ac:dyDescent="0.15"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O40"/>
  <sheetViews>
    <sheetView workbookViewId="0">
      <selection activeCell="P26" sqref="P26"/>
    </sheetView>
  </sheetViews>
  <sheetFormatPr defaultColWidth="10.625" defaultRowHeight="13.5" x14ac:dyDescent="0.15"/>
  <cols>
    <col min="1" max="1" width="8.5" style="409" customWidth="1"/>
    <col min="2" max="2" width="13.375" style="409" customWidth="1"/>
    <col min="3" max="16384" width="10.625" style="409"/>
  </cols>
  <sheetData>
    <row r="1" spans="1:13" ht="17.25" customHeight="1" x14ac:dyDescent="0.2">
      <c r="A1" s="534" t="s">
        <v>129</v>
      </c>
      <c r="F1" s="159"/>
      <c r="G1" s="159"/>
      <c r="H1" s="159"/>
    </row>
    <row r="2" spans="1:13" x14ac:dyDescent="0.15">
      <c r="A2" s="528"/>
    </row>
    <row r="3" spans="1:13" ht="17.25" x14ac:dyDescent="0.2">
      <c r="A3" s="528"/>
      <c r="C3" s="159"/>
    </row>
    <row r="4" spans="1:13" ht="17.25" x14ac:dyDescent="0.2">
      <c r="A4" s="528"/>
      <c r="J4" s="159"/>
      <c r="K4" s="159"/>
      <c r="L4" s="159"/>
      <c r="M4" s="159"/>
    </row>
    <row r="5" spans="1:13" x14ac:dyDescent="0.15">
      <c r="A5" s="528"/>
    </row>
    <row r="6" spans="1:13" x14ac:dyDescent="0.15">
      <c r="A6" s="528"/>
    </row>
    <row r="7" spans="1:13" x14ac:dyDescent="0.15">
      <c r="A7" s="528"/>
    </row>
    <row r="8" spans="1:13" x14ac:dyDescent="0.15">
      <c r="A8" s="528"/>
    </row>
    <row r="9" spans="1:13" x14ac:dyDescent="0.15">
      <c r="A9" s="528"/>
    </row>
    <row r="10" spans="1:13" x14ac:dyDescent="0.15">
      <c r="A10" s="528"/>
    </row>
    <row r="11" spans="1:13" x14ac:dyDescent="0.15">
      <c r="A11" s="528"/>
    </row>
    <row r="12" spans="1:13" x14ac:dyDescent="0.15">
      <c r="A12" s="528"/>
    </row>
    <row r="13" spans="1:13" x14ac:dyDescent="0.15">
      <c r="A13" s="528"/>
    </row>
    <row r="14" spans="1:13" x14ac:dyDescent="0.15">
      <c r="A14" s="528"/>
    </row>
    <row r="15" spans="1:13" x14ac:dyDescent="0.15">
      <c r="A15" s="528"/>
    </row>
    <row r="16" spans="1:13" x14ac:dyDescent="0.15">
      <c r="A16" s="528"/>
    </row>
    <row r="17" spans="1:15" x14ac:dyDescent="0.15">
      <c r="A17" s="528"/>
    </row>
    <row r="18" spans="1:15" x14ac:dyDescent="0.15">
      <c r="A18" s="528"/>
    </row>
    <row r="19" spans="1:15" x14ac:dyDescent="0.15">
      <c r="A19" s="528"/>
    </row>
    <row r="20" spans="1:15" x14ac:dyDescent="0.15">
      <c r="A20" s="528"/>
    </row>
    <row r="21" spans="1:15" x14ac:dyDescent="0.15">
      <c r="A21" s="528"/>
    </row>
    <row r="22" spans="1:15" x14ac:dyDescent="0.15">
      <c r="A22" s="528"/>
    </row>
    <row r="23" spans="1:15" x14ac:dyDescent="0.15">
      <c r="A23" s="528"/>
    </row>
    <row r="24" spans="1:15" x14ac:dyDescent="0.15">
      <c r="A24" s="528"/>
    </row>
    <row r="25" spans="1:15" x14ac:dyDescent="0.15">
      <c r="A25" s="528"/>
    </row>
    <row r="26" spans="1:15" x14ac:dyDescent="0.15">
      <c r="A26" s="528"/>
    </row>
    <row r="27" spans="1:15" x14ac:dyDescent="0.15">
      <c r="A27" s="528"/>
    </row>
    <row r="28" spans="1:15" x14ac:dyDescent="0.15">
      <c r="A28" s="528"/>
    </row>
    <row r="29" spans="1:15" x14ac:dyDescent="0.15">
      <c r="A29" s="528"/>
      <c r="O29" s="406"/>
    </row>
    <row r="30" spans="1:15" x14ac:dyDescent="0.15">
      <c r="A30" s="528"/>
    </row>
    <row r="31" spans="1:15" x14ac:dyDescent="0.15">
      <c r="A31" s="528"/>
    </row>
    <row r="32" spans="1:15" x14ac:dyDescent="0.15">
      <c r="A32" s="528"/>
    </row>
    <row r="33" spans="1:15" x14ac:dyDescent="0.15">
      <c r="A33" s="528"/>
    </row>
    <row r="34" spans="1:15" x14ac:dyDescent="0.15">
      <c r="A34" s="528"/>
    </row>
    <row r="35" spans="1:15" s="46" customFormat="1" ht="20.100000000000001" customHeight="1" x14ac:dyDescent="0.15">
      <c r="A35" s="528"/>
      <c r="B35" s="434" t="s">
        <v>175</v>
      </c>
      <c r="C35" s="434" t="s">
        <v>158</v>
      </c>
      <c r="D35" s="434" t="s">
        <v>159</v>
      </c>
      <c r="E35" s="435" t="s">
        <v>161</v>
      </c>
      <c r="F35" s="436" t="s">
        <v>164</v>
      </c>
      <c r="G35" s="436" t="s">
        <v>167</v>
      </c>
      <c r="H35" s="436" t="s">
        <v>174</v>
      </c>
      <c r="I35" s="436" t="s">
        <v>177</v>
      </c>
      <c r="J35" s="436" t="s">
        <v>178</v>
      </c>
      <c r="K35" s="436" t="s">
        <v>183</v>
      </c>
      <c r="L35" s="436" t="s">
        <v>201</v>
      </c>
      <c r="M35" s="437" t="s">
        <v>204</v>
      </c>
      <c r="N35" s="51"/>
      <c r="O35" s="161"/>
    </row>
    <row r="36" spans="1:15" ht="25.5" customHeight="1" x14ac:dyDescent="0.15">
      <c r="A36" s="528"/>
      <c r="B36" s="223" t="s">
        <v>110</v>
      </c>
      <c r="C36" s="328">
        <v>105</v>
      </c>
      <c r="D36" s="328">
        <v>95.8</v>
      </c>
      <c r="E36" s="328">
        <v>99.5</v>
      </c>
      <c r="F36" s="328">
        <v>100.7</v>
      </c>
      <c r="G36" s="328">
        <v>106.9</v>
      </c>
      <c r="H36" s="328">
        <v>108.5</v>
      </c>
      <c r="I36" s="328">
        <v>114.8</v>
      </c>
      <c r="J36" s="328">
        <v>122.6</v>
      </c>
      <c r="K36" s="328">
        <v>120.5</v>
      </c>
      <c r="L36" s="328">
        <v>125.7</v>
      </c>
      <c r="M36" s="328">
        <v>141.30000000000001</v>
      </c>
      <c r="N36" s="1"/>
      <c r="O36" s="1"/>
    </row>
    <row r="37" spans="1:15" ht="25.5" customHeight="1" x14ac:dyDescent="0.15">
      <c r="A37" s="528"/>
      <c r="B37" s="222" t="s">
        <v>133</v>
      </c>
      <c r="C37" s="328">
        <v>215</v>
      </c>
      <c r="D37" s="328">
        <v>220.5</v>
      </c>
      <c r="E37" s="328">
        <v>225.3</v>
      </c>
      <c r="F37" s="328">
        <v>226.3</v>
      </c>
      <c r="G37" s="328">
        <v>228.9</v>
      </c>
      <c r="H37" s="328">
        <v>231.8</v>
      </c>
      <c r="I37" s="328">
        <v>234.9</v>
      </c>
      <c r="J37" s="328">
        <v>240.8</v>
      </c>
      <c r="K37" s="328">
        <v>233.6</v>
      </c>
      <c r="L37" s="328">
        <v>240.2</v>
      </c>
      <c r="M37" s="328">
        <v>240.2</v>
      </c>
      <c r="N37" s="1"/>
      <c r="O37" s="1"/>
    </row>
    <row r="38" spans="1:15" ht="24.75" customHeight="1" x14ac:dyDescent="0.15">
      <c r="A38" s="528"/>
      <c r="B38" s="196" t="s">
        <v>132</v>
      </c>
      <c r="C38" s="328">
        <v>174</v>
      </c>
      <c r="D38" s="328">
        <v>173</v>
      </c>
      <c r="E38" s="328">
        <v>171</v>
      </c>
      <c r="F38" s="328">
        <v>171</v>
      </c>
      <c r="G38" s="328">
        <v>171</v>
      </c>
      <c r="H38" s="328">
        <v>171</v>
      </c>
      <c r="I38" s="328">
        <v>170</v>
      </c>
      <c r="J38" s="328">
        <v>171</v>
      </c>
      <c r="K38" s="328">
        <v>169</v>
      </c>
      <c r="L38" s="328">
        <v>171</v>
      </c>
      <c r="M38" s="328">
        <v>171</v>
      </c>
    </row>
    <row r="40" spans="1:15" ht="14.25" x14ac:dyDescent="0.15">
      <c r="C40" s="3"/>
      <c r="D40" s="187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J10" sqref="J10"/>
    </sheetView>
  </sheetViews>
  <sheetFormatPr defaultRowHeight="13.5" x14ac:dyDescent="0.15"/>
  <cols>
    <col min="1" max="1" width="11.875" customWidth="1"/>
    <col min="13" max="13" width="9.25" bestFit="1" customWidth="1"/>
  </cols>
  <sheetData>
    <row r="1" spans="1:15" x14ac:dyDescent="0.15">
      <c r="A1" s="256"/>
      <c r="B1" s="541" t="s">
        <v>205</v>
      </c>
      <c r="C1" s="541"/>
      <c r="D1" s="541"/>
      <c r="E1" s="541"/>
      <c r="F1" s="541"/>
      <c r="G1" s="542" t="s">
        <v>130</v>
      </c>
      <c r="H1" s="542"/>
      <c r="I1" s="542"/>
      <c r="J1" s="257" t="s">
        <v>111</v>
      </c>
      <c r="K1" s="4"/>
      <c r="M1" s="4" t="s">
        <v>203</v>
      </c>
    </row>
    <row r="2" spans="1:15" x14ac:dyDescent="0.15">
      <c r="A2" s="256"/>
      <c r="B2" s="541"/>
      <c r="C2" s="541"/>
      <c r="D2" s="541"/>
      <c r="E2" s="541"/>
      <c r="F2" s="541"/>
      <c r="G2" s="542"/>
      <c r="H2" s="542"/>
      <c r="I2" s="542"/>
      <c r="J2" s="453">
        <v>222774</v>
      </c>
      <c r="K2" s="5" t="s">
        <v>113</v>
      </c>
      <c r="L2" s="398">
        <f t="shared" ref="L2:L7" si="0">SUM(J2)</f>
        <v>222774</v>
      </c>
      <c r="M2" s="453">
        <v>153230</v>
      </c>
    </row>
    <row r="3" spans="1:15" x14ac:dyDescent="0.15">
      <c r="J3" s="453">
        <v>388653</v>
      </c>
      <c r="K3" s="4" t="s">
        <v>114</v>
      </c>
      <c r="L3" s="398">
        <f t="shared" si="0"/>
        <v>388653</v>
      </c>
      <c r="M3" s="453">
        <v>246183</v>
      </c>
    </row>
    <row r="4" spans="1:15" x14ac:dyDescent="0.15">
      <c r="J4" s="453">
        <v>516550</v>
      </c>
      <c r="K4" s="4" t="s">
        <v>104</v>
      </c>
      <c r="L4" s="398">
        <f t="shared" si="0"/>
        <v>516550</v>
      </c>
      <c r="M4" s="453">
        <v>337399</v>
      </c>
    </row>
    <row r="5" spans="1:15" x14ac:dyDescent="0.15">
      <c r="J5" s="453">
        <v>155235</v>
      </c>
      <c r="K5" s="4" t="s">
        <v>92</v>
      </c>
      <c r="L5" s="398">
        <f t="shared" si="0"/>
        <v>155235</v>
      </c>
      <c r="M5" s="453">
        <v>127770</v>
      </c>
    </row>
    <row r="6" spans="1:15" x14ac:dyDescent="0.15">
      <c r="J6" s="453">
        <v>254102</v>
      </c>
      <c r="K6" s="4" t="s">
        <v>102</v>
      </c>
      <c r="L6" s="398">
        <f t="shared" si="0"/>
        <v>254102</v>
      </c>
      <c r="M6" s="453">
        <v>155554</v>
      </c>
    </row>
    <row r="7" spans="1:15" x14ac:dyDescent="0.15">
      <c r="J7" s="453">
        <v>864705</v>
      </c>
      <c r="K7" s="4" t="s">
        <v>105</v>
      </c>
      <c r="L7" s="398">
        <f t="shared" si="0"/>
        <v>864705</v>
      </c>
      <c r="M7" s="453">
        <v>613512</v>
      </c>
    </row>
    <row r="8" spans="1:15" x14ac:dyDescent="0.15">
      <c r="J8" s="398">
        <f>SUM(J2:J7)</f>
        <v>2402019</v>
      </c>
      <c r="K8" s="4" t="s">
        <v>94</v>
      </c>
      <c r="L8" s="518">
        <f>SUM(L2:L7)</f>
        <v>2402019</v>
      </c>
      <c r="M8" s="398">
        <f>SUM(M2:M7)</f>
        <v>1633648</v>
      </c>
    </row>
    <row r="10" spans="1:15" x14ac:dyDescent="0.15">
      <c r="K10" s="4"/>
      <c r="L10" s="4" t="s">
        <v>169</v>
      </c>
      <c r="M10" s="4" t="s">
        <v>115</v>
      </c>
      <c r="N10" s="4"/>
      <c r="O10" s="4" t="s">
        <v>131</v>
      </c>
    </row>
    <row r="11" spans="1:15" x14ac:dyDescent="0.15">
      <c r="K11" s="5" t="s">
        <v>113</v>
      </c>
      <c r="L11" s="398">
        <f>SUM(M2)</f>
        <v>153230</v>
      </c>
      <c r="M11" s="398">
        <f t="shared" ref="M11:M17" si="1">SUM(N11-L11)</f>
        <v>69544</v>
      </c>
      <c r="N11" s="398">
        <f t="shared" ref="N11:N17" si="2">SUM(L2)</f>
        <v>222774</v>
      </c>
      <c r="O11" s="399">
        <f>SUM(L11/N11)</f>
        <v>0.68782712524800915</v>
      </c>
    </row>
    <row r="12" spans="1:15" x14ac:dyDescent="0.15">
      <c r="K12" s="4" t="s">
        <v>114</v>
      </c>
      <c r="L12" s="398">
        <f t="shared" ref="L12:L17" si="3">SUM(M3)</f>
        <v>246183</v>
      </c>
      <c r="M12" s="398">
        <f t="shared" si="1"/>
        <v>142470</v>
      </c>
      <c r="N12" s="398">
        <f t="shared" si="2"/>
        <v>388653</v>
      </c>
      <c r="O12" s="399">
        <f t="shared" ref="O12:O17" si="4">SUM(L12/N12)</f>
        <v>0.63342621824609613</v>
      </c>
    </row>
    <row r="13" spans="1:15" x14ac:dyDescent="0.15">
      <c r="K13" s="4" t="s">
        <v>104</v>
      </c>
      <c r="L13" s="398">
        <f t="shared" si="3"/>
        <v>337399</v>
      </c>
      <c r="M13" s="398">
        <f t="shared" si="1"/>
        <v>179151</v>
      </c>
      <c r="N13" s="398">
        <f t="shared" si="2"/>
        <v>516550</v>
      </c>
      <c r="O13" s="399">
        <f t="shared" si="4"/>
        <v>0.65317781434517475</v>
      </c>
    </row>
    <row r="14" spans="1:15" x14ac:dyDescent="0.15">
      <c r="K14" s="4" t="s">
        <v>92</v>
      </c>
      <c r="L14" s="398">
        <f t="shared" si="3"/>
        <v>127770</v>
      </c>
      <c r="M14" s="398">
        <f t="shared" si="1"/>
        <v>27465</v>
      </c>
      <c r="N14" s="398">
        <f t="shared" si="2"/>
        <v>155235</v>
      </c>
      <c r="O14" s="399">
        <f t="shared" si="4"/>
        <v>0.82307469320707316</v>
      </c>
    </row>
    <row r="15" spans="1:15" x14ac:dyDescent="0.15">
      <c r="K15" s="4" t="s">
        <v>102</v>
      </c>
      <c r="L15" s="398">
        <f t="shared" si="3"/>
        <v>155554</v>
      </c>
      <c r="M15" s="398">
        <f t="shared" si="1"/>
        <v>98548</v>
      </c>
      <c r="N15" s="398">
        <f t="shared" si="2"/>
        <v>254102</v>
      </c>
      <c r="O15" s="399">
        <f t="shared" si="4"/>
        <v>0.61217149018897921</v>
      </c>
    </row>
    <row r="16" spans="1:15" x14ac:dyDescent="0.15">
      <c r="K16" s="4" t="s">
        <v>105</v>
      </c>
      <c r="L16" s="398">
        <f t="shared" si="3"/>
        <v>613512</v>
      </c>
      <c r="M16" s="398">
        <f t="shared" si="1"/>
        <v>251193</v>
      </c>
      <c r="N16" s="398">
        <f t="shared" si="2"/>
        <v>864705</v>
      </c>
      <c r="O16" s="399">
        <f t="shared" si="4"/>
        <v>0.70950439745346683</v>
      </c>
    </row>
    <row r="17" spans="11:15" x14ac:dyDescent="0.15">
      <c r="K17" s="4" t="s">
        <v>94</v>
      </c>
      <c r="L17" s="398">
        <f t="shared" si="3"/>
        <v>1633648</v>
      </c>
      <c r="M17" s="398">
        <f t="shared" si="1"/>
        <v>768371</v>
      </c>
      <c r="N17" s="398">
        <f t="shared" si="2"/>
        <v>2402019</v>
      </c>
      <c r="O17" s="399">
        <f t="shared" si="4"/>
        <v>0.68011452032644204</v>
      </c>
    </row>
    <row r="52" spans="1:11" x14ac:dyDescent="0.15">
      <c r="K52" s="232"/>
    </row>
    <row r="53" spans="1:11" ht="20.100000000000001" customHeight="1" x14ac:dyDescent="0.15"/>
    <row r="54" spans="1:11" ht="20.100000000000001" customHeight="1" thickBot="1" x14ac:dyDescent="0.2"/>
    <row r="55" spans="1:11" ht="16.5" customHeight="1" x14ac:dyDescent="0.15">
      <c r="A55" s="54"/>
      <c r="B55" s="54"/>
      <c r="C55" s="54"/>
      <c r="D55" s="54"/>
      <c r="E55" s="54"/>
      <c r="F55" s="54"/>
      <c r="G55" s="54"/>
      <c r="H55" s="54"/>
      <c r="I55" s="54"/>
    </row>
    <row r="56" spans="1:11" ht="14.25" x14ac:dyDescent="0.15">
      <c r="A56" s="38" t="s">
        <v>116</v>
      </c>
      <c r="B56" s="39"/>
      <c r="C56" s="543" t="s">
        <v>111</v>
      </c>
      <c r="D56" s="544"/>
      <c r="E56" s="543" t="s">
        <v>112</v>
      </c>
      <c r="F56" s="544"/>
      <c r="G56" s="547" t="s">
        <v>117</v>
      </c>
      <c r="H56" s="543" t="s">
        <v>118</v>
      </c>
      <c r="I56" s="544"/>
    </row>
    <row r="57" spans="1:11" ht="14.25" x14ac:dyDescent="0.15">
      <c r="A57" s="40" t="s">
        <v>119</v>
      </c>
      <c r="B57" s="41"/>
      <c r="C57" s="545"/>
      <c r="D57" s="546"/>
      <c r="E57" s="545"/>
      <c r="F57" s="546"/>
      <c r="G57" s="548"/>
      <c r="H57" s="545"/>
      <c r="I57" s="546"/>
    </row>
    <row r="58" spans="1:11" ht="19.5" customHeight="1" x14ac:dyDescent="0.15">
      <c r="A58" s="45" t="s">
        <v>120</v>
      </c>
      <c r="B58" s="42"/>
      <c r="C58" s="537" t="s">
        <v>163</v>
      </c>
      <c r="D58" s="538"/>
      <c r="E58" s="539" t="s">
        <v>202</v>
      </c>
      <c r="F58" s="540"/>
      <c r="G58" s="88">
        <v>15.4</v>
      </c>
      <c r="H58" s="43"/>
      <c r="I58" s="44"/>
    </row>
    <row r="59" spans="1:11" ht="19.5" customHeight="1" x14ac:dyDescent="0.15">
      <c r="A59" s="45" t="s">
        <v>121</v>
      </c>
      <c r="B59" s="42"/>
      <c r="C59" s="535" t="s">
        <v>160</v>
      </c>
      <c r="D59" s="538"/>
      <c r="E59" s="539" t="s">
        <v>212</v>
      </c>
      <c r="F59" s="540"/>
      <c r="G59" s="93">
        <v>29.4</v>
      </c>
      <c r="H59" s="43"/>
      <c r="I59" s="44"/>
    </row>
    <row r="60" spans="1:11" ht="20.100000000000001" customHeight="1" x14ac:dyDescent="0.15">
      <c r="A60" s="45" t="s">
        <v>122</v>
      </c>
      <c r="B60" s="42"/>
      <c r="C60" s="539" t="s">
        <v>195</v>
      </c>
      <c r="D60" s="540"/>
      <c r="E60" s="535" t="s">
        <v>213</v>
      </c>
      <c r="F60" s="536"/>
      <c r="G60" s="88">
        <v>81.5</v>
      </c>
      <c r="H60" s="43"/>
      <c r="I60" s="44"/>
    </row>
    <row r="61" spans="1:11" ht="20.100000000000001" customHeight="1" x14ac:dyDescent="0.15"/>
    <row r="62" spans="1:11" ht="20.100000000000001" customHeight="1" x14ac:dyDescent="0.15"/>
    <row r="63" spans="1:11" x14ac:dyDescent="0.15">
      <c r="E63" s="37"/>
    </row>
  </sheetData>
  <mergeCells count="12">
    <mergeCell ref="B1:F2"/>
    <mergeCell ref="G1:I2"/>
    <mergeCell ref="C56:D57"/>
    <mergeCell ref="E56:F57"/>
    <mergeCell ref="G56:G57"/>
    <mergeCell ref="H56:I57"/>
    <mergeCell ref="E60:F60"/>
    <mergeCell ref="C58:D58"/>
    <mergeCell ref="C59:D59"/>
    <mergeCell ref="E58:F58"/>
    <mergeCell ref="E59:F59"/>
    <mergeCell ref="C60:D60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U54" sqref="U54"/>
    </sheetView>
  </sheetViews>
  <sheetFormatPr defaultColWidth="4.75" defaultRowHeight="9.9499999999999993" customHeight="1" x14ac:dyDescent="0.15"/>
  <cols>
    <col min="1" max="1" width="7.625" style="410" customWidth="1"/>
    <col min="2" max="10" width="6.125" style="410" customWidth="1"/>
    <col min="11" max="11" width="6.125" style="1" customWidth="1"/>
    <col min="12" max="13" width="6.125" style="410" customWidth="1"/>
    <col min="14" max="14" width="7.625" style="410" customWidth="1"/>
    <col min="15" max="15" width="7.5" style="410" customWidth="1"/>
    <col min="16" max="34" width="7.625" style="410" customWidth="1"/>
    <col min="35" max="41" width="9.625" style="410" customWidth="1"/>
    <col min="42" max="16384" width="4.75" style="410"/>
  </cols>
  <sheetData>
    <row r="1" spans="1:19" ht="9.9499999999999993" customHeight="1" x14ac:dyDescent="0.15">
      <c r="E1" s="3"/>
      <c r="F1" s="3"/>
      <c r="G1" s="3"/>
      <c r="H1" s="3"/>
      <c r="K1" s="162"/>
    </row>
    <row r="3" spans="1:19" ht="9.9499999999999993" customHeight="1" x14ac:dyDescent="0.15">
      <c r="A3" s="31"/>
      <c r="B3" s="31"/>
    </row>
    <row r="4" spans="1:19" ht="9.9499999999999993" customHeight="1" x14ac:dyDescent="0.2">
      <c r="J4" s="159"/>
      <c r="K4" s="3"/>
      <c r="L4" s="3"/>
      <c r="M4" s="87"/>
    </row>
    <row r="13" spans="1:19" ht="9.9499999999999993" customHeight="1" x14ac:dyDescent="0.15">
      <c r="R13" s="179"/>
      <c r="S13" s="329"/>
    </row>
    <row r="14" spans="1:19" ht="9.9499999999999993" customHeight="1" x14ac:dyDescent="0.15">
      <c r="R14" s="179"/>
      <c r="S14" s="329"/>
    </row>
    <row r="15" spans="1:19" ht="9.9499999999999993" customHeight="1" x14ac:dyDescent="0.15">
      <c r="R15" s="179"/>
      <c r="S15" s="329"/>
    </row>
    <row r="16" spans="1:19" ht="9.9499999999999993" customHeight="1" x14ac:dyDescent="0.15">
      <c r="R16" s="179"/>
      <c r="S16" s="329"/>
    </row>
    <row r="17" spans="1:35" ht="9.9499999999999993" customHeight="1" x14ac:dyDescent="0.15">
      <c r="R17" s="179"/>
      <c r="S17" s="329"/>
    </row>
    <row r="20" spans="1:35" ht="9.9499999999999993" customHeight="1" x14ac:dyDescent="0.15">
      <c r="AI20" s="163"/>
    </row>
    <row r="25" spans="1:35" s="163" customFormat="1" ht="9.9499999999999993" customHeight="1" x14ac:dyDescent="0.15">
      <c r="A25" s="164"/>
      <c r="B25" s="164" t="s">
        <v>77</v>
      </c>
      <c r="C25" s="164" t="s">
        <v>78</v>
      </c>
      <c r="D25" s="164" t="s">
        <v>79</v>
      </c>
      <c r="E25" s="164" t="s">
        <v>80</v>
      </c>
      <c r="F25" s="164" t="s">
        <v>81</v>
      </c>
      <c r="G25" s="164" t="s">
        <v>82</v>
      </c>
      <c r="H25" s="164" t="s">
        <v>83</v>
      </c>
      <c r="I25" s="164" t="s">
        <v>84</v>
      </c>
      <c r="J25" s="164" t="s">
        <v>85</v>
      </c>
      <c r="K25" s="164" t="s">
        <v>86</v>
      </c>
      <c r="L25" s="164" t="s">
        <v>87</v>
      </c>
      <c r="M25" s="165" t="s">
        <v>88</v>
      </c>
      <c r="N25" s="235" t="s">
        <v>127</v>
      </c>
      <c r="O25" s="167" t="s">
        <v>126</v>
      </c>
      <c r="AI25" s="410"/>
    </row>
    <row r="26" spans="1:35" ht="9.9499999999999993" customHeight="1" x14ac:dyDescent="0.15">
      <c r="A26" s="7" t="s">
        <v>177</v>
      </c>
      <c r="B26" s="164">
        <v>64.900000000000006</v>
      </c>
      <c r="C26" s="164">
        <v>67.599999999999994</v>
      </c>
      <c r="D26" s="166">
        <v>77.400000000000006</v>
      </c>
      <c r="E26" s="164">
        <v>74</v>
      </c>
      <c r="F26" s="164">
        <v>77</v>
      </c>
      <c r="G26" s="164">
        <v>78.2</v>
      </c>
      <c r="H26" s="166">
        <v>75.400000000000006</v>
      </c>
      <c r="I26" s="164">
        <v>74.8</v>
      </c>
      <c r="J26" s="164">
        <v>77</v>
      </c>
      <c r="K26" s="164">
        <v>80.7</v>
      </c>
      <c r="L26" s="164">
        <v>84.1</v>
      </c>
      <c r="M26" s="358">
        <v>74.400000000000006</v>
      </c>
      <c r="N26" s="359">
        <f t="shared" ref="N26:N29" si="0">SUM(B26:M26)</f>
        <v>905.5</v>
      </c>
      <c r="O26" s="166">
        <v>102.9</v>
      </c>
    </row>
    <row r="27" spans="1:35" ht="9.9499999999999993" customHeight="1" x14ac:dyDescent="0.15">
      <c r="A27" s="7" t="s">
        <v>180</v>
      </c>
      <c r="B27" s="164">
        <v>74.599999999999994</v>
      </c>
      <c r="C27" s="164">
        <v>75.400000000000006</v>
      </c>
      <c r="D27" s="166">
        <v>81.099999999999994</v>
      </c>
      <c r="E27" s="164">
        <v>81.599999999999994</v>
      </c>
      <c r="F27" s="164">
        <v>80.7</v>
      </c>
      <c r="G27" s="164">
        <v>79.400000000000006</v>
      </c>
      <c r="H27" s="166">
        <v>87.2</v>
      </c>
      <c r="I27" s="164">
        <v>72.599999999999994</v>
      </c>
      <c r="J27" s="164">
        <v>79</v>
      </c>
      <c r="K27" s="164">
        <v>82.8</v>
      </c>
      <c r="L27" s="164">
        <v>76.400000000000006</v>
      </c>
      <c r="M27" s="358">
        <v>76.5</v>
      </c>
      <c r="N27" s="359">
        <f t="shared" si="0"/>
        <v>947.3</v>
      </c>
      <c r="O27" s="166">
        <f>SUM(N27/N26)*100</f>
        <v>104.61623412479292</v>
      </c>
    </row>
    <row r="28" spans="1:35" ht="9.9499999999999993" customHeight="1" x14ac:dyDescent="0.15">
      <c r="A28" s="7" t="s">
        <v>179</v>
      </c>
      <c r="B28" s="164">
        <v>69</v>
      </c>
      <c r="C28" s="164">
        <v>77.5</v>
      </c>
      <c r="D28" s="166">
        <v>84.3</v>
      </c>
      <c r="E28" s="164">
        <v>83</v>
      </c>
      <c r="F28" s="164">
        <v>72.7</v>
      </c>
      <c r="G28" s="164">
        <v>75.400000000000006</v>
      </c>
      <c r="H28" s="166">
        <v>78.3</v>
      </c>
      <c r="I28" s="164">
        <v>69.5</v>
      </c>
      <c r="J28" s="164">
        <v>75.900000000000006</v>
      </c>
      <c r="K28" s="164">
        <v>79.900000000000006</v>
      </c>
      <c r="L28" s="164">
        <v>67.3</v>
      </c>
      <c r="M28" s="358">
        <v>71.8</v>
      </c>
      <c r="N28" s="359">
        <f t="shared" si="0"/>
        <v>904.5999999999998</v>
      </c>
      <c r="O28" s="166">
        <f>SUM(N28/N27)*100</f>
        <v>95.492452232661236</v>
      </c>
    </row>
    <row r="29" spans="1:35" ht="9.9499999999999993" customHeight="1" x14ac:dyDescent="0.15">
      <c r="A29" s="7" t="s">
        <v>184</v>
      </c>
      <c r="B29" s="164">
        <v>62</v>
      </c>
      <c r="C29" s="164">
        <v>71.900000000000006</v>
      </c>
      <c r="D29" s="166">
        <v>82.3</v>
      </c>
      <c r="E29" s="164">
        <v>86.9</v>
      </c>
      <c r="F29" s="164">
        <v>79.5</v>
      </c>
      <c r="G29" s="164">
        <v>84.7</v>
      </c>
      <c r="H29" s="166">
        <v>77.8</v>
      </c>
      <c r="I29" s="164">
        <v>103.2</v>
      </c>
      <c r="J29" s="164">
        <v>105.2</v>
      </c>
      <c r="K29" s="164">
        <v>95.4</v>
      </c>
      <c r="L29" s="164">
        <v>100.3</v>
      </c>
      <c r="M29" s="358">
        <v>106.6</v>
      </c>
      <c r="N29" s="359">
        <f t="shared" si="0"/>
        <v>1055.8</v>
      </c>
      <c r="O29" s="166">
        <f>SUM(N29/N28)*100</f>
        <v>116.71456997567988</v>
      </c>
    </row>
    <row r="30" spans="1:35" ht="9.9499999999999993" customHeight="1" x14ac:dyDescent="0.15">
      <c r="A30" s="7" t="s">
        <v>206</v>
      </c>
      <c r="B30" s="164">
        <v>93.3</v>
      </c>
      <c r="C30" s="164"/>
      <c r="D30" s="166"/>
      <c r="E30" s="164"/>
      <c r="F30" s="164"/>
      <c r="G30" s="164"/>
      <c r="H30" s="166"/>
      <c r="I30" s="164"/>
      <c r="J30" s="164"/>
      <c r="K30" s="164"/>
      <c r="L30" s="164"/>
      <c r="M30" s="358"/>
      <c r="N30" s="359"/>
      <c r="O30" s="166"/>
    </row>
    <row r="31" spans="1:35" s="1" customFormat="1" ht="9.9499999999999993" customHeight="1" x14ac:dyDescent="0.15"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</row>
    <row r="51" spans="1:27" ht="9.9499999999999993" customHeight="1" x14ac:dyDescent="0.1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AA51" s="1"/>
    </row>
    <row r="52" spans="1:27" ht="9.9499999999999993" customHeight="1" x14ac:dyDescent="0.15">
      <c r="A52" s="52"/>
      <c r="B52" s="32"/>
      <c r="C52" s="1"/>
      <c r="D52" s="1"/>
      <c r="E52" s="1"/>
      <c r="F52" s="1"/>
      <c r="G52" s="1"/>
      <c r="H52" s="1"/>
      <c r="I52" s="1"/>
      <c r="J52" s="1"/>
      <c r="L52" s="1"/>
      <c r="M52" s="1"/>
      <c r="AA52" s="1"/>
    </row>
    <row r="53" spans="1:27" ht="9.9499999999999993" customHeight="1" x14ac:dyDescent="0.15">
      <c r="A53" s="52"/>
      <c r="B53" s="32"/>
      <c r="C53" s="1"/>
      <c r="D53" s="1"/>
      <c r="E53" s="1"/>
      <c r="F53" s="1"/>
      <c r="G53" s="1"/>
      <c r="H53" s="1"/>
      <c r="I53" s="1"/>
      <c r="J53" s="1"/>
      <c r="L53" s="1"/>
      <c r="M53" s="1"/>
      <c r="AA53" s="1"/>
    </row>
    <row r="54" spans="1:27" ht="9.9499999999999993" customHeight="1" x14ac:dyDescent="0.15">
      <c r="A54" s="52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AA54" s="1"/>
    </row>
    <row r="55" spans="1:27" ht="9.9499999999999993" customHeight="1" x14ac:dyDescent="0.15">
      <c r="A55" s="164"/>
      <c r="B55" s="164" t="s">
        <v>77</v>
      </c>
      <c r="C55" s="164" t="s">
        <v>78</v>
      </c>
      <c r="D55" s="164" t="s">
        <v>79</v>
      </c>
      <c r="E55" s="164" t="s">
        <v>80</v>
      </c>
      <c r="F55" s="164" t="s">
        <v>81</v>
      </c>
      <c r="G55" s="164" t="s">
        <v>82</v>
      </c>
      <c r="H55" s="164" t="s">
        <v>83</v>
      </c>
      <c r="I55" s="164" t="s">
        <v>84</v>
      </c>
      <c r="J55" s="164" t="s">
        <v>85</v>
      </c>
      <c r="K55" s="164" t="s">
        <v>86</v>
      </c>
      <c r="L55" s="164" t="s">
        <v>87</v>
      </c>
      <c r="M55" s="165" t="s">
        <v>88</v>
      </c>
      <c r="N55" s="235" t="s">
        <v>128</v>
      </c>
      <c r="O55" s="167" t="s">
        <v>126</v>
      </c>
    </row>
    <row r="56" spans="1:27" ht="9.9499999999999993" customHeight="1" x14ac:dyDescent="0.15">
      <c r="A56" s="7" t="s">
        <v>177</v>
      </c>
      <c r="B56" s="164">
        <v>109.8</v>
      </c>
      <c r="C56" s="164">
        <v>111.1</v>
      </c>
      <c r="D56" s="164">
        <v>112.9</v>
      </c>
      <c r="E56" s="164">
        <v>112.6</v>
      </c>
      <c r="F56" s="164">
        <v>115.3</v>
      </c>
      <c r="G56" s="164">
        <v>116.9</v>
      </c>
      <c r="H56" s="164">
        <v>111</v>
      </c>
      <c r="I56" s="164">
        <v>109</v>
      </c>
      <c r="J56" s="165">
        <v>114.4</v>
      </c>
      <c r="K56" s="164">
        <v>118.3</v>
      </c>
      <c r="L56" s="164">
        <v>124.3</v>
      </c>
      <c r="M56" s="165">
        <v>121.6</v>
      </c>
      <c r="N56" s="240">
        <f t="shared" ref="N56:N59" si="1">SUM(B56:M56)/12</f>
        <v>114.76666666666665</v>
      </c>
      <c r="O56" s="166">
        <v>105.8</v>
      </c>
      <c r="P56" s="18"/>
      <c r="Q56" s="18"/>
    </row>
    <row r="57" spans="1:27" ht="9.9499999999999993" customHeight="1" x14ac:dyDescent="0.15">
      <c r="A57" s="7" t="s">
        <v>180</v>
      </c>
      <c r="B57" s="164">
        <v>119.6</v>
      </c>
      <c r="C57" s="164">
        <v>123</v>
      </c>
      <c r="D57" s="164">
        <v>124.9</v>
      </c>
      <c r="E57" s="164">
        <v>120.4</v>
      </c>
      <c r="F57" s="164">
        <v>122.8</v>
      </c>
      <c r="G57" s="164">
        <v>122.8</v>
      </c>
      <c r="H57" s="164">
        <v>126.5</v>
      </c>
      <c r="I57" s="164">
        <v>124.6</v>
      </c>
      <c r="J57" s="165">
        <v>120.4</v>
      </c>
      <c r="K57" s="164">
        <v>123.9</v>
      </c>
      <c r="L57" s="164">
        <v>123.3</v>
      </c>
      <c r="M57" s="165">
        <v>119.5</v>
      </c>
      <c r="N57" s="240">
        <f t="shared" si="1"/>
        <v>122.64166666666667</v>
      </c>
      <c r="O57" s="166">
        <f>SUM(N57/N56)*100</f>
        <v>106.86174847516703</v>
      </c>
      <c r="P57" s="18"/>
      <c r="Q57" s="18"/>
    </row>
    <row r="58" spans="1:27" ht="9.9499999999999993" customHeight="1" x14ac:dyDescent="0.15">
      <c r="A58" s="7" t="s">
        <v>179</v>
      </c>
      <c r="B58" s="164">
        <v>121.9</v>
      </c>
      <c r="C58" s="164">
        <v>124.4</v>
      </c>
      <c r="D58" s="164">
        <v>124.3</v>
      </c>
      <c r="E58" s="164">
        <v>124</v>
      </c>
      <c r="F58" s="164">
        <v>129.1</v>
      </c>
      <c r="G58" s="164">
        <v>126</v>
      </c>
      <c r="H58" s="164">
        <v>120.9</v>
      </c>
      <c r="I58" s="164">
        <v>119.3</v>
      </c>
      <c r="J58" s="165">
        <v>118.8</v>
      </c>
      <c r="K58" s="164">
        <v>118</v>
      </c>
      <c r="L58" s="164">
        <v>111.6</v>
      </c>
      <c r="M58" s="165">
        <v>107.9</v>
      </c>
      <c r="N58" s="240">
        <f t="shared" si="1"/>
        <v>120.51666666666667</v>
      </c>
      <c r="O58" s="166">
        <f>SUM(N58/N57)*100</f>
        <v>98.267309913705233</v>
      </c>
      <c r="P58" s="18"/>
      <c r="Q58" s="18"/>
    </row>
    <row r="59" spans="1:27" ht="10.5" customHeight="1" x14ac:dyDescent="0.15">
      <c r="A59" s="7" t="s">
        <v>184</v>
      </c>
      <c r="B59" s="164">
        <v>107.9</v>
      </c>
      <c r="C59" s="164">
        <v>111.7</v>
      </c>
      <c r="D59" s="164">
        <v>111.9</v>
      </c>
      <c r="E59" s="164">
        <v>110.2</v>
      </c>
      <c r="F59" s="164">
        <v>112.5</v>
      </c>
      <c r="G59" s="164">
        <v>113</v>
      </c>
      <c r="H59" s="164">
        <v>111.4</v>
      </c>
      <c r="I59" s="164">
        <v>144</v>
      </c>
      <c r="J59" s="165">
        <v>145.1</v>
      </c>
      <c r="K59" s="164">
        <v>144.6</v>
      </c>
      <c r="L59" s="164">
        <v>147.4</v>
      </c>
      <c r="M59" s="165">
        <v>148.4</v>
      </c>
      <c r="N59" s="240">
        <f t="shared" si="1"/>
        <v>125.67500000000001</v>
      </c>
      <c r="O59" s="166">
        <f>SUM(N59/N58)*100</f>
        <v>104.28018254736553</v>
      </c>
      <c r="P59" s="18"/>
      <c r="Q59" s="18"/>
    </row>
    <row r="60" spans="1:27" ht="10.5" customHeight="1" x14ac:dyDescent="0.15">
      <c r="A60" s="7" t="s">
        <v>206</v>
      </c>
      <c r="B60" s="164">
        <v>141.30000000000001</v>
      </c>
      <c r="C60" s="164"/>
      <c r="D60" s="164"/>
      <c r="E60" s="164"/>
      <c r="F60" s="164"/>
      <c r="G60" s="164"/>
      <c r="H60" s="164"/>
      <c r="I60" s="164"/>
      <c r="J60" s="165"/>
      <c r="K60" s="164"/>
      <c r="L60" s="164"/>
      <c r="M60" s="165"/>
      <c r="N60" s="240"/>
      <c r="O60" s="166"/>
    </row>
    <row r="62" spans="1:27" ht="9.9499999999999993" customHeight="1" x14ac:dyDescent="0.15">
      <c r="O62" s="5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9.9499999999999993" customHeight="1" x14ac:dyDescent="0.15">
      <c r="O63" s="5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9.9499999999999993" customHeight="1" x14ac:dyDescent="0.1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7" spans="15:27" ht="9.9499999999999993" customHeight="1" x14ac:dyDescent="0.15"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</row>
    <row r="85" spans="1:25" ht="9.9499999999999993" customHeight="1" x14ac:dyDescent="0.15">
      <c r="A85" s="164"/>
      <c r="B85" s="164" t="s">
        <v>77</v>
      </c>
      <c r="C85" s="164" t="s">
        <v>78</v>
      </c>
      <c r="D85" s="164" t="s">
        <v>79</v>
      </c>
      <c r="E85" s="164" t="s">
        <v>80</v>
      </c>
      <c r="F85" s="164" t="s">
        <v>81</v>
      </c>
      <c r="G85" s="164" t="s">
        <v>82</v>
      </c>
      <c r="H85" s="164" t="s">
        <v>83</v>
      </c>
      <c r="I85" s="164" t="s">
        <v>84</v>
      </c>
      <c r="J85" s="164" t="s">
        <v>85</v>
      </c>
      <c r="K85" s="164" t="s">
        <v>86</v>
      </c>
      <c r="L85" s="164" t="s">
        <v>87</v>
      </c>
      <c r="M85" s="165" t="s">
        <v>88</v>
      </c>
      <c r="N85" s="235" t="s">
        <v>128</v>
      </c>
      <c r="O85" s="167" t="s">
        <v>126</v>
      </c>
    </row>
    <row r="86" spans="1:25" ht="9.9499999999999993" customHeight="1" x14ac:dyDescent="0.15">
      <c r="A86" s="7" t="s">
        <v>177</v>
      </c>
      <c r="B86" s="164">
        <v>59.5</v>
      </c>
      <c r="C86" s="164">
        <v>60.6</v>
      </c>
      <c r="D86" s="164">
        <v>68.3</v>
      </c>
      <c r="E86" s="164">
        <v>65.8</v>
      </c>
      <c r="F86" s="164">
        <v>66.5</v>
      </c>
      <c r="G86" s="164">
        <v>66.7</v>
      </c>
      <c r="H86" s="164">
        <v>68.8</v>
      </c>
      <c r="I86" s="164">
        <v>68.900000000000006</v>
      </c>
      <c r="J86" s="165">
        <v>66.5</v>
      </c>
      <c r="K86" s="164">
        <v>67.7</v>
      </c>
      <c r="L86" s="164">
        <v>66.8</v>
      </c>
      <c r="M86" s="165">
        <v>61.7</v>
      </c>
      <c r="N86" s="240">
        <f>SUM(B86:M86)/12</f>
        <v>65.650000000000006</v>
      </c>
      <c r="O86" s="166">
        <v>109.4</v>
      </c>
      <c r="P86" s="51"/>
      <c r="Q86" s="247"/>
      <c r="R86" s="51"/>
      <c r="S86" s="51"/>
      <c r="T86" s="51"/>
      <c r="U86" s="51"/>
      <c r="V86" s="51"/>
      <c r="W86" s="51"/>
      <c r="X86" s="51"/>
      <c r="Y86" s="169"/>
    </row>
    <row r="87" spans="1:25" ht="9.9499999999999993" customHeight="1" x14ac:dyDescent="0.15">
      <c r="A87" s="7" t="s">
        <v>180</v>
      </c>
      <c r="B87" s="164">
        <v>62.7</v>
      </c>
      <c r="C87" s="164">
        <v>60.7</v>
      </c>
      <c r="D87" s="164">
        <v>64.7</v>
      </c>
      <c r="E87" s="164">
        <v>68.3</v>
      </c>
      <c r="F87" s="164">
        <v>65.3</v>
      </c>
      <c r="G87" s="164">
        <v>64.7</v>
      </c>
      <c r="H87" s="164">
        <v>68.400000000000006</v>
      </c>
      <c r="I87" s="164">
        <v>58.6</v>
      </c>
      <c r="J87" s="165">
        <v>66.2</v>
      </c>
      <c r="K87" s="164">
        <v>66.3</v>
      </c>
      <c r="L87" s="164">
        <v>62.1</v>
      </c>
      <c r="M87" s="165">
        <v>64.599999999999994</v>
      </c>
      <c r="N87" s="240">
        <f>SUM(B87:M87)/12</f>
        <v>64.38333333333334</v>
      </c>
      <c r="O87" s="166">
        <f t="shared" ref="O87" si="2">SUM(N87/N86)*100</f>
        <v>98.070576288398073</v>
      </c>
      <c r="P87" s="51"/>
      <c r="Q87" s="247"/>
      <c r="R87" s="51"/>
      <c r="S87" s="51"/>
      <c r="T87" s="51"/>
      <c r="U87" s="51"/>
      <c r="V87" s="51"/>
      <c r="W87" s="51"/>
      <c r="X87" s="51"/>
      <c r="Y87" s="51"/>
    </row>
    <row r="88" spans="1:25" ht="10.5" customHeight="1" x14ac:dyDescent="0.15">
      <c r="A88" s="7" t="s">
        <v>179</v>
      </c>
      <c r="B88" s="164">
        <v>56.2</v>
      </c>
      <c r="C88" s="164">
        <v>61.9</v>
      </c>
      <c r="D88" s="164">
        <v>67.900000000000006</v>
      </c>
      <c r="E88" s="164">
        <v>67</v>
      </c>
      <c r="F88" s="164">
        <v>55.4</v>
      </c>
      <c r="G88" s="164">
        <v>60.3</v>
      </c>
      <c r="H88" s="164">
        <v>65.5</v>
      </c>
      <c r="I88" s="164">
        <v>58.5</v>
      </c>
      <c r="J88" s="165">
        <v>63.9</v>
      </c>
      <c r="K88" s="164">
        <v>67.900000000000006</v>
      </c>
      <c r="L88" s="164">
        <v>61.4</v>
      </c>
      <c r="M88" s="165">
        <v>67</v>
      </c>
      <c r="N88" s="240">
        <f>SUM(B88:M88)/12</f>
        <v>62.741666666666667</v>
      </c>
      <c r="O88" s="166">
        <f>SUM(N88/N87)*100</f>
        <v>97.450168263008024</v>
      </c>
      <c r="P88" s="51"/>
      <c r="Q88" s="247"/>
      <c r="R88" s="51"/>
      <c r="S88" s="51"/>
      <c r="T88" s="51"/>
      <c r="U88" s="51"/>
      <c r="V88" s="51"/>
      <c r="W88" s="51"/>
      <c r="X88" s="51"/>
      <c r="Y88" s="51"/>
    </row>
    <row r="89" spans="1:25" ht="10.5" customHeight="1" x14ac:dyDescent="0.15">
      <c r="A89" s="7" t="s">
        <v>184</v>
      </c>
      <c r="B89" s="164">
        <v>57.4</v>
      </c>
      <c r="C89" s="164">
        <v>63.8</v>
      </c>
      <c r="D89" s="164">
        <v>73.5</v>
      </c>
      <c r="E89" s="164">
        <v>79</v>
      </c>
      <c r="F89" s="164">
        <v>70.3</v>
      </c>
      <c r="G89" s="164">
        <v>74.900000000000006</v>
      </c>
      <c r="H89" s="164">
        <v>70</v>
      </c>
      <c r="I89" s="164">
        <v>68</v>
      </c>
      <c r="J89" s="165">
        <v>72.400000000000006</v>
      </c>
      <c r="K89" s="164">
        <v>66</v>
      </c>
      <c r="L89" s="164">
        <v>67.7</v>
      </c>
      <c r="M89" s="165">
        <v>71.7</v>
      </c>
      <c r="N89" s="240">
        <f>SUM(B89:M89)/12</f>
        <v>69.558333333333337</v>
      </c>
      <c r="O89" s="517">
        <f>SUM(N89/N88)*100</f>
        <v>110.86465666091114</v>
      </c>
      <c r="P89" s="51"/>
      <c r="Q89" s="247"/>
      <c r="R89" s="51"/>
      <c r="S89" s="51"/>
      <c r="T89" s="51"/>
      <c r="U89" s="51"/>
      <c r="V89" s="51"/>
      <c r="W89" s="51"/>
      <c r="X89" s="51"/>
      <c r="Y89" s="51"/>
    </row>
    <row r="90" spans="1:25" ht="10.5" customHeight="1" x14ac:dyDescent="0.15">
      <c r="A90" s="7" t="s">
        <v>206</v>
      </c>
      <c r="B90" s="164">
        <v>66.900000000000006</v>
      </c>
      <c r="C90" s="164"/>
      <c r="D90" s="164"/>
      <c r="E90" s="164"/>
      <c r="F90" s="164"/>
      <c r="G90" s="164"/>
      <c r="H90" s="164"/>
      <c r="I90" s="164"/>
      <c r="J90" s="165"/>
      <c r="K90" s="164"/>
      <c r="L90" s="164"/>
      <c r="M90" s="165"/>
      <c r="N90" s="240"/>
      <c r="O90" s="517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ht="9.9499999999999993" customHeight="1" x14ac:dyDescent="0.15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68"/>
      <c r="L91" s="170"/>
      <c r="M91" s="17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M48" sqref="M48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31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7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 x14ac:dyDescent="0.15">
      <c r="A1" s="549" t="s">
        <v>207</v>
      </c>
      <c r="B1" s="550"/>
      <c r="C1" s="550"/>
      <c r="D1" s="550"/>
      <c r="E1" s="550"/>
      <c r="F1" s="550"/>
      <c r="G1" s="550"/>
      <c r="M1" s="17"/>
      <c r="N1" s="392" t="s">
        <v>206</v>
      </c>
      <c r="O1" s="124"/>
      <c r="P1" s="53"/>
      <c r="Q1" s="330" t="s">
        <v>184</v>
      </c>
    </row>
    <row r="2" spans="1:19" ht="13.5" customHeight="1" x14ac:dyDescent="0.15">
      <c r="A2" s="1"/>
      <c r="B2" s="1"/>
      <c r="C2" s="1"/>
      <c r="D2" s="1"/>
      <c r="E2" s="1"/>
      <c r="F2" s="1"/>
      <c r="G2" s="1"/>
      <c r="H2" s="4"/>
      <c r="I2" s="160" t="s">
        <v>9</v>
      </c>
      <c r="J2" s="9" t="s">
        <v>68</v>
      </c>
      <c r="K2" s="4" t="s">
        <v>44</v>
      </c>
      <c r="L2" s="4"/>
      <c r="M2" s="9" t="s">
        <v>9</v>
      </c>
      <c r="N2" s="9"/>
      <c r="O2" s="99"/>
      <c r="P2" s="91"/>
      <c r="Q2" s="97"/>
    </row>
    <row r="3" spans="1:19" ht="13.5" customHeight="1" x14ac:dyDescent="0.15">
      <c r="A3" s="1"/>
      <c r="B3" s="1"/>
      <c r="C3" s="1"/>
      <c r="D3" s="1"/>
      <c r="E3" s="1"/>
      <c r="F3" s="1"/>
      <c r="H3" s="91">
        <v>17</v>
      </c>
      <c r="I3" s="182" t="s">
        <v>21</v>
      </c>
      <c r="J3" s="14">
        <v>279317</v>
      </c>
      <c r="K3" s="225">
        <v>1</v>
      </c>
      <c r="L3" s="4">
        <f>SUM(H3)</f>
        <v>17</v>
      </c>
      <c r="M3" s="182" t="s">
        <v>21</v>
      </c>
      <c r="N3" s="14">
        <f>SUM(J3)</f>
        <v>279317</v>
      </c>
      <c r="O3" s="4">
        <f>SUM(H3)</f>
        <v>17</v>
      </c>
      <c r="P3" s="182" t="s">
        <v>21</v>
      </c>
      <c r="Q3" s="226">
        <v>56209</v>
      </c>
    </row>
    <row r="4" spans="1:19" ht="13.5" customHeight="1" x14ac:dyDescent="0.15">
      <c r="H4" s="91">
        <v>26</v>
      </c>
      <c r="I4" s="182" t="s">
        <v>30</v>
      </c>
      <c r="J4" s="14">
        <v>99799</v>
      </c>
      <c r="K4" s="225">
        <v>2</v>
      </c>
      <c r="L4" s="4">
        <f t="shared" ref="L4:L12" si="0">SUM(H4)</f>
        <v>26</v>
      </c>
      <c r="M4" s="182" t="s">
        <v>30</v>
      </c>
      <c r="N4" s="14">
        <f t="shared" ref="N4:N12" si="1">SUM(J4)</f>
        <v>99799</v>
      </c>
      <c r="O4" s="4">
        <f t="shared" ref="O4:O12" si="2">SUM(H4)</f>
        <v>26</v>
      </c>
      <c r="P4" s="182" t="s">
        <v>30</v>
      </c>
      <c r="Q4" s="96">
        <v>82276</v>
      </c>
    </row>
    <row r="5" spans="1:19" ht="13.5" customHeight="1" x14ac:dyDescent="0.15">
      <c r="H5" s="91">
        <v>36</v>
      </c>
      <c r="I5" s="183" t="s">
        <v>5</v>
      </c>
      <c r="J5" s="14">
        <v>83440</v>
      </c>
      <c r="K5" s="225">
        <v>3</v>
      </c>
      <c r="L5" s="4">
        <f t="shared" si="0"/>
        <v>36</v>
      </c>
      <c r="M5" s="183" t="s">
        <v>5</v>
      </c>
      <c r="N5" s="14">
        <f t="shared" si="1"/>
        <v>83440</v>
      </c>
      <c r="O5" s="4">
        <f t="shared" si="2"/>
        <v>36</v>
      </c>
      <c r="P5" s="183" t="s">
        <v>5</v>
      </c>
      <c r="Q5" s="96">
        <v>45556</v>
      </c>
      <c r="S5" s="53"/>
    </row>
    <row r="6" spans="1:19" ht="13.5" customHeight="1" x14ac:dyDescent="0.15">
      <c r="H6" s="91">
        <v>33</v>
      </c>
      <c r="I6" s="182" t="s">
        <v>0</v>
      </c>
      <c r="J6" s="14">
        <v>73494</v>
      </c>
      <c r="K6" s="225">
        <v>4</v>
      </c>
      <c r="L6" s="4">
        <f t="shared" si="0"/>
        <v>33</v>
      </c>
      <c r="M6" s="182" t="s">
        <v>0</v>
      </c>
      <c r="N6" s="14">
        <f t="shared" si="1"/>
        <v>73494</v>
      </c>
      <c r="O6" s="4">
        <f t="shared" si="2"/>
        <v>33</v>
      </c>
      <c r="P6" s="182" t="s">
        <v>0</v>
      </c>
      <c r="Q6" s="96">
        <v>78191</v>
      </c>
    </row>
    <row r="7" spans="1:19" ht="13.5" customHeight="1" x14ac:dyDescent="0.15">
      <c r="H7" s="91">
        <v>16</v>
      </c>
      <c r="I7" s="182" t="s">
        <v>3</v>
      </c>
      <c r="J7" s="97">
        <v>56263</v>
      </c>
      <c r="K7" s="225">
        <v>5</v>
      </c>
      <c r="L7" s="4">
        <f t="shared" si="0"/>
        <v>16</v>
      </c>
      <c r="M7" s="182" t="s">
        <v>3</v>
      </c>
      <c r="N7" s="14">
        <f t="shared" si="1"/>
        <v>56263</v>
      </c>
      <c r="O7" s="4">
        <f t="shared" si="2"/>
        <v>16</v>
      </c>
      <c r="P7" s="182" t="s">
        <v>3</v>
      </c>
      <c r="Q7" s="96">
        <v>58189</v>
      </c>
    </row>
    <row r="8" spans="1:19" ht="13.5" customHeight="1" x14ac:dyDescent="0.15">
      <c r="G8" s="446"/>
      <c r="H8" s="91">
        <v>31</v>
      </c>
      <c r="I8" s="182" t="s">
        <v>106</v>
      </c>
      <c r="J8" s="14">
        <v>49033</v>
      </c>
      <c r="K8" s="225">
        <v>6</v>
      </c>
      <c r="L8" s="4">
        <f t="shared" si="0"/>
        <v>31</v>
      </c>
      <c r="M8" s="182" t="s">
        <v>64</v>
      </c>
      <c r="N8" s="14">
        <f t="shared" si="1"/>
        <v>49033</v>
      </c>
      <c r="O8" s="4">
        <f t="shared" si="2"/>
        <v>31</v>
      </c>
      <c r="P8" s="182" t="s">
        <v>64</v>
      </c>
      <c r="Q8" s="96">
        <v>23036</v>
      </c>
    </row>
    <row r="9" spans="1:19" ht="13.5" customHeight="1" x14ac:dyDescent="0.15">
      <c r="H9" s="512">
        <v>40</v>
      </c>
      <c r="I9" s="253" t="s">
        <v>2</v>
      </c>
      <c r="J9" s="14">
        <v>38297</v>
      </c>
      <c r="K9" s="225">
        <v>7</v>
      </c>
      <c r="L9" s="4">
        <f t="shared" si="0"/>
        <v>40</v>
      </c>
      <c r="M9" s="253" t="s">
        <v>2</v>
      </c>
      <c r="N9" s="14">
        <f t="shared" si="1"/>
        <v>38297</v>
      </c>
      <c r="O9" s="4">
        <f t="shared" si="2"/>
        <v>40</v>
      </c>
      <c r="P9" s="253" t="s">
        <v>2</v>
      </c>
      <c r="Q9" s="96">
        <v>33730</v>
      </c>
    </row>
    <row r="10" spans="1:19" ht="13.5" customHeight="1" x14ac:dyDescent="0.15">
      <c r="G10" s="446"/>
      <c r="H10" s="91">
        <v>13</v>
      </c>
      <c r="I10" s="182" t="s">
        <v>7</v>
      </c>
      <c r="J10" s="151">
        <v>34366</v>
      </c>
      <c r="K10" s="225">
        <v>8</v>
      </c>
      <c r="L10" s="4">
        <f t="shared" si="0"/>
        <v>13</v>
      </c>
      <c r="M10" s="182" t="s">
        <v>7</v>
      </c>
      <c r="N10" s="14">
        <f t="shared" si="1"/>
        <v>34366</v>
      </c>
      <c r="O10" s="4">
        <f t="shared" si="2"/>
        <v>13</v>
      </c>
      <c r="P10" s="182" t="s">
        <v>7</v>
      </c>
      <c r="Q10" s="96">
        <v>27559</v>
      </c>
    </row>
    <row r="11" spans="1:19" ht="13.5" customHeight="1" x14ac:dyDescent="0.15">
      <c r="H11" s="152">
        <v>34</v>
      </c>
      <c r="I11" s="185" t="s">
        <v>1</v>
      </c>
      <c r="J11" s="251">
        <v>34242</v>
      </c>
      <c r="K11" s="225">
        <v>9</v>
      </c>
      <c r="L11" s="4">
        <f t="shared" si="0"/>
        <v>34</v>
      </c>
      <c r="M11" s="185" t="s">
        <v>1</v>
      </c>
      <c r="N11" s="14">
        <f t="shared" si="1"/>
        <v>34242</v>
      </c>
      <c r="O11" s="4">
        <f t="shared" si="2"/>
        <v>34</v>
      </c>
      <c r="P11" s="185" t="s">
        <v>1</v>
      </c>
      <c r="Q11" s="96">
        <v>35278</v>
      </c>
    </row>
    <row r="12" spans="1:19" ht="13.5" customHeight="1" thickBot="1" x14ac:dyDescent="0.2">
      <c r="H12" s="321">
        <v>38</v>
      </c>
      <c r="I12" s="462" t="s">
        <v>38</v>
      </c>
      <c r="J12" s="467">
        <v>29398</v>
      </c>
      <c r="K12" s="224">
        <v>10</v>
      </c>
      <c r="L12" s="4">
        <f t="shared" si="0"/>
        <v>38</v>
      </c>
      <c r="M12" s="462" t="s">
        <v>38</v>
      </c>
      <c r="N12" s="128">
        <f t="shared" si="1"/>
        <v>29398</v>
      </c>
      <c r="O12" s="15">
        <f t="shared" si="2"/>
        <v>38</v>
      </c>
      <c r="P12" s="462" t="s">
        <v>38</v>
      </c>
      <c r="Q12" s="227">
        <v>33544</v>
      </c>
    </row>
    <row r="13" spans="1:19" ht="13.5" customHeight="1" thickTop="1" thickBot="1" x14ac:dyDescent="0.2">
      <c r="H13" s="136">
        <v>24</v>
      </c>
      <c r="I13" s="513" t="s">
        <v>28</v>
      </c>
      <c r="J13" s="519">
        <v>27428</v>
      </c>
      <c r="K13" s="116"/>
      <c r="L13" s="85"/>
      <c r="M13" s="186"/>
      <c r="N13" s="396">
        <f>SUM(J43)</f>
        <v>932778</v>
      </c>
      <c r="O13" s="4"/>
      <c r="P13" s="320" t="s">
        <v>156</v>
      </c>
      <c r="Q13" s="229">
        <v>619781</v>
      </c>
    </row>
    <row r="14" spans="1:19" ht="13.5" customHeight="1" x14ac:dyDescent="0.15">
      <c r="B14" s="21"/>
      <c r="G14" s="1"/>
      <c r="H14" s="91">
        <v>25</v>
      </c>
      <c r="I14" s="182" t="s">
        <v>29</v>
      </c>
      <c r="J14" s="14">
        <v>27066</v>
      </c>
      <c r="K14" s="116"/>
      <c r="L14" s="28"/>
      <c r="N14" t="s">
        <v>59</v>
      </c>
      <c r="O14"/>
    </row>
    <row r="15" spans="1:19" ht="13.5" customHeight="1" x14ac:dyDescent="0.15">
      <c r="H15" s="91">
        <v>2</v>
      </c>
      <c r="I15" s="182" t="s">
        <v>6</v>
      </c>
      <c r="J15" s="14">
        <v>10793</v>
      </c>
      <c r="K15" s="116"/>
      <c r="L15" s="28"/>
      <c r="M15" s="1" t="s">
        <v>208</v>
      </c>
      <c r="N15" s="16"/>
      <c r="O15"/>
      <c r="P15" s="392" t="s">
        <v>209</v>
      </c>
      <c r="Q15" s="95" t="s">
        <v>63</v>
      </c>
    </row>
    <row r="16" spans="1:19" ht="13.5" customHeight="1" x14ac:dyDescent="0.15">
      <c r="B16" s="1"/>
      <c r="C16" s="16"/>
      <c r="D16" s="1"/>
      <c r="E16" s="19"/>
      <c r="F16" s="1"/>
      <c r="H16" s="91">
        <v>22</v>
      </c>
      <c r="I16" s="182" t="s">
        <v>26</v>
      </c>
      <c r="J16" s="251">
        <v>10722</v>
      </c>
      <c r="K16" s="116"/>
      <c r="L16" s="4">
        <f>SUM(L3)</f>
        <v>17</v>
      </c>
      <c r="M16" s="14">
        <f>SUM(N3)</f>
        <v>279317</v>
      </c>
      <c r="N16" s="182" t="s">
        <v>21</v>
      </c>
      <c r="O16" s="4">
        <f>SUM(O3)</f>
        <v>17</v>
      </c>
      <c r="P16" s="14">
        <f>SUM(M16)</f>
        <v>279317</v>
      </c>
      <c r="Q16" s="325">
        <v>339081</v>
      </c>
      <c r="R16" s="86"/>
    </row>
    <row r="17" spans="2:20" ht="13.5" customHeight="1" x14ac:dyDescent="0.15">
      <c r="B17" s="1"/>
      <c r="C17" s="16"/>
      <c r="D17" s="1"/>
      <c r="E17" s="19"/>
      <c r="F17" s="1"/>
      <c r="H17" s="91">
        <v>3</v>
      </c>
      <c r="I17" s="182" t="s">
        <v>10</v>
      </c>
      <c r="J17" s="14">
        <v>10644</v>
      </c>
      <c r="K17" s="116"/>
      <c r="L17" s="4">
        <f t="shared" ref="L17:L25" si="3">SUM(L4)</f>
        <v>26</v>
      </c>
      <c r="M17" s="14">
        <f t="shared" ref="M17:M25" si="4">SUM(N4)</f>
        <v>99799</v>
      </c>
      <c r="N17" s="182" t="s">
        <v>30</v>
      </c>
      <c r="O17" s="4">
        <f t="shared" ref="O17:O25" si="5">SUM(O4)</f>
        <v>26</v>
      </c>
      <c r="P17" s="14">
        <f t="shared" ref="P17:P25" si="6">SUM(M17)</f>
        <v>99799</v>
      </c>
      <c r="Q17" s="326">
        <v>104948</v>
      </c>
      <c r="R17" s="86"/>
      <c r="S17" s="46"/>
    </row>
    <row r="18" spans="2:20" ht="13.5" customHeight="1" x14ac:dyDescent="0.15">
      <c r="B18" s="1"/>
      <c r="C18" s="16"/>
      <c r="D18" s="1"/>
      <c r="E18" s="19"/>
      <c r="F18" s="1"/>
      <c r="H18" s="91">
        <v>14</v>
      </c>
      <c r="I18" s="182" t="s">
        <v>19</v>
      </c>
      <c r="J18" s="14">
        <v>10490</v>
      </c>
      <c r="K18" s="116"/>
      <c r="L18" s="4">
        <f t="shared" si="3"/>
        <v>36</v>
      </c>
      <c r="M18" s="14">
        <f t="shared" si="4"/>
        <v>83440</v>
      </c>
      <c r="N18" s="183" t="s">
        <v>5</v>
      </c>
      <c r="O18" s="4">
        <f t="shared" si="5"/>
        <v>36</v>
      </c>
      <c r="P18" s="14">
        <f t="shared" si="6"/>
        <v>83440</v>
      </c>
      <c r="Q18" s="326">
        <v>92339</v>
      </c>
      <c r="R18" s="86"/>
      <c r="S18" s="126"/>
    </row>
    <row r="19" spans="2:20" ht="13.5" customHeight="1" x14ac:dyDescent="0.15">
      <c r="B19" s="1"/>
      <c r="C19" s="16"/>
      <c r="D19" s="1"/>
      <c r="E19" s="19"/>
      <c r="F19" s="1"/>
      <c r="G19" s="432"/>
      <c r="H19" s="91">
        <v>9</v>
      </c>
      <c r="I19" s="393" t="s">
        <v>172</v>
      </c>
      <c r="J19" s="251">
        <v>10206</v>
      </c>
      <c r="L19" s="4">
        <f t="shared" si="3"/>
        <v>33</v>
      </c>
      <c r="M19" s="14">
        <f t="shared" si="4"/>
        <v>73494</v>
      </c>
      <c r="N19" s="182" t="s">
        <v>0</v>
      </c>
      <c r="O19" s="4">
        <f t="shared" si="5"/>
        <v>33</v>
      </c>
      <c r="P19" s="14">
        <f t="shared" si="6"/>
        <v>73494</v>
      </c>
      <c r="Q19" s="326">
        <v>100556</v>
      </c>
      <c r="R19" s="86"/>
      <c r="S19" s="139"/>
    </row>
    <row r="20" spans="2:20" ht="13.5" customHeight="1" x14ac:dyDescent="0.15">
      <c r="B20" s="20"/>
      <c r="C20" s="16"/>
      <c r="D20" s="1"/>
      <c r="E20" s="19"/>
      <c r="F20" s="1"/>
      <c r="H20" s="91">
        <v>37</v>
      </c>
      <c r="I20" s="182" t="s">
        <v>37</v>
      </c>
      <c r="J20" s="14">
        <v>9712</v>
      </c>
      <c r="L20" s="4">
        <f t="shared" si="3"/>
        <v>16</v>
      </c>
      <c r="M20" s="14">
        <f t="shared" si="4"/>
        <v>56263</v>
      </c>
      <c r="N20" s="182" t="s">
        <v>3</v>
      </c>
      <c r="O20" s="4">
        <f t="shared" si="5"/>
        <v>16</v>
      </c>
      <c r="P20" s="14">
        <f t="shared" si="6"/>
        <v>56263</v>
      </c>
      <c r="Q20" s="326">
        <v>49736</v>
      </c>
      <c r="R20" s="86"/>
      <c r="S20" s="139"/>
    </row>
    <row r="21" spans="2:20" ht="13.5" customHeight="1" x14ac:dyDescent="0.15">
      <c r="B21" s="20"/>
      <c r="C21" s="16"/>
      <c r="D21" s="1"/>
      <c r="E21" s="19"/>
      <c r="F21" s="1"/>
      <c r="H21" s="91">
        <v>21</v>
      </c>
      <c r="I21" s="393" t="s">
        <v>166</v>
      </c>
      <c r="J21" s="14">
        <v>7293</v>
      </c>
      <c r="L21" s="4">
        <f t="shared" si="3"/>
        <v>31</v>
      </c>
      <c r="M21" s="14">
        <f t="shared" si="4"/>
        <v>49033</v>
      </c>
      <c r="N21" s="182" t="s">
        <v>64</v>
      </c>
      <c r="O21" s="4">
        <f t="shared" si="5"/>
        <v>31</v>
      </c>
      <c r="P21" s="14">
        <f t="shared" si="6"/>
        <v>49033</v>
      </c>
      <c r="Q21" s="326">
        <v>46505</v>
      </c>
      <c r="R21" s="86"/>
      <c r="S21" s="30"/>
    </row>
    <row r="22" spans="2:20" ht="13.5" customHeight="1" x14ac:dyDescent="0.15">
      <c r="B22" s="1"/>
      <c r="C22" s="16"/>
      <c r="D22" s="1"/>
      <c r="E22" s="19"/>
      <c r="F22" s="1"/>
      <c r="H22" s="91">
        <v>11</v>
      </c>
      <c r="I22" s="182" t="s">
        <v>17</v>
      </c>
      <c r="J22" s="251">
        <v>5950</v>
      </c>
      <c r="K22" s="16"/>
      <c r="L22" s="4">
        <f t="shared" si="3"/>
        <v>40</v>
      </c>
      <c r="M22" s="14">
        <f t="shared" si="4"/>
        <v>38297</v>
      </c>
      <c r="N22" s="253" t="s">
        <v>2</v>
      </c>
      <c r="O22" s="4">
        <f t="shared" si="5"/>
        <v>40</v>
      </c>
      <c r="P22" s="14">
        <f t="shared" si="6"/>
        <v>38297</v>
      </c>
      <c r="Q22" s="326">
        <v>33686</v>
      </c>
      <c r="R22" s="86"/>
    </row>
    <row r="23" spans="2:20" ht="13.5" customHeight="1" x14ac:dyDescent="0.15">
      <c r="B23" s="20"/>
      <c r="C23" s="16"/>
      <c r="D23" s="1"/>
      <c r="E23" s="19"/>
      <c r="F23" s="1"/>
      <c r="H23" s="91">
        <v>15</v>
      </c>
      <c r="I23" s="182" t="s">
        <v>20</v>
      </c>
      <c r="J23" s="14">
        <v>5534</v>
      </c>
      <c r="K23" s="16"/>
      <c r="L23" s="4">
        <f t="shared" si="3"/>
        <v>13</v>
      </c>
      <c r="M23" s="14">
        <f t="shared" si="4"/>
        <v>34366</v>
      </c>
      <c r="N23" s="182" t="s">
        <v>7</v>
      </c>
      <c r="O23" s="4">
        <f t="shared" si="5"/>
        <v>13</v>
      </c>
      <c r="P23" s="14">
        <f t="shared" si="6"/>
        <v>34366</v>
      </c>
      <c r="Q23" s="326">
        <v>37700</v>
      </c>
      <c r="R23" s="86"/>
      <c r="S23" s="46"/>
    </row>
    <row r="24" spans="2:20" ht="13.5" customHeight="1" x14ac:dyDescent="0.15">
      <c r="B24" s="1"/>
      <c r="C24" s="16"/>
      <c r="D24" s="1"/>
      <c r="E24" s="19"/>
      <c r="F24" s="1"/>
      <c r="H24" s="91">
        <v>1</v>
      </c>
      <c r="I24" s="182" t="s">
        <v>4</v>
      </c>
      <c r="J24" s="14">
        <v>3317</v>
      </c>
      <c r="K24" s="16"/>
      <c r="L24" s="4">
        <f t="shared" si="3"/>
        <v>34</v>
      </c>
      <c r="M24" s="14">
        <f t="shared" si="4"/>
        <v>34242</v>
      </c>
      <c r="N24" s="185" t="s">
        <v>1</v>
      </c>
      <c r="O24" s="4">
        <f t="shared" si="5"/>
        <v>34</v>
      </c>
      <c r="P24" s="14">
        <f t="shared" si="6"/>
        <v>34242</v>
      </c>
      <c r="Q24" s="326">
        <v>45535</v>
      </c>
      <c r="R24" s="86"/>
      <c r="S24" s="126"/>
    </row>
    <row r="25" spans="2:20" ht="13.5" customHeight="1" thickBot="1" x14ac:dyDescent="0.2">
      <c r="B25" s="1"/>
      <c r="C25" s="16"/>
      <c r="D25" s="1"/>
      <c r="E25" s="19"/>
      <c r="F25" s="1"/>
      <c r="H25" s="91">
        <v>39</v>
      </c>
      <c r="I25" s="182" t="s">
        <v>39</v>
      </c>
      <c r="J25" s="14">
        <v>2903</v>
      </c>
      <c r="K25" s="16"/>
      <c r="L25" s="15">
        <f t="shared" si="3"/>
        <v>38</v>
      </c>
      <c r="M25" s="128">
        <f t="shared" si="4"/>
        <v>29398</v>
      </c>
      <c r="N25" s="462" t="s">
        <v>38</v>
      </c>
      <c r="O25" s="15">
        <f t="shared" si="5"/>
        <v>38</v>
      </c>
      <c r="P25" s="128">
        <f t="shared" si="6"/>
        <v>29398</v>
      </c>
      <c r="Q25" s="327">
        <v>34170</v>
      </c>
      <c r="R25" s="141" t="s">
        <v>73</v>
      </c>
      <c r="S25" s="30"/>
      <c r="T25" s="30"/>
    </row>
    <row r="26" spans="2:20" ht="13.5" customHeight="1" thickTop="1" x14ac:dyDescent="0.15">
      <c r="B26" s="1"/>
      <c r="C26" s="1"/>
      <c r="D26" s="1"/>
      <c r="E26" s="1"/>
      <c r="F26" s="1"/>
      <c r="H26" s="91">
        <v>30</v>
      </c>
      <c r="I26" s="182" t="s">
        <v>33</v>
      </c>
      <c r="J26" s="14">
        <v>1983</v>
      </c>
      <c r="K26" s="16"/>
      <c r="L26" s="129"/>
      <c r="M26" s="184">
        <f>SUM(J43-(M16+M17+M18+M19+M20+M21+M22+M23+M24+M25))</f>
        <v>155129</v>
      </c>
      <c r="N26" s="252" t="s">
        <v>45</v>
      </c>
      <c r="O26" s="130"/>
      <c r="P26" s="184">
        <f>SUM(M26)</f>
        <v>155129</v>
      </c>
      <c r="Q26" s="184"/>
      <c r="R26" s="200">
        <v>1065706</v>
      </c>
      <c r="T26" s="30"/>
    </row>
    <row r="27" spans="2:20" ht="13.5" customHeight="1" x14ac:dyDescent="0.15">
      <c r="H27" s="91">
        <v>29</v>
      </c>
      <c r="I27" s="182" t="s">
        <v>96</v>
      </c>
      <c r="J27" s="14">
        <v>1573</v>
      </c>
      <c r="K27" s="16"/>
      <c r="M27" s="53" t="s">
        <v>185</v>
      </c>
      <c r="N27" s="53"/>
      <c r="O27" s="124"/>
      <c r="P27" s="125" t="s">
        <v>186</v>
      </c>
    </row>
    <row r="28" spans="2:20" ht="13.5" customHeight="1" x14ac:dyDescent="0.15">
      <c r="G28" s="18"/>
      <c r="H28" s="91">
        <v>12</v>
      </c>
      <c r="I28" s="182" t="s">
        <v>18</v>
      </c>
      <c r="J28" s="14">
        <v>1502</v>
      </c>
      <c r="K28" s="16"/>
      <c r="M28" s="96">
        <f t="shared" ref="M28:M37" si="7">SUM(Q3)</f>
        <v>56209</v>
      </c>
      <c r="N28" s="182" t="s">
        <v>21</v>
      </c>
      <c r="O28" s="4">
        <f>SUM(L3)</f>
        <v>17</v>
      </c>
      <c r="P28" s="96">
        <f t="shared" ref="P28:P37" si="8">SUM(Q3)</f>
        <v>56209</v>
      </c>
    </row>
    <row r="29" spans="2:20" ht="13.5" customHeight="1" x14ac:dyDescent="0.15">
      <c r="H29" s="91">
        <v>20</v>
      </c>
      <c r="I29" s="182" t="s">
        <v>24</v>
      </c>
      <c r="J29" s="97">
        <v>1424</v>
      </c>
      <c r="K29" s="16"/>
      <c r="M29" s="96">
        <f t="shared" si="7"/>
        <v>82276</v>
      </c>
      <c r="N29" s="182" t="s">
        <v>30</v>
      </c>
      <c r="O29" s="4">
        <f t="shared" ref="O29:O37" si="9">SUM(L4)</f>
        <v>26</v>
      </c>
      <c r="P29" s="96">
        <f t="shared" si="8"/>
        <v>82276</v>
      </c>
    </row>
    <row r="30" spans="2:20" ht="13.5" customHeight="1" x14ac:dyDescent="0.15">
      <c r="H30" s="91">
        <v>27</v>
      </c>
      <c r="I30" s="182" t="s">
        <v>31</v>
      </c>
      <c r="J30" s="151">
        <v>1405</v>
      </c>
      <c r="K30" s="16"/>
      <c r="M30" s="96">
        <f t="shared" si="7"/>
        <v>45556</v>
      </c>
      <c r="N30" s="183" t="s">
        <v>5</v>
      </c>
      <c r="O30" s="4">
        <f t="shared" si="9"/>
        <v>36</v>
      </c>
      <c r="P30" s="96">
        <f t="shared" si="8"/>
        <v>45556</v>
      </c>
    </row>
    <row r="31" spans="2:20" ht="13.5" customHeight="1" x14ac:dyDescent="0.15">
      <c r="H31" s="91">
        <v>23</v>
      </c>
      <c r="I31" s="182" t="s">
        <v>27</v>
      </c>
      <c r="J31" s="14">
        <v>1144</v>
      </c>
      <c r="K31" s="16"/>
      <c r="M31" s="96">
        <f t="shared" si="7"/>
        <v>78191</v>
      </c>
      <c r="N31" s="182" t="s">
        <v>0</v>
      </c>
      <c r="O31" s="4">
        <f t="shared" si="9"/>
        <v>33</v>
      </c>
      <c r="P31" s="96">
        <f t="shared" si="8"/>
        <v>78191</v>
      </c>
    </row>
    <row r="32" spans="2:20" ht="13.5" customHeight="1" x14ac:dyDescent="0.15">
      <c r="H32" s="91">
        <v>35</v>
      </c>
      <c r="I32" s="182" t="s">
        <v>36</v>
      </c>
      <c r="J32" s="151">
        <v>773</v>
      </c>
      <c r="K32" s="16"/>
      <c r="M32" s="96">
        <f t="shared" si="7"/>
        <v>58189</v>
      </c>
      <c r="N32" s="182" t="s">
        <v>3</v>
      </c>
      <c r="O32" s="4">
        <f t="shared" si="9"/>
        <v>16</v>
      </c>
      <c r="P32" s="96">
        <f t="shared" si="8"/>
        <v>58189</v>
      </c>
      <c r="S32" s="11"/>
    </row>
    <row r="33" spans="7:21" ht="13.5" customHeight="1" x14ac:dyDescent="0.15">
      <c r="G33" s="447"/>
      <c r="H33" s="91">
        <v>19</v>
      </c>
      <c r="I33" s="182" t="s">
        <v>23</v>
      </c>
      <c r="J33" s="14">
        <v>628</v>
      </c>
      <c r="K33" s="16"/>
      <c r="M33" s="96">
        <f t="shared" si="7"/>
        <v>23036</v>
      </c>
      <c r="N33" s="182" t="s">
        <v>64</v>
      </c>
      <c r="O33" s="4">
        <f t="shared" si="9"/>
        <v>31</v>
      </c>
      <c r="P33" s="96">
        <f t="shared" si="8"/>
        <v>23036</v>
      </c>
      <c r="S33" s="30"/>
      <c r="T33" s="30"/>
    </row>
    <row r="34" spans="7:21" ht="13.5" customHeight="1" x14ac:dyDescent="0.15">
      <c r="H34" s="91">
        <v>4</v>
      </c>
      <c r="I34" s="182" t="s">
        <v>11</v>
      </c>
      <c r="J34" s="251">
        <v>604</v>
      </c>
      <c r="K34" s="16"/>
      <c r="M34" s="96">
        <f t="shared" si="7"/>
        <v>33730</v>
      </c>
      <c r="N34" s="253" t="s">
        <v>2</v>
      </c>
      <c r="O34" s="4">
        <f t="shared" si="9"/>
        <v>40</v>
      </c>
      <c r="P34" s="96">
        <f t="shared" si="8"/>
        <v>33730</v>
      </c>
      <c r="S34" s="30"/>
      <c r="T34" s="30"/>
    </row>
    <row r="35" spans="7:21" ht="13.5" customHeight="1" x14ac:dyDescent="0.15">
      <c r="H35" s="91">
        <v>6</v>
      </c>
      <c r="I35" s="182" t="s">
        <v>13</v>
      </c>
      <c r="J35" s="14">
        <v>591</v>
      </c>
      <c r="K35" s="16"/>
      <c r="M35" s="96">
        <f t="shared" si="7"/>
        <v>27559</v>
      </c>
      <c r="N35" s="182" t="s">
        <v>7</v>
      </c>
      <c r="O35" s="4">
        <f t="shared" si="9"/>
        <v>13</v>
      </c>
      <c r="P35" s="96">
        <f t="shared" si="8"/>
        <v>27559</v>
      </c>
      <c r="S35" s="30"/>
    </row>
    <row r="36" spans="7:21" ht="13.5" customHeight="1" x14ac:dyDescent="0.15">
      <c r="H36" s="91">
        <v>18</v>
      </c>
      <c r="I36" s="182" t="s">
        <v>22</v>
      </c>
      <c r="J36" s="14">
        <v>503</v>
      </c>
      <c r="K36" s="16"/>
      <c r="M36" s="96">
        <f t="shared" si="7"/>
        <v>35278</v>
      </c>
      <c r="N36" s="185" t="s">
        <v>1</v>
      </c>
      <c r="O36" s="4">
        <f t="shared" si="9"/>
        <v>34</v>
      </c>
      <c r="P36" s="96">
        <f t="shared" si="8"/>
        <v>35278</v>
      </c>
      <c r="S36" s="30"/>
    </row>
    <row r="37" spans="7:21" ht="13.5" customHeight="1" thickBot="1" x14ac:dyDescent="0.2">
      <c r="H37" s="91">
        <v>32</v>
      </c>
      <c r="I37" s="182" t="s">
        <v>35</v>
      </c>
      <c r="J37" s="151">
        <v>474</v>
      </c>
      <c r="K37" s="16"/>
      <c r="M37" s="127">
        <f t="shared" si="7"/>
        <v>33544</v>
      </c>
      <c r="N37" s="462" t="s">
        <v>38</v>
      </c>
      <c r="O37" s="15">
        <f t="shared" si="9"/>
        <v>38</v>
      </c>
      <c r="P37" s="127">
        <f t="shared" si="8"/>
        <v>33544</v>
      </c>
      <c r="S37" s="30"/>
    </row>
    <row r="38" spans="7:21" ht="13.5" customHeight="1" thickTop="1" x14ac:dyDescent="0.15">
      <c r="G38" s="432"/>
      <c r="H38" s="91">
        <v>7</v>
      </c>
      <c r="I38" s="182" t="s">
        <v>14</v>
      </c>
      <c r="J38" s="251">
        <v>271</v>
      </c>
      <c r="K38" s="16"/>
      <c r="M38" s="402">
        <f>SUM(Q13-(Q3+Q4+Q5+Q6+Q7+Q8+Q9+Q10+Q11+Q12))</f>
        <v>146213</v>
      </c>
      <c r="N38" s="403" t="s">
        <v>168</v>
      </c>
      <c r="O38" s="404"/>
      <c r="P38" s="405">
        <f>SUM(M38)</f>
        <v>146213</v>
      </c>
      <c r="U38" s="30"/>
    </row>
    <row r="39" spans="7:21" ht="13.5" customHeight="1" x14ac:dyDescent="0.15">
      <c r="H39" s="91">
        <v>5</v>
      </c>
      <c r="I39" s="182" t="s">
        <v>12</v>
      </c>
      <c r="J39" s="251">
        <v>100</v>
      </c>
      <c r="K39" s="16"/>
      <c r="P39" s="30"/>
    </row>
    <row r="40" spans="7:21" ht="13.5" customHeight="1" x14ac:dyDescent="0.15">
      <c r="H40" s="91">
        <v>10</v>
      </c>
      <c r="I40" s="182" t="s">
        <v>16</v>
      </c>
      <c r="J40" s="14">
        <v>72</v>
      </c>
      <c r="K40" s="16"/>
    </row>
    <row r="41" spans="7:21" ht="13.5" customHeight="1" x14ac:dyDescent="0.15">
      <c r="G41" s="447"/>
      <c r="H41" s="91">
        <v>28</v>
      </c>
      <c r="I41" s="182" t="s">
        <v>32</v>
      </c>
      <c r="J41" s="14">
        <v>24</v>
      </c>
      <c r="K41" s="16"/>
    </row>
    <row r="42" spans="7:21" ht="13.5" customHeight="1" thickBot="1" x14ac:dyDescent="0.2">
      <c r="H42" s="152">
        <v>8</v>
      </c>
      <c r="I42" s="185" t="s">
        <v>15</v>
      </c>
      <c r="J42" s="128">
        <v>0</v>
      </c>
      <c r="K42" s="16"/>
    </row>
    <row r="43" spans="7:21" ht="13.5" customHeight="1" thickTop="1" x14ac:dyDescent="0.15">
      <c r="H43" s="129"/>
      <c r="I43" s="347" t="s">
        <v>94</v>
      </c>
      <c r="J43" s="348">
        <f>SUM(J3:J42)</f>
        <v>932778</v>
      </c>
    </row>
    <row r="44" spans="7:21" ht="13.5" customHeight="1" x14ac:dyDescent="0.15"/>
    <row r="45" spans="7:21" ht="13.5" customHeight="1" x14ac:dyDescent="0.15"/>
    <row r="46" spans="7:21" ht="13.5" customHeight="1" x14ac:dyDescent="0.15"/>
    <row r="47" spans="7:21" ht="13.5" customHeight="1" x14ac:dyDescent="0.15"/>
    <row r="48" spans="7:21" ht="13.5" customHeight="1" x14ac:dyDescent="0.15"/>
    <row r="49" spans="1:16" ht="13.5" customHeight="1" x14ac:dyDescent="0.15"/>
    <row r="50" spans="1:16" ht="13.5" customHeight="1" x14ac:dyDescent="0.15"/>
    <row r="51" spans="1:16" ht="13.5" customHeight="1" x14ac:dyDescent="0.15"/>
    <row r="52" spans="1:16" ht="13.5" customHeight="1" x14ac:dyDescent="0.15">
      <c r="A52" s="36" t="s">
        <v>46</v>
      </c>
      <c r="B52" s="24" t="s">
        <v>9</v>
      </c>
      <c r="C52" s="9" t="s">
        <v>206</v>
      </c>
      <c r="D52" s="9" t="s">
        <v>184</v>
      </c>
      <c r="E52" s="26" t="s">
        <v>43</v>
      </c>
      <c r="F52" s="25" t="s">
        <v>42</v>
      </c>
      <c r="G52" s="25" t="s">
        <v>40</v>
      </c>
      <c r="I52" s="181"/>
    </row>
    <row r="53" spans="1:16" ht="13.5" customHeight="1" x14ac:dyDescent="0.15">
      <c r="A53" s="10">
        <v>1</v>
      </c>
      <c r="B53" s="182" t="s">
        <v>21</v>
      </c>
      <c r="C53" s="14">
        <f t="shared" ref="C53:C62" si="10">SUM(J3)</f>
        <v>279317</v>
      </c>
      <c r="D53" s="97">
        <f t="shared" ref="D53:D63" si="11">SUM(Q3)</f>
        <v>56209</v>
      </c>
      <c r="E53" s="94">
        <f t="shared" ref="E53:E62" si="12">SUM(P16/Q16*100)</f>
        <v>82.374712826728711</v>
      </c>
      <c r="F53" s="22">
        <f t="shared" ref="F53:F63" si="13">SUM(C53/D53*100)</f>
        <v>496.92575922005375</v>
      </c>
      <c r="G53" s="23"/>
      <c r="I53" s="181"/>
    </row>
    <row r="54" spans="1:16" ht="13.5" customHeight="1" x14ac:dyDescent="0.15">
      <c r="A54" s="10">
        <v>2</v>
      </c>
      <c r="B54" s="182" t="s">
        <v>30</v>
      </c>
      <c r="C54" s="14">
        <f t="shared" si="10"/>
        <v>99799</v>
      </c>
      <c r="D54" s="97">
        <f t="shared" si="11"/>
        <v>82276</v>
      </c>
      <c r="E54" s="94">
        <f t="shared" si="12"/>
        <v>95.093760719594471</v>
      </c>
      <c r="F54" s="22">
        <f t="shared" si="13"/>
        <v>121.29782682677816</v>
      </c>
      <c r="G54" s="23"/>
      <c r="I54" s="181"/>
    </row>
    <row r="55" spans="1:16" ht="13.5" customHeight="1" x14ac:dyDescent="0.15">
      <c r="A55" s="10">
        <v>3</v>
      </c>
      <c r="B55" s="183" t="s">
        <v>5</v>
      </c>
      <c r="C55" s="14">
        <f t="shared" si="10"/>
        <v>83440</v>
      </c>
      <c r="D55" s="97">
        <f t="shared" si="11"/>
        <v>45556</v>
      </c>
      <c r="E55" s="94">
        <f t="shared" si="12"/>
        <v>90.362685322561433</v>
      </c>
      <c r="F55" s="22">
        <f t="shared" si="13"/>
        <v>183.15918869084206</v>
      </c>
      <c r="G55" s="23"/>
      <c r="I55" s="181"/>
    </row>
    <row r="56" spans="1:16" ht="13.5" customHeight="1" x14ac:dyDescent="0.15">
      <c r="A56" s="10">
        <v>4</v>
      </c>
      <c r="B56" s="182" t="s">
        <v>0</v>
      </c>
      <c r="C56" s="14">
        <f t="shared" si="10"/>
        <v>73494</v>
      </c>
      <c r="D56" s="97">
        <f t="shared" si="11"/>
        <v>78191</v>
      </c>
      <c r="E56" s="94">
        <f t="shared" si="12"/>
        <v>73.087632761844148</v>
      </c>
      <c r="F56" s="22">
        <f t="shared" si="13"/>
        <v>93.992914785589136</v>
      </c>
      <c r="G56" s="23"/>
      <c r="I56" s="181"/>
    </row>
    <row r="57" spans="1:16" ht="13.5" customHeight="1" x14ac:dyDescent="0.15">
      <c r="A57" s="10">
        <v>5</v>
      </c>
      <c r="B57" s="182" t="s">
        <v>3</v>
      </c>
      <c r="C57" s="14">
        <f t="shared" si="10"/>
        <v>56263</v>
      </c>
      <c r="D57" s="97">
        <f t="shared" si="11"/>
        <v>58189</v>
      </c>
      <c r="E57" s="94">
        <f t="shared" si="12"/>
        <v>113.12329097635516</v>
      </c>
      <c r="F57" s="22">
        <f t="shared" si="13"/>
        <v>96.690096066266818</v>
      </c>
      <c r="G57" s="23"/>
      <c r="I57" s="181"/>
      <c r="P57" s="30"/>
    </row>
    <row r="58" spans="1:16" ht="13.5" customHeight="1" x14ac:dyDescent="0.15">
      <c r="A58" s="10">
        <v>6</v>
      </c>
      <c r="B58" s="182" t="s">
        <v>64</v>
      </c>
      <c r="C58" s="14">
        <f t="shared" si="10"/>
        <v>49033</v>
      </c>
      <c r="D58" s="97">
        <f t="shared" si="11"/>
        <v>23036</v>
      </c>
      <c r="E58" s="94">
        <f t="shared" si="12"/>
        <v>105.43597462638425</v>
      </c>
      <c r="F58" s="22">
        <f t="shared" si="13"/>
        <v>212.85379406146902</v>
      </c>
      <c r="G58" s="23"/>
    </row>
    <row r="59" spans="1:16" ht="13.5" customHeight="1" x14ac:dyDescent="0.15">
      <c r="A59" s="10">
        <v>7</v>
      </c>
      <c r="B59" s="253" t="s">
        <v>2</v>
      </c>
      <c r="C59" s="14">
        <f t="shared" si="10"/>
        <v>38297</v>
      </c>
      <c r="D59" s="97">
        <f t="shared" si="11"/>
        <v>33730</v>
      </c>
      <c r="E59" s="94">
        <f t="shared" si="12"/>
        <v>113.68817906548713</v>
      </c>
      <c r="F59" s="22">
        <f t="shared" si="13"/>
        <v>113.53987548176698</v>
      </c>
      <c r="G59" s="23"/>
    </row>
    <row r="60" spans="1:16" ht="13.5" customHeight="1" x14ac:dyDescent="0.15">
      <c r="A60" s="10">
        <v>8</v>
      </c>
      <c r="B60" s="182" t="s">
        <v>7</v>
      </c>
      <c r="C60" s="14">
        <f t="shared" si="10"/>
        <v>34366</v>
      </c>
      <c r="D60" s="97">
        <f t="shared" si="11"/>
        <v>27559</v>
      </c>
      <c r="E60" s="94">
        <f t="shared" si="12"/>
        <v>91.156498673740046</v>
      </c>
      <c r="F60" s="22">
        <f t="shared" si="13"/>
        <v>124.69973511375593</v>
      </c>
      <c r="G60" s="23"/>
    </row>
    <row r="61" spans="1:16" ht="13.5" customHeight="1" x14ac:dyDescent="0.15">
      <c r="A61" s="10">
        <v>9</v>
      </c>
      <c r="B61" s="185" t="s">
        <v>1</v>
      </c>
      <c r="C61" s="14">
        <f t="shared" si="10"/>
        <v>34242</v>
      </c>
      <c r="D61" s="97">
        <f t="shared" si="11"/>
        <v>35278</v>
      </c>
      <c r="E61" s="94">
        <f t="shared" si="12"/>
        <v>75.199297243878334</v>
      </c>
      <c r="F61" s="22">
        <f t="shared" si="13"/>
        <v>97.06332558535064</v>
      </c>
      <c r="G61" s="23"/>
    </row>
    <row r="62" spans="1:16" ht="13.5" customHeight="1" thickBot="1" x14ac:dyDescent="0.2">
      <c r="A62" s="142">
        <v>10</v>
      </c>
      <c r="B62" s="462" t="s">
        <v>38</v>
      </c>
      <c r="C62" s="128">
        <f t="shared" si="10"/>
        <v>29398</v>
      </c>
      <c r="D62" s="143">
        <f t="shared" si="11"/>
        <v>33544</v>
      </c>
      <c r="E62" s="144">
        <f t="shared" si="12"/>
        <v>86.034533216271583</v>
      </c>
      <c r="F62" s="145">
        <f t="shared" si="13"/>
        <v>87.640114476508472</v>
      </c>
      <c r="G62" s="146"/>
    </row>
    <row r="63" spans="1:16" ht="13.5" customHeight="1" thickTop="1" x14ac:dyDescent="0.15">
      <c r="A63" s="129"/>
      <c r="B63" s="147" t="s">
        <v>74</v>
      </c>
      <c r="C63" s="148">
        <f>SUM(J43)</f>
        <v>932778</v>
      </c>
      <c r="D63" s="148">
        <f t="shared" si="11"/>
        <v>619781</v>
      </c>
      <c r="E63" s="149">
        <f>SUM(C63/R26*100)</f>
        <v>87.526766293893445</v>
      </c>
      <c r="F63" s="150">
        <f t="shared" si="13"/>
        <v>150.50122543285451</v>
      </c>
      <c r="G63" s="129"/>
    </row>
    <row r="64" spans="1:16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F159"/>
  <sheetViews>
    <sheetView zoomScaleNormal="100" workbookViewId="0">
      <selection activeCell="L40" sqref="L40"/>
    </sheetView>
  </sheetViews>
  <sheetFormatPr defaultRowHeight="13.5" x14ac:dyDescent="0.1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style="53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style="1" customWidth="1"/>
    <col min="18" max="18" width="13.75" style="52" customWidth="1"/>
    <col min="19" max="30" width="7.625" style="1" customWidth="1"/>
    <col min="31" max="32" width="9" style="1"/>
  </cols>
  <sheetData>
    <row r="1" spans="8:30" ht="12.75" customHeight="1" x14ac:dyDescent="0.15">
      <c r="H1" s="115" t="s">
        <v>66</v>
      </c>
      <c r="R1" s="117"/>
    </row>
    <row r="2" spans="8:30" x14ac:dyDescent="0.15">
      <c r="H2" s="209" t="s">
        <v>206</v>
      </c>
      <c r="I2" s="91"/>
      <c r="J2" s="211" t="s">
        <v>103</v>
      </c>
      <c r="K2" s="4"/>
      <c r="L2" s="350" t="s">
        <v>184</v>
      </c>
      <c r="R2" s="51"/>
      <c r="S2" s="118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8:30" x14ac:dyDescent="0.15">
      <c r="H3" s="201" t="s">
        <v>100</v>
      </c>
      <c r="I3" s="91"/>
      <c r="J3" s="160" t="s">
        <v>101</v>
      </c>
      <c r="K3" s="4"/>
      <c r="L3" s="350" t="s">
        <v>100</v>
      </c>
      <c r="M3" s="1"/>
      <c r="N3" s="100"/>
      <c r="O3" s="100"/>
      <c r="S3" s="28"/>
      <c r="T3" s="28"/>
      <c r="U3" s="28"/>
    </row>
    <row r="4" spans="8:30" x14ac:dyDescent="0.15">
      <c r="H4" s="99">
        <v>20307</v>
      </c>
      <c r="I4" s="91">
        <v>33</v>
      </c>
      <c r="J4" s="182" t="s">
        <v>0</v>
      </c>
      <c r="K4" s="131">
        <f>SUM(I4)</f>
        <v>33</v>
      </c>
      <c r="L4" s="367">
        <v>27475</v>
      </c>
      <c r="M4" s="49"/>
      <c r="N4" s="101"/>
      <c r="O4" s="101"/>
      <c r="S4" s="28"/>
      <c r="T4" s="28"/>
      <c r="U4" s="28"/>
    </row>
    <row r="5" spans="8:30" x14ac:dyDescent="0.15">
      <c r="H5" s="98">
        <v>17114</v>
      </c>
      <c r="I5" s="91">
        <v>26</v>
      </c>
      <c r="J5" s="182" t="s">
        <v>30</v>
      </c>
      <c r="K5" s="131">
        <f t="shared" ref="K5:K13" si="0">SUM(I5)</f>
        <v>26</v>
      </c>
      <c r="L5" s="368">
        <v>14139</v>
      </c>
      <c r="M5" s="49"/>
      <c r="N5" s="101"/>
      <c r="O5" s="101"/>
      <c r="S5" s="28"/>
      <c r="T5" s="28"/>
      <c r="U5" s="28"/>
    </row>
    <row r="6" spans="8:30" x14ac:dyDescent="0.15">
      <c r="H6" s="48">
        <v>8112</v>
      </c>
      <c r="I6" s="91">
        <v>14</v>
      </c>
      <c r="J6" s="182" t="s">
        <v>19</v>
      </c>
      <c r="K6" s="131">
        <f t="shared" si="0"/>
        <v>14</v>
      </c>
      <c r="L6" s="368">
        <v>7321</v>
      </c>
      <c r="M6" s="49"/>
      <c r="N6" s="210"/>
      <c r="O6" s="101"/>
      <c r="S6" s="28"/>
      <c r="T6" s="28"/>
      <c r="U6" s="28"/>
    </row>
    <row r="7" spans="8:30" x14ac:dyDescent="0.15">
      <c r="H7" s="98">
        <v>5283</v>
      </c>
      <c r="I7" s="91">
        <v>34</v>
      </c>
      <c r="J7" s="182" t="s">
        <v>1</v>
      </c>
      <c r="K7" s="131">
        <f t="shared" si="0"/>
        <v>34</v>
      </c>
      <c r="L7" s="368">
        <v>3841</v>
      </c>
      <c r="M7" s="49"/>
      <c r="N7" s="101"/>
      <c r="O7" s="101"/>
      <c r="S7" s="28"/>
      <c r="T7" s="28"/>
      <c r="U7" s="28"/>
    </row>
    <row r="8" spans="8:30" x14ac:dyDescent="0.15">
      <c r="H8" s="98">
        <v>4559</v>
      </c>
      <c r="I8" s="91">
        <v>38</v>
      </c>
      <c r="J8" s="182" t="s">
        <v>38</v>
      </c>
      <c r="K8" s="131">
        <f t="shared" si="0"/>
        <v>38</v>
      </c>
      <c r="L8" s="368">
        <v>4762</v>
      </c>
      <c r="M8" s="49"/>
      <c r="N8" s="101"/>
      <c r="O8" s="101"/>
      <c r="S8" s="28"/>
      <c r="T8" s="28"/>
      <c r="U8" s="28"/>
    </row>
    <row r="9" spans="8:30" x14ac:dyDescent="0.15">
      <c r="H9" s="48">
        <v>4102</v>
      </c>
      <c r="I9" s="91">
        <v>24</v>
      </c>
      <c r="J9" s="182" t="s">
        <v>28</v>
      </c>
      <c r="K9" s="131">
        <f t="shared" si="0"/>
        <v>24</v>
      </c>
      <c r="L9" s="368">
        <v>3629</v>
      </c>
      <c r="M9" s="49"/>
      <c r="N9" s="101"/>
      <c r="O9" s="101"/>
      <c r="S9" s="28"/>
      <c r="T9" s="28"/>
      <c r="U9" s="28"/>
    </row>
    <row r="10" spans="8:30" x14ac:dyDescent="0.15">
      <c r="H10" s="48">
        <v>2976</v>
      </c>
      <c r="I10" s="152">
        <v>15</v>
      </c>
      <c r="J10" s="185" t="s">
        <v>20</v>
      </c>
      <c r="K10" s="131">
        <f t="shared" si="0"/>
        <v>15</v>
      </c>
      <c r="L10" s="368">
        <v>3512</v>
      </c>
      <c r="S10" s="28"/>
      <c r="T10" s="28"/>
      <c r="U10" s="28"/>
    </row>
    <row r="11" spans="8:30" x14ac:dyDescent="0.15">
      <c r="H11" s="6">
        <v>2785</v>
      </c>
      <c r="I11" s="91">
        <v>37</v>
      </c>
      <c r="J11" s="182" t="s">
        <v>37</v>
      </c>
      <c r="K11" s="131">
        <f t="shared" si="0"/>
        <v>37</v>
      </c>
      <c r="L11" s="368">
        <v>2621</v>
      </c>
      <c r="M11" s="49"/>
      <c r="N11" s="101"/>
      <c r="O11" s="101"/>
      <c r="S11" s="28"/>
      <c r="T11" s="28"/>
      <c r="U11" s="28"/>
    </row>
    <row r="12" spans="8:30" x14ac:dyDescent="0.15">
      <c r="H12" s="153">
        <v>2637</v>
      </c>
      <c r="I12" s="152">
        <v>36</v>
      </c>
      <c r="J12" s="185" t="s">
        <v>5</v>
      </c>
      <c r="K12" s="131">
        <f t="shared" si="0"/>
        <v>36</v>
      </c>
      <c r="L12" s="368">
        <v>1932</v>
      </c>
      <c r="M12" s="49"/>
      <c r="N12" s="101"/>
      <c r="O12" s="101"/>
      <c r="S12" s="28"/>
      <c r="T12" s="28"/>
      <c r="U12" s="28"/>
    </row>
    <row r="13" spans="8:30" ht="14.25" thickBot="1" x14ac:dyDescent="0.2">
      <c r="H13" s="516">
        <v>1012</v>
      </c>
      <c r="I13" s="474">
        <v>25</v>
      </c>
      <c r="J13" s="475" t="s">
        <v>29</v>
      </c>
      <c r="K13" s="131">
        <f t="shared" si="0"/>
        <v>25</v>
      </c>
      <c r="L13" s="368">
        <v>993</v>
      </c>
      <c r="M13" s="49"/>
      <c r="N13" s="101"/>
      <c r="O13" s="101"/>
      <c r="S13" s="28"/>
      <c r="T13" s="28"/>
      <c r="U13" s="28"/>
    </row>
    <row r="14" spans="8:30" ht="14.25" thickTop="1" x14ac:dyDescent="0.15">
      <c r="H14" s="48">
        <v>779</v>
      </c>
      <c r="I14" s="136">
        <v>27</v>
      </c>
      <c r="J14" s="199" t="s">
        <v>31</v>
      </c>
      <c r="K14" s="120" t="s">
        <v>8</v>
      </c>
      <c r="L14" s="369">
        <v>73833</v>
      </c>
      <c r="S14" s="28"/>
      <c r="T14" s="28"/>
      <c r="U14" s="28"/>
    </row>
    <row r="15" spans="8:30" x14ac:dyDescent="0.15">
      <c r="H15" s="98">
        <v>770</v>
      </c>
      <c r="I15" s="91">
        <v>17</v>
      </c>
      <c r="J15" s="182" t="s">
        <v>21</v>
      </c>
      <c r="K15" s="55"/>
      <c r="L15" s="1" t="s">
        <v>60</v>
      </c>
      <c r="M15" s="456" t="s">
        <v>95</v>
      </c>
      <c r="N15" s="46" t="s">
        <v>75</v>
      </c>
      <c r="S15" s="28"/>
      <c r="T15" s="28"/>
      <c r="U15" s="28"/>
    </row>
    <row r="16" spans="8:30" x14ac:dyDescent="0.15">
      <c r="H16" s="48">
        <v>657</v>
      </c>
      <c r="I16" s="349">
        <v>40</v>
      </c>
      <c r="J16" s="183" t="s">
        <v>2</v>
      </c>
      <c r="K16" s="131">
        <f>SUM(I4)</f>
        <v>33</v>
      </c>
      <c r="L16" s="182" t="s">
        <v>0</v>
      </c>
      <c r="M16" s="370">
        <v>20894</v>
      </c>
      <c r="N16" s="99">
        <f>SUM(H4)</f>
        <v>20307</v>
      </c>
      <c r="O16" s="49"/>
      <c r="P16" s="18"/>
      <c r="S16" s="28"/>
      <c r="T16" s="28"/>
      <c r="U16" s="28"/>
    </row>
    <row r="17" spans="1:21" x14ac:dyDescent="0.15">
      <c r="H17" s="221">
        <v>530</v>
      </c>
      <c r="I17" s="91">
        <v>19</v>
      </c>
      <c r="J17" s="182" t="s">
        <v>23</v>
      </c>
      <c r="K17" s="131">
        <f t="shared" ref="K17:K25" si="1">SUM(I5)</f>
        <v>26</v>
      </c>
      <c r="L17" s="182" t="s">
        <v>30</v>
      </c>
      <c r="M17" s="371">
        <v>20476</v>
      </c>
      <c r="N17" s="99">
        <f t="shared" ref="N17:N25" si="2">SUM(H5)</f>
        <v>17114</v>
      </c>
      <c r="O17" s="49"/>
      <c r="P17" s="18"/>
      <c r="S17" s="28"/>
      <c r="T17" s="28"/>
      <c r="U17" s="28"/>
    </row>
    <row r="18" spans="1:21" x14ac:dyDescent="0.15">
      <c r="H18" s="407">
        <v>413</v>
      </c>
      <c r="I18" s="91">
        <v>16</v>
      </c>
      <c r="J18" s="182" t="s">
        <v>3</v>
      </c>
      <c r="K18" s="131">
        <f t="shared" si="1"/>
        <v>14</v>
      </c>
      <c r="L18" s="182" t="s">
        <v>19</v>
      </c>
      <c r="M18" s="371">
        <v>8825</v>
      </c>
      <c r="N18" s="99">
        <f t="shared" si="2"/>
        <v>8112</v>
      </c>
      <c r="O18" s="49"/>
      <c r="P18" s="18"/>
      <c r="S18" s="28"/>
      <c r="T18" s="28"/>
      <c r="U18" s="28"/>
    </row>
    <row r="19" spans="1:21" x14ac:dyDescent="0.15">
      <c r="H19" s="47">
        <v>292</v>
      </c>
      <c r="I19" s="91">
        <v>1</v>
      </c>
      <c r="J19" s="182" t="s">
        <v>4</v>
      </c>
      <c r="K19" s="131">
        <f t="shared" si="1"/>
        <v>34</v>
      </c>
      <c r="L19" s="182" t="s">
        <v>1</v>
      </c>
      <c r="M19" s="371">
        <v>5569</v>
      </c>
      <c r="N19" s="99">
        <f t="shared" si="2"/>
        <v>5283</v>
      </c>
      <c r="O19" s="49"/>
      <c r="P19" s="18"/>
      <c r="S19" s="28"/>
      <c r="T19" s="28"/>
      <c r="U19" s="28"/>
    </row>
    <row r="20" spans="1:21" ht="14.25" thickBot="1" x14ac:dyDescent="0.2">
      <c r="H20" s="48">
        <v>153</v>
      </c>
      <c r="I20" s="91">
        <v>22</v>
      </c>
      <c r="J20" s="182" t="s">
        <v>26</v>
      </c>
      <c r="K20" s="131">
        <f t="shared" si="1"/>
        <v>38</v>
      </c>
      <c r="L20" s="182" t="s">
        <v>38</v>
      </c>
      <c r="M20" s="371">
        <v>4791</v>
      </c>
      <c r="N20" s="99">
        <f t="shared" si="2"/>
        <v>4559</v>
      </c>
      <c r="O20" s="49"/>
      <c r="P20" s="18"/>
      <c r="S20" s="28"/>
      <c r="T20" s="28"/>
      <c r="U20" s="28"/>
    </row>
    <row r="21" spans="1:21" x14ac:dyDescent="0.15">
      <c r="A21" s="65" t="s">
        <v>46</v>
      </c>
      <c r="B21" s="66" t="s">
        <v>53</v>
      </c>
      <c r="C21" s="66" t="s">
        <v>206</v>
      </c>
      <c r="D21" s="66" t="s">
        <v>184</v>
      </c>
      <c r="E21" s="66" t="s">
        <v>51</v>
      </c>
      <c r="F21" s="66" t="s">
        <v>50</v>
      </c>
      <c r="G21" s="66" t="s">
        <v>52</v>
      </c>
      <c r="H21" s="98">
        <v>150</v>
      </c>
      <c r="I21" s="91">
        <v>23</v>
      </c>
      <c r="J21" s="182" t="s">
        <v>27</v>
      </c>
      <c r="K21" s="131">
        <f t="shared" si="1"/>
        <v>24</v>
      </c>
      <c r="L21" s="182" t="s">
        <v>28</v>
      </c>
      <c r="M21" s="371">
        <v>4728</v>
      </c>
      <c r="N21" s="99">
        <f t="shared" si="2"/>
        <v>4102</v>
      </c>
      <c r="O21" s="49"/>
      <c r="P21" s="18"/>
      <c r="S21" s="28"/>
      <c r="T21" s="28"/>
      <c r="U21" s="28"/>
    </row>
    <row r="22" spans="1:21" x14ac:dyDescent="0.15">
      <c r="A22" s="68">
        <v>1</v>
      </c>
      <c r="B22" s="182" t="s">
        <v>0</v>
      </c>
      <c r="C22" s="47">
        <f t="shared" ref="C22:C31" si="3">SUM(H4)</f>
        <v>20307</v>
      </c>
      <c r="D22" s="99">
        <f>SUM(L4)</f>
        <v>27475</v>
      </c>
      <c r="E22" s="58">
        <f t="shared" ref="E22:E32" si="4">SUM(N16/M16*100)</f>
        <v>97.190581028046324</v>
      </c>
      <c r="F22" s="62">
        <f>SUM(C22/D22*100)</f>
        <v>73.910828025477699</v>
      </c>
      <c r="G22" s="4"/>
      <c r="H22" s="102">
        <v>117</v>
      </c>
      <c r="I22" s="91">
        <v>21</v>
      </c>
      <c r="J22" s="182" t="s">
        <v>25</v>
      </c>
      <c r="K22" s="131">
        <f t="shared" si="1"/>
        <v>15</v>
      </c>
      <c r="L22" s="185" t="s">
        <v>20</v>
      </c>
      <c r="M22" s="371">
        <v>3604</v>
      </c>
      <c r="N22" s="99">
        <f t="shared" si="2"/>
        <v>2976</v>
      </c>
      <c r="O22" s="49"/>
      <c r="P22" s="18"/>
      <c r="S22" s="28"/>
      <c r="T22" s="28"/>
      <c r="U22" s="28"/>
    </row>
    <row r="23" spans="1:21" x14ac:dyDescent="0.15">
      <c r="A23" s="68">
        <v>2</v>
      </c>
      <c r="B23" s="182" t="s">
        <v>30</v>
      </c>
      <c r="C23" s="47">
        <f t="shared" si="3"/>
        <v>17114</v>
      </c>
      <c r="D23" s="99">
        <f>SUM(L5)</f>
        <v>14139</v>
      </c>
      <c r="E23" s="58">
        <f t="shared" si="4"/>
        <v>83.580777495604607</v>
      </c>
      <c r="F23" s="62">
        <f t="shared" ref="F23:F32" si="5">SUM(C23/D23*100)</f>
        <v>121.04109201499398</v>
      </c>
      <c r="G23" s="4"/>
      <c r="H23" s="140">
        <v>53</v>
      </c>
      <c r="I23" s="91">
        <v>31</v>
      </c>
      <c r="J23" s="182" t="s">
        <v>106</v>
      </c>
      <c r="K23" s="131">
        <f t="shared" si="1"/>
        <v>37</v>
      </c>
      <c r="L23" s="182" t="s">
        <v>37</v>
      </c>
      <c r="M23" s="371">
        <v>2206</v>
      </c>
      <c r="N23" s="99">
        <f t="shared" si="2"/>
        <v>2785</v>
      </c>
      <c r="O23" s="49"/>
      <c r="P23" s="18"/>
      <c r="S23" s="28"/>
      <c r="T23" s="28"/>
      <c r="U23" s="28"/>
    </row>
    <row r="24" spans="1:21" x14ac:dyDescent="0.15">
      <c r="A24" s="68">
        <v>3</v>
      </c>
      <c r="B24" s="182" t="s">
        <v>19</v>
      </c>
      <c r="C24" s="47">
        <f t="shared" si="3"/>
        <v>8112</v>
      </c>
      <c r="D24" s="99">
        <f t="shared" ref="D24:D31" si="6">SUM(L6)</f>
        <v>7321</v>
      </c>
      <c r="E24" s="58">
        <f t="shared" si="4"/>
        <v>91.920679886685548</v>
      </c>
      <c r="F24" s="62">
        <f t="shared" si="5"/>
        <v>110.80453489960389</v>
      </c>
      <c r="G24" s="4"/>
      <c r="H24" s="455">
        <v>50</v>
      </c>
      <c r="I24" s="91">
        <v>39</v>
      </c>
      <c r="J24" s="182" t="s">
        <v>39</v>
      </c>
      <c r="K24" s="131">
        <f t="shared" si="1"/>
        <v>36</v>
      </c>
      <c r="L24" s="185" t="s">
        <v>5</v>
      </c>
      <c r="M24" s="371">
        <v>2971</v>
      </c>
      <c r="N24" s="99">
        <f t="shared" si="2"/>
        <v>2637</v>
      </c>
      <c r="O24" s="49"/>
      <c r="P24" s="18"/>
      <c r="S24" s="28"/>
      <c r="T24" s="28"/>
      <c r="U24" s="28"/>
    </row>
    <row r="25" spans="1:21" ht="14.25" thickBot="1" x14ac:dyDescent="0.2">
      <c r="A25" s="68">
        <v>4</v>
      </c>
      <c r="B25" s="182" t="s">
        <v>1</v>
      </c>
      <c r="C25" s="47">
        <f t="shared" si="3"/>
        <v>5283</v>
      </c>
      <c r="D25" s="99">
        <f t="shared" si="6"/>
        <v>3841</v>
      </c>
      <c r="E25" s="58">
        <f t="shared" si="4"/>
        <v>94.864428084036632</v>
      </c>
      <c r="F25" s="62">
        <f t="shared" si="5"/>
        <v>137.54230669096589</v>
      </c>
      <c r="G25" s="4"/>
      <c r="H25" s="102">
        <v>49</v>
      </c>
      <c r="I25" s="91">
        <v>9</v>
      </c>
      <c r="J25" s="393" t="s">
        <v>173</v>
      </c>
      <c r="K25" s="206">
        <f t="shared" si="1"/>
        <v>25</v>
      </c>
      <c r="L25" s="475" t="s">
        <v>29</v>
      </c>
      <c r="M25" s="372">
        <v>1152</v>
      </c>
      <c r="N25" s="190">
        <f t="shared" si="2"/>
        <v>1012</v>
      </c>
      <c r="O25" s="49"/>
      <c r="P25" s="18"/>
      <c r="S25" s="28"/>
      <c r="T25" s="28"/>
      <c r="U25" s="28"/>
    </row>
    <row r="26" spans="1:21" ht="14.25" thickTop="1" x14ac:dyDescent="0.15">
      <c r="A26" s="68">
        <v>5</v>
      </c>
      <c r="B26" s="182" t="s">
        <v>38</v>
      </c>
      <c r="C26" s="99">
        <f t="shared" si="3"/>
        <v>4559</v>
      </c>
      <c r="D26" s="99">
        <f t="shared" si="6"/>
        <v>4762</v>
      </c>
      <c r="E26" s="459">
        <f t="shared" si="4"/>
        <v>95.157587142558967</v>
      </c>
      <c r="F26" s="461">
        <f t="shared" si="5"/>
        <v>95.737085258294826</v>
      </c>
      <c r="G26" s="13"/>
      <c r="H26" s="455">
        <v>28</v>
      </c>
      <c r="I26" s="91">
        <v>32</v>
      </c>
      <c r="J26" s="182" t="s">
        <v>35</v>
      </c>
      <c r="K26" s="4"/>
      <c r="L26" s="438" t="s">
        <v>165</v>
      </c>
      <c r="M26" s="373">
        <v>79664</v>
      </c>
      <c r="N26" s="219">
        <f>SUM(H44)</f>
        <v>72950</v>
      </c>
      <c r="S26" s="28"/>
      <c r="T26" s="28"/>
      <c r="U26" s="28"/>
    </row>
    <row r="27" spans="1:21" x14ac:dyDescent="0.15">
      <c r="A27" s="68">
        <v>6</v>
      </c>
      <c r="B27" s="182" t="s">
        <v>28</v>
      </c>
      <c r="C27" s="47">
        <f t="shared" si="3"/>
        <v>4102</v>
      </c>
      <c r="D27" s="99">
        <f t="shared" si="6"/>
        <v>3629</v>
      </c>
      <c r="E27" s="58">
        <f t="shared" si="4"/>
        <v>86.759729272419634</v>
      </c>
      <c r="F27" s="62">
        <f t="shared" si="5"/>
        <v>113.0338936346101</v>
      </c>
      <c r="G27" s="4"/>
      <c r="H27" s="140">
        <v>21</v>
      </c>
      <c r="I27" s="91">
        <v>4</v>
      </c>
      <c r="J27" s="182" t="s">
        <v>11</v>
      </c>
      <c r="L27" s="32"/>
      <c r="M27" s="28"/>
      <c r="S27" s="28"/>
      <c r="T27" s="28"/>
      <c r="U27" s="28"/>
    </row>
    <row r="28" spans="1:21" x14ac:dyDescent="0.15">
      <c r="A28" s="68">
        <v>7</v>
      </c>
      <c r="B28" s="185" t="s">
        <v>20</v>
      </c>
      <c r="C28" s="47">
        <f t="shared" si="3"/>
        <v>2976</v>
      </c>
      <c r="D28" s="99">
        <f t="shared" si="6"/>
        <v>3512</v>
      </c>
      <c r="E28" s="58">
        <f t="shared" si="4"/>
        <v>82.574916759156494</v>
      </c>
      <c r="F28" s="62">
        <f t="shared" si="5"/>
        <v>84.73804100227791</v>
      </c>
      <c r="G28" s="4"/>
      <c r="H28" s="102">
        <v>1</v>
      </c>
      <c r="I28" s="91">
        <v>12</v>
      </c>
      <c r="J28" s="182" t="s">
        <v>18</v>
      </c>
      <c r="L28" s="32"/>
      <c r="S28" s="28"/>
      <c r="T28" s="28"/>
      <c r="U28" s="28"/>
    </row>
    <row r="29" spans="1:21" x14ac:dyDescent="0.15">
      <c r="A29" s="68">
        <v>8</v>
      </c>
      <c r="B29" s="182" t="s">
        <v>37</v>
      </c>
      <c r="C29" s="47">
        <f t="shared" si="3"/>
        <v>2785</v>
      </c>
      <c r="D29" s="99">
        <f t="shared" si="6"/>
        <v>2621</v>
      </c>
      <c r="E29" s="58">
        <f t="shared" si="4"/>
        <v>126.24660018132366</v>
      </c>
      <c r="F29" s="62">
        <f t="shared" si="5"/>
        <v>106.25715375810761</v>
      </c>
      <c r="G29" s="12"/>
      <c r="H29" s="140">
        <v>0</v>
      </c>
      <c r="I29" s="91">
        <v>2</v>
      </c>
      <c r="J29" s="182" t="s">
        <v>6</v>
      </c>
      <c r="L29" s="32"/>
      <c r="M29" s="28"/>
      <c r="S29" s="28"/>
      <c r="T29" s="28"/>
      <c r="U29" s="28"/>
    </row>
    <row r="30" spans="1:21" x14ac:dyDescent="0.15">
      <c r="A30" s="68">
        <v>9</v>
      </c>
      <c r="B30" s="185" t="s">
        <v>5</v>
      </c>
      <c r="C30" s="47">
        <f t="shared" si="3"/>
        <v>2637</v>
      </c>
      <c r="D30" s="99">
        <f t="shared" si="6"/>
        <v>1932</v>
      </c>
      <c r="E30" s="58">
        <f t="shared" si="4"/>
        <v>88.757993941433867</v>
      </c>
      <c r="F30" s="62">
        <f t="shared" si="5"/>
        <v>136.49068322981367</v>
      </c>
      <c r="G30" s="13"/>
      <c r="H30" s="455">
        <v>0</v>
      </c>
      <c r="I30" s="91">
        <v>3</v>
      </c>
      <c r="J30" s="182" t="s">
        <v>10</v>
      </c>
      <c r="L30" s="32"/>
      <c r="M30" s="28"/>
      <c r="S30" s="28"/>
      <c r="T30" s="28"/>
      <c r="U30" s="28"/>
    </row>
    <row r="31" spans="1:21" ht="14.25" thickBot="1" x14ac:dyDescent="0.2">
      <c r="A31" s="71">
        <v>10</v>
      </c>
      <c r="B31" s="475" t="s">
        <v>29</v>
      </c>
      <c r="C31" s="47">
        <f t="shared" si="3"/>
        <v>1012</v>
      </c>
      <c r="D31" s="99">
        <f t="shared" si="6"/>
        <v>993</v>
      </c>
      <c r="E31" s="58">
        <f t="shared" si="4"/>
        <v>87.847222222222214</v>
      </c>
      <c r="F31" s="62">
        <f t="shared" si="5"/>
        <v>101.91339375629407</v>
      </c>
      <c r="G31" s="103"/>
      <c r="H31" s="140">
        <v>0</v>
      </c>
      <c r="I31" s="91">
        <v>5</v>
      </c>
      <c r="J31" s="182" t="s">
        <v>12</v>
      </c>
      <c r="L31" s="32"/>
      <c r="M31" s="28"/>
      <c r="S31" s="28"/>
      <c r="T31" s="28"/>
      <c r="U31" s="28"/>
    </row>
    <row r="32" spans="1:21" ht="14.25" thickBot="1" x14ac:dyDescent="0.2">
      <c r="A32" s="72"/>
      <c r="B32" s="73" t="s">
        <v>56</v>
      </c>
      <c r="C32" s="74">
        <f>SUM(H44)</f>
        <v>72950</v>
      </c>
      <c r="D32" s="74">
        <f>SUM(L14)</f>
        <v>73833</v>
      </c>
      <c r="E32" s="77">
        <f t="shared" si="4"/>
        <v>91.572102831893957</v>
      </c>
      <c r="F32" s="75">
        <f t="shared" si="5"/>
        <v>98.804057806130047</v>
      </c>
      <c r="G32" s="76"/>
      <c r="H32" s="476">
        <v>0</v>
      </c>
      <c r="I32" s="91">
        <v>6</v>
      </c>
      <c r="J32" s="182" t="s">
        <v>13</v>
      </c>
      <c r="L32" s="32"/>
      <c r="M32" s="28"/>
      <c r="S32" s="28"/>
      <c r="T32" s="28"/>
      <c r="U32" s="28"/>
    </row>
    <row r="33" spans="1:30" x14ac:dyDescent="0.15">
      <c r="H33" s="4">
        <v>0</v>
      </c>
      <c r="I33" s="91">
        <v>7</v>
      </c>
      <c r="J33" s="182" t="s">
        <v>14</v>
      </c>
      <c r="L33" s="32"/>
      <c r="M33" s="28"/>
      <c r="S33" s="28"/>
      <c r="T33" s="28"/>
      <c r="U33" s="28"/>
    </row>
    <row r="34" spans="1:30" x14ac:dyDescent="0.15">
      <c r="A34" s="1"/>
      <c r="B34" s="1"/>
      <c r="C34" s="1"/>
      <c r="D34" s="1"/>
      <c r="E34" s="1"/>
      <c r="F34" s="1"/>
      <c r="G34" s="1"/>
      <c r="H34" s="99">
        <v>0</v>
      </c>
      <c r="I34" s="91">
        <v>8</v>
      </c>
      <c r="J34" s="182" t="s">
        <v>15</v>
      </c>
      <c r="L34" s="248"/>
      <c r="M34" s="28"/>
      <c r="S34" s="28"/>
      <c r="T34" s="28"/>
      <c r="U34" s="28"/>
    </row>
    <row r="35" spans="1:30" x14ac:dyDescent="0.15">
      <c r="H35" s="514">
        <v>0</v>
      </c>
      <c r="I35" s="91">
        <v>10</v>
      </c>
      <c r="J35" s="182" t="s">
        <v>16</v>
      </c>
      <c r="L35" s="32"/>
      <c r="M35" s="28"/>
      <c r="N35" s="1"/>
      <c r="S35" s="28"/>
      <c r="T35" s="28"/>
      <c r="U35" s="28"/>
    </row>
    <row r="36" spans="1:30" x14ac:dyDescent="0.15">
      <c r="A36" s="1"/>
      <c r="B36" s="52"/>
      <c r="C36" s="28"/>
      <c r="E36" s="18"/>
      <c r="F36" s="1"/>
      <c r="G36" s="1"/>
      <c r="H36" s="47">
        <v>0</v>
      </c>
      <c r="I36" s="91">
        <v>11</v>
      </c>
      <c r="J36" s="182" t="s">
        <v>17</v>
      </c>
      <c r="L36" s="52"/>
      <c r="M36" s="28"/>
      <c r="S36" s="28"/>
      <c r="T36" s="28"/>
      <c r="U36" s="28"/>
    </row>
    <row r="37" spans="1:30" x14ac:dyDescent="0.15">
      <c r="A37" s="1"/>
      <c r="B37" s="20"/>
      <c r="C37" s="28"/>
      <c r="F37" s="28"/>
      <c r="G37" s="52"/>
      <c r="H37" s="391">
        <v>0</v>
      </c>
      <c r="I37" s="91">
        <v>13</v>
      </c>
      <c r="J37" s="182" t="s">
        <v>7</v>
      </c>
      <c r="L37" s="52"/>
      <c r="M37" s="28"/>
      <c r="S37" s="28"/>
      <c r="T37" s="28"/>
      <c r="U37" s="28"/>
    </row>
    <row r="38" spans="1:30" x14ac:dyDescent="0.15">
      <c r="A38" s="1"/>
      <c r="B38" s="1"/>
      <c r="C38" s="28"/>
      <c r="F38" s="28"/>
      <c r="G38" s="1"/>
      <c r="H38" s="221">
        <v>0</v>
      </c>
      <c r="I38" s="91">
        <v>18</v>
      </c>
      <c r="J38" s="182" t="s">
        <v>22</v>
      </c>
      <c r="L38" s="52"/>
      <c r="M38" s="28"/>
      <c r="S38" s="28"/>
      <c r="T38" s="28"/>
      <c r="U38" s="28"/>
    </row>
    <row r="39" spans="1:30" x14ac:dyDescent="0.15">
      <c r="A39" s="1"/>
      <c r="B39" s="52"/>
      <c r="C39" s="28"/>
      <c r="F39" s="28"/>
      <c r="G39" s="20"/>
      <c r="H39" s="48">
        <v>0</v>
      </c>
      <c r="I39" s="91">
        <v>20</v>
      </c>
      <c r="J39" s="182" t="s">
        <v>24</v>
      </c>
      <c r="L39" s="52"/>
      <c r="M39" s="28"/>
      <c r="S39" s="28"/>
      <c r="T39" s="28"/>
      <c r="U39" s="28"/>
    </row>
    <row r="40" spans="1:30" x14ac:dyDescent="0.15">
      <c r="A40" s="1"/>
      <c r="B40" s="1"/>
      <c r="C40" s="28"/>
      <c r="F40" s="1"/>
      <c r="G40" s="1"/>
      <c r="H40" s="221">
        <v>0</v>
      </c>
      <c r="I40" s="91">
        <v>28</v>
      </c>
      <c r="J40" s="182" t="s">
        <v>32</v>
      </c>
      <c r="L40" s="52"/>
      <c r="M40" s="28"/>
      <c r="S40" s="28"/>
      <c r="T40" s="28"/>
      <c r="U40" s="28"/>
    </row>
    <row r="41" spans="1:30" x14ac:dyDescent="0.15">
      <c r="H41" s="221">
        <v>0</v>
      </c>
      <c r="I41" s="91">
        <v>29</v>
      </c>
      <c r="J41" s="182" t="s">
        <v>96</v>
      </c>
      <c r="L41" s="52"/>
      <c r="M41" s="28"/>
      <c r="S41" s="28"/>
      <c r="T41" s="28"/>
      <c r="U41" s="28"/>
    </row>
    <row r="42" spans="1:30" x14ac:dyDescent="0.15">
      <c r="H42" s="48">
        <v>0</v>
      </c>
      <c r="I42" s="91">
        <v>30</v>
      </c>
      <c r="J42" s="182" t="s">
        <v>33</v>
      </c>
      <c r="L42" s="52"/>
      <c r="M42" s="28"/>
      <c r="S42" s="28"/>
      <c r="T42" s="28"/>
      <c r="U42" s="28"/>
    </row>
    <row r="43" spans="1:30" x14ac:dyDescent="0.15">
      <c r="H43" s="98">
        <v>0</v>
      </c>
      <c r="I43" s="91">
        <v>35</v>
      </c>
      <c r="J43" s="182" t="s">
        <v>36</v>
      </c>
      <c r="L43" s="52"/>
      <c r="M43" s="28"/>
      <c r="S43" s="33"/>
      <c r="T43" s="33"/>
      <c r="U43" s="33"/>
    </row>
    <row r="44" spans="1:30" x14ac:dyDescent="0.15">
      <c r="H44" s="132">
        <f>SUM(H4:H43)</f>
        <v>72950</v>
      </c>
      <c r="I44" s="91"/>
      <c r="J44" s="189" t="s">
        <v>98</v>
      </c>
      <c r="L44" s="52"/>
      <c r="M44" s="28"/>
    </row>
    <row r="45" spans="1:30" x14ac:dyDescent="0.15">
      <c r="R45" s="117"/>
    </row>
    <row r="46" spans="1:30" ht="13.5" customHeight="1" x14ac:dyDescent="0.15">
      <c r="R46" s="51"/>
      <c r="S46" s="11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  <row r="47" spans="1:30" ht="13.5" customHeight="1" x14ac:dyDescent="0.15">
      <c r="H47" s="215" t="s">
        <v>206</v>
      </c>
      <c r="I47" s="91"/>
      <c r="J47" s="204" t="s">
        <v>71</v>
      </c>
      <c r="K47" s="4"/>
      <c r="L47" s="355" t="s">
        <v>184</v>
      </c>
      <c r="S47" s="28"/>
      <c r="T47" s="28"/>
      <c r="U47" s="28"/>
      <c r="V47" s="28"/>
    </row>
    <row r="48" spans="1:30" x14ac:dyDescent="0.15">
      <c r="H48" s="212" t="s">
        <v>100</v>
      </c>
      <c r="I48" s="136"/>
      <c r="J48" s="203" t="s">
        <v>53</v>
      </c>
      <c r="K48" s="197"/>
      <c r="L48" s="360" t="s">
        <v>100</v>
      </c>
      <c r="S48" s="28"/>
      <c r="T48" s="28"/>
      <c r="U48" s="28"/>
      <c r="V48" s="28"/>
    </row>
    <row r="49" spans="1:22" x14ac:dyDescent="0.15">
      <c r="H49" s="47">
        <v>47046</v>
      </c>
      <c r="I49" s="91">
        <v>26</v>
      </c>
      <c r="J49" s="182" t="s">
        <v>30</v>
      </c>
      <c r="K49" s="4">
        <f>SUM(I49)</f>
        <v>26</v>
      </c>
      <c r="L49" s="361">
        <v>41710</v>
      </c>
      <c r="M49" s="1"/>
      <c r="N49" s="100"/>
      <c r="O49" s="100"/>
      <c r="S49" s="28"/>
      <c r="T49" s="28"/>
      <c r="U49" s="28"/>
      <c r="V49" s="28"/>
    </row>
    <row r="50" spans="1:22" x14ac:dyDescent="0.15">
      <c r="H50" s="99">
        <v>15299</v>
      </c>
      <c r="I50" s="91">
        <v>13</v>
      </c>
      <c r="J50" s="182" t="s">
        <v>7</v>
      </c>
      <c r="K50" s="4">
        <f t="shared" ref="K50:K58" si="7">SUM(I50)</f>
        <v>13</v>
      </c>
      <c r="L50" s="361">
        <v>10243</v>
      </c>
      <c r="M50" s="28"/>
      <c r="N50" s="101"/>
      <c r="O50" s="101"/>
      <c r="S50" s="28"/>
      <c r="T50" s="28"/>
      <c r="U50" s="28"/>
      <c r="V50" s="28"/>
    </row>
    <row r="51" spans="1:22" x14ac:dyDescent="0.15">
      <c r="H51" s="48">
        <v>8851</v>
      </c>
      <c r="I51" s="91">
        <v>22</v>
      </c>
      <c r="J51" s="182" t="s">
        <v>26</v>
      </c>
      <c r="K51" s="4">
        <f t="shared" si="7"/>
        <v>22</v>
      </c>
      <c r="L51" s="361">
        <v>2320</v>
      </c>
      <c r="M51" s="28"/>
      <c r="N51" s="101"/>
      <c r="O51" s="101"/>
      <c r="S51" s="28"/>
      <c r="T51" s="28"/>
      <c r="U51" s="28"/>
      <c r="V51" s="28"/>
    </row>
    <row r="52" spans="1:22" ht="14.25" thickBot="1" x14ac:dyDescent="0.2">
      <c r="H52" s="98">
        <v>7972</v>
      </c>
      <c r="I52" s="91">
        <v>25</v>
      </c>
      <c r="J52" s="182" t="s">
        <v>29</v>
      </c>
      <c r="K52" s="4">
        <f t="shared" si="7"/>
        <v>25</v>
      </c>
      <c r="L52" s="361">
        <v>7798</v>
      </c>
      <c r="M52" s="28"/>
      <c r="N52" s="101"/>
      <c r="O52" s="101"/>
      <c r="S52" s="28"/>
      <c r="T52" s="28"/>
      <c r="U52" s="28"/>
      <c r="V52" s="28"/>
    </row>
    <row r="53" spans="1:22" x14ac:dyDescent="0.15">
      <c r="A53" s="65" t="s">
        <v>46</v>
      </c>
      <c r="B53" s="66" t="s">
        <v>53</v>
      </c>
      <c r="C53" s="66" t="s">
        <v>206</v>
      </c>
      <c r="D53" s="66" t="s">
        <v>184</v>
      </c>
      <c r="E53" s="66" t="s">
        <v>51</v>
      </c>
      <c r="F53" s="66" t="s">
        <v>50</v>
      </c>
      <c r="G53" s="66" t="s">
        <v>52</v>
      </c>
      <c r="H53" s="98">
        <v>7670</v>
      </c>
      <c r="I53" s="91">
        <v>33</v>
      </c>
      <c r="J53" s="182" t="s">
        <v>0</v>
      </c>
      <c r="K53" s="4">
        <f t="shared" si="7"/>
        <v>33</v>
      </c>
      <c r="L53" s="361">
        <v>7595</v>
      </c>
      <c r="M53" s="28"/>
      <c r="N53" s="101"/>
      <c r="O53" s="101"/>
      <c r="S53" s="28"/>
      <c r="T53" s="28"/>
      <c r="U53" s="28"/>
      <c r="V53" s="28"/>
    </row>
    <row r="54" spans="1:22" x14ac:dyDescent="0.15">
      <c r="A54" s="68">
        <v>1</v>
      </c>
      <c r="B54" s="182" t="s">
        <v>30</v>
      </c>
      <c r="C54" s="47">
        <f t="shared" ref="C54:C63" si="8">SUM(H49)</f>
        <v>47046</v>
      </c>
      <c r="D54" s="110">
        <f>SUM(L49)</f>
        <v>41710</v>
      </c>
      <c r="E54" s="58">
        <f t="shared" ref="E54:E64" si="9">SUM(N63/M63*100)</f>
        <v>93.271213322759721</v>
      </c>
      <c r="F54" s="58">
        <f>SUM(C54/D54*100)</f>
        <v>112.79309518101175</v>
      </c>
      <c r="G54" s="4"/>
      <c r="H54" s="48">
        <v>5350</v>
      </c>
      <c r="I54" s="91">
        <v>40</v>
      </c>
      <c r="J54" s="182" t="s">
        <v>2</v>
      </c>
      <c r="K54" s="4">
        <f t="shared" si="7"/>
        <v>40</v>
      </c>
      <c r="L54" s="361">
        <v>8746</v>
      </c>
      <c r="M54" s="28"/>
      <c r="N54" s="433"/>
      <c r="O54" s="101"/>
      <c r="S54" s="28"/>
      <c r="T54" s="28"/>
      <c r="U54" s="28"/>
      <c r="V54" s="28"/>
    </row>
    <row r="55" spans="1:22" x14ac:dyDescent="0.15">
      <c r="A55" s="68">
        <v>2</v>
      </c>
      <c r="B55" s="182" t="s">
        <v>7</v>
      </c>
      <c r="C55" s="47">
        <f t="shared" si="8"/>
        <v>15299</v>
      </c>
      <c r="D55" s="110">
        <f t="shared" ref="D55:D64" si="10">SUM(L50)</f>
        <v>10243</v>
      </c>
      <c r="E55" s="58">
        <f t="shared" si="9"/>
        <v>110.33463147266696</v>
      </c>
      <c r="F55" s="58">
        <f t="shared" ref="F55:F64" si="11">SUM(C55/D55*100)</f>
        <v>149.36053890461778</v>
      </c>
      <c r="G55" s="4"/>
      <c r="H55" s="48">
        <v>5141</v>
      </c>
      <c r="I55" s="91">
        <v>36</v>
      </c>
      <c r="J55" s="182" t="s">
        <v>5</v>
      </c>
      <c r="K55" s="4">
        <f t="shared" si="7"/>
        <v>36</v>
      </c>
      <c r="L55" s="361">
        <v>2330</v>
      </c>
      <c r="M55" s="28"/>
      <c r="N55" s="101"/>
      <c r="O55" s="101"/>
      <c r="S55" s="28"/>
      <c r="T55" s="28"/>
      <c r="U55" s="28"/>
      <c r="V55" s="28"/>
    </row>
    <row r="56" spans="1:22" x14ac:dyDescent="0.15">
      <c r="A56" s="68">
        <v>3</v>
      </c>
      <c r="B56" s="182" t="s">
        <v>26</v>
      </c>
      <c r="C56" s="47">
        <f t="shared" si="8"/>
        <v>8851</v>
      </c>
      <c r="D56" s="110">
        <f t="shared" si="10"/>
        <v>2320</v>
      </c>
      <c r="E56" s="58">
        <f t="shared" si="9"/>
        <v>198.31951602061392</v>
      </c>
      <c r="F56" s="58">
        <f t="shared" si="11"/>
        <v>381.50862068965517</v>
      </c>
      <c r="G56" s="4"/>
      <c r="H56" s="48">
        <v>3793</v>
      </c>
      <c r="I56" s="91">
        <v>24</v>
      </c>
      <c r="J56" s="182" t="s">
        <v>28</v>
      </c>
      <c r="K56" s="4">
        <f t="shared" si="7"/>
        <v>24</v>
      </c>
      <c r="L56" s="361">
        <v>3646</v>
      </c>
      <c r="M56" s="28"/>
      <c r="N56" s="101"/>
      <c r="O56" s="101"/>
      <c r="S56" s="28"/>
      <c r="T56" s="28"/>
      <c r="U56" s="28"/>
      <c r="V56" s="28"/>
    </row>
    <row r="57" spans="1:22" x14ac:dyDescent="0.15">
      <c r="A57" s="68">
        <v>4</v>
      </c>
      <c r="B57" s="182" t="s">
        <v>29</v>
      </c>
      <c r="C57" s="47">
        <f t="shared" si="8"/>
        <v>7972</v>
      </c>
      <c r="D57" s="110">
        <f t="shared" si="10"/>
        <v>7798</v>
      </c>
      <c r="E57" s="58">
        <f t="shared" si="9"/>
        <v>99.837194740137761</v>
      </c>
      <c r="F57" s="58">
        <f t="shared" si="11"/>
        <v>102.23134136958194</v>
      </c>
      <c r="G57" s="4"/>
      <c r="H57" s="140">
        <v>3475</v>
      </c>
      <c r="I57" s="91">
        <v>34</v>
      </c>
      <c r="J57" s="182" t="s">
        <v>1</v>
      </c>
      <c r="K57" s="4">
        <f t="shared" si="7"/>
        <v>34</v>
      </c>
      <c r="L57" s="361">
        <v>3912</v>
      </c>
      <c r="M57" s="28"/>
      <c r="N57" s="101"/>
      <c r="O57" s="101"/>
      <c r="S57" s="28"/>
      <c r="T57" s="28"/>
      <c r="U57" s="28"/>
      <c r="V57" s="28"/>
    </row>
    <row r="58" spans="1:22" ht="14.25" thickBot="1" x14ac:dyDescent="0.2">
      <c r="A58" s="68">
        <v>5</v>
      </c>
      <c r="B58" s="182" t="s">
        <v>0</v>
      </c>
      <c r="C58" s="47">
        <f t="shared" si="8"/>
        <v>7670</v>
      </c>
      <c r="D58" s="110">
        <f t="shared" si="10"/>
        <v>7595</v>
      </c>
      <c r="E58" s="58">
        <f t="shared" si="9"/>
        <v>69.130238846327174</v>
      </c>
      <c r="F58" s="58">
        <f t="shared" si="11"/>
        <v>100.98749177090191</v>
      </c>
      <c r="G58" s="13"/>
      <c r="H58" s="388">
        <v>1945</v>
      </c>
      <c r="I58" s="152">
        <v>38</v>
      </c>
      <c r="J58" s="185" t="s">
        <v>38</v>
      </c>
      <c r="K58" s="15">
        <f t="shared" si="7"/>
        <v>38</v>
      </c>
      <c r="L58" s="362">
        <v>1141</v>
      </c>
      <c r="M58" s="28"/>
      <c r="N58" s="101"/>
      <c r="O58" s="101"/>
      <c r="S58" s="28"/>
      <c r="T58" s="28"/>
      <c r="U58" s="28"/>
      <c r="V58" s="28"/>
    </row>
    <row r="59" spans="1:22" ht="14.25" thickTop="1" x14ac:dyDescent="0.15">
      <c r="A59" s="68">
        <v>6</v>
      </c>
      <c r="B59" s="182" t="s">
        <v>2</v>
      </c>
      <c r="C59" s="47">
        <f t="shared" si="8"/>
        <v>5350</v>
      </c>
      <c r="D59" s="110">
        <f t="shared" si="10"/>
        <v>8746</v>
      </c>
      <c r="E59" s="58">
        <f t="shared" si="9"/>
        <v>66.509199403281954</v>
      </c>
      <c r="F59" s="58">
        <f t="shared" si="11"/>
        <v>61.170820946718493</v>
      </c>
      <c r="G59" s="4"/>
      <c r="H59" s="457">
        <v>1934</v>
      </c>
      <c r="I59" s="395">
        <v>16</v>
      </c>
      <c r="J59" s="255" t="s">
        <v>3</v>
      </c>
      <c r="K59" s="9" t="s">
        <v>67</v>
      </c>
      <c r="L59" s="363">
        <v>94228</v>
      </c>
      <c r="M59" s="28"/>
      <c r="N59" s="101"/>
      <c r="O59" s="101"/>
      <c r="S59" s="28"/>
      <c r="T59" s="28"/>
      <c r="U59" s="28"/>
      <c r="V59" s="28"/>
    </row>
    <row r="60" spans="1:22" x14ac:dyDescent="0.15">
      <c r="A60" s="68">
        <v>7</v>
      </c>
      <c r="B60" s="182" t="s">
        <v>5</v>
      </c>
      <c r="C60" s="47">
        <f t="shared" si="8"/>
        <v>5141</v>
      </c>
      <c r="D60" s="110">
        <f t="shared" si="10"/>
        <v>2330</v>
      </c>
      <c r="E60" s="58">
        <f t="shared" si="9"/>
        <v>201.60784313725492</v>
      </c>
      <c r="F60" s="58">
        <f t="shared" si="11"/>
        <v>220.64377682403435</v>
      </c>
      <c r="G60" s="4"/>
      <c r="H60" s="102">
        <v>1022</v>
      </c>
      <c r="I60" s="155">
        <v>17</v>
      </c>
      <c r="J60" s="182" t="s">
        <v>21</v>
      </c>
      <c r="K60" s="1"/>
      <c r="L60" s="119"/>
      <c r="M60" s="28"/>
      <c r="N60" s="1"/>
      <c r="O60" s="1"/>
      <c r="S60" s="28"/>
      <c r="T60" s="28"/>
      <c r="U60" s="28"/>
      <c r="V60" s="28"/>
    </row>
    <row r="61" spans="1:22" x14ac:dyDescent="0.15">
      <c r="A61" s="68">
        <v>8</v>
      </c>
      <c r="B61" s="182" t="s">
        <v>28</v>
      </c>
      <c r="C61" s="47">
        <f t="shared" si="8"/>
        <v>3793</v>
      </c>
      <c r="D61" s="110">
        <f t="shared" si="10"/>
        <v>3646</v>
      </c>
      <c r="E61" s="58">
        <f t="shared" si="9"/>
        <v>88.025063819911807</v>
      </c>
      <c r="F61" s="58">
        <f t="shared" si="11"/>
        <v>104.03181568842568</v>
      </c>
      <c r="G61" s="12"/>
      <c r="H61" s="469">
        <v>478</v>
      </c>
      <c r="I61" s="155">
        <v>21</v>
      </c>
      <c r="J61" s="4" t="s">
        <v>162</v>
      </c>
      <c r="K61" s="55"/>
      <c r="S61" s="28"/>
      <c r="T61" s="28"/>
      <c r="U61" s="28"/>
      <c r="V61" s="28"/>
    </row>
    <row r="62" spans="1:22" x14ac:dyDescent="0.15">
      <c r="A62" s="68">
        <v>9</v>
      </c>
      <c r="B62" s="182" t="s">
        <v>1</v>
      </c>
      <c r="C62" s="47">
        <f t="shared" si="8"/>
        <v>3475</v>
      </c>
      <c r="D62" s="110">
        <f t="shared" si="10"/>
        <v>3912</v>
      </c>
      <c r="E62" s="58">
        <f t="shared" si="9"/>
        <v>36.502100840336134</v>
      </c>
      <c r="F62" s="58">
        <f t="shared" si="11"/>
        <v>88.829243353783227</v>
      </c>
      <c r="G62" s="13"/>
      <c r="H62" s="140">
        <v>474</v>
      </c>
      <c r="I62" s="198">
        <v>23</v>
      </c>
      <c r="J62" s="182" t="s">
        <v>27</v>
      </c>
      <c r="K62" s="55"/>
      <c r="L62" s="1" t="s">
        <v>61</v>
      </c>
      <c r="M62" s="104" t="s">
        <v>63</v>
      </c>
      <c r="N62" s="46" t="s">
        <v>75</v>
      </c>
      <c r="O62" s="1"/>
      <c r="S62" s="28"/>
      <c r="T62" s="28"/>
      <c r="U62" s="28"/>
      <c r="V62" s="28"/>
    </row>
    <row r="63" spans="1:22" ht="14.25" thickBot="1" x14ac:dyDescent="0.2">
      <c r="A63" s="71">
        <v>10</v>
      </c>
      <c r="B63" s="185" t="s">
        <v>38</v>
      </c>
      <c r="C63" s="388">
        <f t="shared" si="8"/>
        <v>1945</v>
      </c>
      <c r="D63" s="153">
        <f t="shared" si="10"/>
        <v>1141</v>
      </c>
      <c r="E63" s="64">
        <f t="shared" si="9"/>
        <v>103.78868729989328</v>
      </c>
      <c r="F63" s="64">
        <f t="shared" si="11"/>
        <v>170.46450482033305</v>
      </c>
      <c r="G63" s="103"/>
      <c r="H63" s="140">
        <v>199</v>
      </c>
      <c r="I63" s="91">
        <v>9</v>
      </c>
      <c r="J63" s="393" t="s">
        <v>170</v>
      </c>
      <c r="K63" s="4">
        <f>SUM(K49)</f>
        <v>26</v>
      </c>
      <c r="L63" s="182" t="s">
        <v>30</v>
      </c>
      <c r="M63" s="193">
        <v>50440</v>
      </c>
      <c r="N63" s="99">
        <f>SUM(H49)</f>
        <v>47046</v>
      </c>
      <c r="O63" s="49"/>
      <c r="S63" s="28"/>
      <c r="T63" s="28"/>
      <c r="U63" s="28"/>
      <c r="V63" s="28"/>
    </row>
    <row r="64" spans="1:22" ht="14.25" thickBot="1" x14ac:dyDescent="0.2">
      <c r="A64" s="72"/>
      <c r="B64" s="73" t="s">
        <v>56</v>
      </c>
      <c r="C64" s="113">
        <f>SUM(H89)</f>
        <v>110909</v>
      </c>
      <c r="D64" s="154">
        <f t="shared" si="10"/>
        <v>94228</v>
      </c>
      <c r="E64" s="77">
        <f t="shared" si="9"/>
        <v>93.776898426468463</v>
      </c>
      <c r="F64" s="77">
        <f t="shared" si="11"/>
        <v>117.70280596001189</v>
      </c>
      <c r="G64" s="76"/>
      <c r="H64" s="102">
        <v>105</v>
      </c>
      <c r="I64" s="91">
        <v>4</v>
      </c>
      <c r="J64" s="182" t="s">
        <v>11</v>
      </c>
      <c r="K64" s="4">
        <f t="shared" ref="K64:K72" si="12">SUM(K50)</f>
        <v>13</v>
      </c>
      <c r="L64" s="182" t="s">
        <v>7</v>
      </c>
      <c r="M64" s="193">
        <v>13866</v>
      </c>
      <c r="N64" s="99">
        <f t="shared" ref="N64:N72" si="13">SUM(H50)</f>
        <v>15299</v>
      </c>
      <c r="O64" s="49"/>
      <c r="S64" s="28"/>
      <c r="T64" s="28"/>
      <c r="U64" s="28"/>
      <c r="V64" s="28"/>
    </row>
    <row r="65" spans="2:22" x14ac:dyDescent="0.15">
      <c r="H65" s="99">
        <v>53</v>
      </c>
      <c r="I65" s="91">
        <v>1</v>
      </c>
      <c r="J65" s="182" t="s">
        <v>4</v>
      </c>
      <c r="K65" s="4">
        <f t="shared" si="12"/>
        <v>22</v>
      </c>
      <c r="L65" s="182" t="s">
        <v>26</v>
      </c>
      <c r="M65" s="193">
        <v>4463</v>
      </c>
      <c r="N65" s="99">
        <f t="shared" si="13"/>
        <v>8851</v>
      </c>
      <c r="O65" s="49"/>
      <c r="S65" s="28"/>
      <c r="T65" s="28"/>
      <c r="U65" s="28"/>
      <c r="V65" s="28"/>
    </row>
    <row r="66" spans="2:22" x14ac:dyDescent="0.15">
      <c r="H66" s="47">
        <v>32</v>
      </c>
      <c r="I66" s="91">
        <v>15</v>
      </c>
      <c r="J66" s="182" t="s">
        <v>20</v>
      </c>
      <c r="K66" s="4">
        <f t="shared" si="12"/>
        <v>25</v>
      </c>
      <c r="L66" s="182" t="s">
        <v>29</v>
      </c>
      <c r="M66" s="193">
        <v>7985</v>
      </c>
      <c r="N66" s="99">
        <f t="shared" si="13"/>
        <v>7972</v>
      </c>
      <c r="O66" s="49"/>
      <c r="S66" s="28"/>
      <c r="T66" s="28"/>
      <c r="U66" s="28"/>
      <c r="V66" s="28"/>
    </row>
    <row r="67" spans="2:22" x14ac:dyDescent="0.15">
      <c r="B67" s="1"/>
      <c r="C67" s="1"/>
      <c r="D67" s="1"/>
      <c r="E67" s="1"/>
      <c r="H67" s="99">
        <v>21</v>
      </c>
      <c r="I67" s="91">
        <v>37</v>
      </c>
      <c r="J67" s="182" t="s">
        <v>37</v>
      </c>
      <c r="K67" s="4">
        <f t="shared" si="12"/>
        <v>33</v>
      </c>
      <c r="L67" s="182" t="s">
        <v>0</v>
      </c>
      <c r="M67" s="193">
        <v>11095</v>
      </c>
      <c r="N67" s="99">
        <f t="shared" si="13"/>
        <v>7670</v>
      </c>
      <c r="O67" s="49"/>
      <c r="S67" s="28"/>
      <c r="T67" s="28"/>
      <c r="U67" s="28"/>
      <c r="V67" s="28"/>
    </row>
    <row r="68" spans="2:22" x14ac:dyDescent="0.15">
      <c r="B68" s="56"/>
      <c r="C68" s="28"/>
      <c r="D68" s="1"/>
      <c r="F68" s="1"/>
      <c r="H68" s="48">
        <v>20</v>
      </c>
      <c r="I68" s="91">
        <v>12</v>
      </c>
      <c r="J68" s="182" t="s">
        <v>18</v>
      </c>
      <c r="K68" s="4">
        <f t="shared" si="12"/>
        <v>40</v>
      </c>
      <c r="L68" s="182" t="s">
        <v>2</v>
      </c>
      <c r="M68" s="193">
        <v>8044</v>
      </c>
      <c r="N68" s="99">
        <f t="shared" si="13"/>
        <v>5350</v>
      </c>
      <c r="O68" s="49"/>
      <c r="S68" s="28"/>
      <c r="T68" s="28"/>
      <c r="U68" s="28"/>
      <c r="V68" s="28"/>
    </row>
    <row r="69" spans="2:22" x14ac:dyDescent="0.15">
      <c r="B69" s="56"/>
      <c r="C69" s="28"/>
      <c r="D69" s="1"/>
      <c r="F69" s="1"/>
      <c r="H69" s="48">
        <v>15</v>
      </c>
      <c r="I69" s="91">
        <v>29</v>
      </c>
      <c r="J69" s="182" t="s">
        <v>96</v>
      </c>
      <c r="K69" s="4">
        <f t="shared" si="12"/>
        <v>36</v>
      </c>
      <c r="L69" s="182" t="s">
        <v>5</v>
      </c>
      <c r="M69" s="193">
        <v>2550</v>
      </c>
      <c r="N69" s="99">
        <f t="shared" si="13"/>
        <v>5141</v>
      </c>
      <c r="O69" s="49"/>
      <c r="S69" s="28"/>
      <c r="T69" s="28"/>
      <c r="U69" s="28"/>
      <c r="V69" s="28"/>
    </row>
    <row r="70" spans="2:22" x14ac:dyDescent="0.15">
      <c r="B70" s="59"/>
      <c r="C70" s="1"/>
      <c r="D70" s="1"/>
      <c r="F70" s="1"/>
      <c r="H70" s="48">
        <v>8</v>
      </c>
      <c r="I70" s="91">
        <v>30</v>
      </c>
      <c r="J70" s="182" t="s">
        <v>33</v>
      </c>
      <c r="K70" s="4">
        <f t="shared" si="12"/>
        <v>24</v>
      </c>
      <c r="L70" s="182" t="s">
        <v>28</v>
      </c>
      <c r="M70" s="193">
        <v>4309</v>
      </c>
      <c r="N70" s="99">
        <f t="shared" si="13"/>
        <v>3793</v>
      </c>
      <c r="O70" s="49"/>
      <c r="S70" s="28"/>
      <c r="T70" s="28"/>
      <c r="U70" s="28"/>
      <c r="V70" s="28"/>
    </row>
    <row r="71" spans="2:22" x14ac:dyDescent="0.15">
      <c r="B71" s="55"/>
      <c r="C71" s="1"/>
      <c r="D71" s="1"/>
      <c r="H71" s="98">
        <v>6</v>
      </c>
      <c r="I71" s="91">
        <v>27</v>
      </c>
      <c r="J71" s="182" t="s">
        <v>31</v>
      </c>
      <c r="K71" s="4">
        <f t="shared" si="12"/>
        <v>34</v>
      </c>
      <c r="L71" s="182" t="s">
        <v>1</v>
      </c>
      <c r="M71" s="193">
        <v>9520</v>
      </c>
      <c r="N71" s="99">
        <f t="shared" si="13"/>
        <v>3475</v>
      </c>
      <c r="O71" s="49"/>
      <c r="S71" s="28"/>
      <c r="T71" s="28"/>
      <c r="U71" s="28"/>
      <c r="V71" s="28"/>
    </row>
    <row r="72" spans="2:22" ht="14.25" thickBot="1" x14ac:dyDescent="0.2">
      <c r="B72" s="55"/>
      <c r="C72" s="1"/>
      <c r="D72" s="1"/>
      <c r="H72" s="48">
        <v>0</v>
      </c>
      <c r="I72" s="91">
        <v>2</v>
      </c>
      <c r="J72" s="182" t="s">
        <v>6</v>
      </c>
      <c r="K72" s="4">
        <f t="shared" si="12"/>
        <v>38</v>
      </c>
      <c r="L72" s="185" t="s">
        <v>38</v>
      </c>
      <c r="M72" s="194">
        <v>1874</v>
      </c>
      <c r="N72" s="99">
        <f t="shared" si="13"/>
        <v>1945</v>
      </c>
      <c r="O72" s="49"/>
      <c r="S72" s="28"/>
      <c r="T72" s="28"/>
      <c r="U72" s="28"/>
      <c r="V72" s="28"/>
    </row>
    <row r="73" spans="2:22" ht="14.25" thickTop="1" x14ac:dyDescent="0.15">
      <c r="B73" s="55"/>
      <c r="C73" s="1"/>
      <c r="D73" s="1"/>
      <c r="H73" s="48">
        <v>0</v>
      </c>
      <c r="I73" s="91">
        <v>3</v>
      </c>
      <c r="J73" s="182" t="s">
        <v>10</v>
      </c>
      <c r="K73" s="47"/>
      <c r="L73" s="393" t="s">
        <v>196</v>
      </c>
      <c r="M73" s="192">
        <v>118269</v>
      </c>
      <c r="N73" s="191">
        <f>SUM(H89)</f>
        <v>110909</v>
      </c>
      <c r="O73" s="49"/>
      <c r="S73" s="28"/>
      <c r="T73" s="28"/>
      <c r="U73" s="28"/>
      <c r="V73" s="28"/>
    </row>
    <row r="74" spans="2:22" x14ac:dyDescent="0.15">
      <c r="B74" s="55"/>
      <c r="C74" s="1"/>
      <c r="D74" s="1"/>
      <c r="H74" s="345">
        <v>0</v>
      </c>
      <c r="I74" s="91">
        <v>5</v>
      </c>
      <c r="J74" s="182" t="s">
        <v>12</v>
      </c>
      <c r="K74" s="28"/>
      <c r="L74" s="28"/>
      <c r="M74" s="1"/>
      <c r="N74" s="28"/>
      <c r="O74" s="28"/>
      <c r="S74" s="28"/>
      <c r="T74" s="28"/>
      <c r="U74" s="28"/>
      <c r="V74" s="28"/>
    </row>
    <row r="75" spans="2:22" x14ac:dyDescent="0.15">
      <c r="B75" s="55"/>
      <c r="C75" s="1"/>
      <c r="D75" s="1"/>
      <c r="H75" s="98">
        <v>0</v>
      </c>
      <c r="I75" s="91">
        <v>6</v>
      </c>
      <c r="J75" s="182" t="s">
        <v>13</v>
      </c>
      <c r="L75" s="52"/>
      <c r="M75" s="28"/>
      <c r="N75" s="28"/>
      <c r="O75" s="28"/>
      <c r="S75" s="28"/>
      <c r="T75" s="28"/>
      <c r="U75" s="28"/>
      <c r="V75" s="28"/>
    </row>
    <row r="76" spans="2:22" x14ac:dyDescent="0.15">
      <c r="B76" s="55"/>
      <c r="C76" s="1"/>
      <c r="D76" s="1"/>
      <c r="H76" s="391">
        <v>0</v>
      </c>
      <c r="I76" s="91">
        <v>7</v>
      </c>
      <c r="J76" s="182" t="s">
        <v>14</v>
      </c>
      <c r="L76" s="52"/>
      <c r="M76" s="28"/>
      <c r="N76" s="1"/>
      <c r="O76" s="1"/>
      <c r="S76" s="28"/>
      <c r="T76" s="28"/>
      <c r="U76" s="28"/>
      <c r="V76" s="28"/>
    </row>
    <row r="77" spans="2:22" x14ac:dyDescent="0.15">
      <c r="B77" s="55"/>
      <c r="C77" s="1"/>
      <c r="D77" s="1"/>
      <c r="H77" s="391">
        <v>0</v>
      </c>
      <c r="I77" s="91">
        <v>8</v>
      </c>
      <c r="J77" s="182" t="s">
        <v>15</v>
      </c>
      <c r="L77" s="52"/>
      <c r="M77" s="28"/>
      <c r="N77" s="28"/>
      <c r="O77" s="28"/>
      <c r="S77" s="28"/>
      <c r="T77" s="28"/>
      <c r="U77" s="28"/>
      <c r="V77" s="28"/>
    </row>
    <row r="78" spans="2:22" x14ac:dyDescent="0.15">
      <c r="H78" s="345">
        <v>0</v>
      </c>
      <c r="I78" s="91">
        <v>10</v>
      </c>
      <c r="J78" s="182" t="s">
        <v>16</v>
      </c>
      <c r="L78" s="52"/>
      <c r="M78" s="28"/>
      <c r="N78" s="28"/>
      <c r="O78" s="28"/>
      <c r="S78" s="28"/>
      <c r="T78" s="28"/>
      <c r="U78" s="28"/>
      <c r="V78" s="28"/>
    </row>
    <row r="79" spans="2:22" x14ac:dyDescent="0.15">
      <c r="H79" s="99">
        <v>0</v>
      </c>
      <c r="I79" s="91">
        <v>11</v>
      </c>
      <c r="J79" s="182" t="s">
        <v>17</v>
      </c>
      <c r="L79" s="52"/>
      <c r="M79" s="28"/>
      <c r="N79" s="28"/>
      <c r="O79" s="28"/>
      <c r="S79" s="28"/>
      <c r="T79" s="28"/>
      <c r="U79" s="28"/>
      <c r="V79" s="28"/>
    </row>
    <row r="80" spans="2:22" x14ac:dyDescent="0.15">
      <c r="H80" s="48">
        <v>0</v>
      </c>
      <c r="I80" s="91">
        <v>14</v>
      </c>
      <c r="J80" s="182" t="s">
        <v>19</v>
      </c>
      <c r="L80" s="52"/>
      <c r="M80" s="28"/>
      <c r="N80" s="28"/>
      <c r="O80" s="28"/>
      <c r="S80" s="28"/>
      <c r="T80" s="28"/>
      <c r="U80" s="28"/>
      <c r="V80" s="28"/>
    </row>
    <row r="81" spans="8:22" x14ac:dyDescent="0.15">
      <c r="H81" s="407">
        <v>0</v>
      </c>
      <c r="I81" s="91">
        <v>18</v>
      </c>
      <c r="J81" s="182" t="s">
        <v>22</v>
      </c>
      <c r="L81" s="52"/>
      <c r="M81" s="28"/>
      <c r="N81" s="28"/>
      <c r="O81" s="28"/>
      <c r="S81" s="28"/>
      <c r="T81" s="28"/>
      <c r="U81" s="28"/>
      <c r="V81" s="28"/>
    </row>
    <row r="82" spans="8:22" x14ac:dyDescent="0.15">
      <c r="H82" s="47">
        <v>0</v>
      </c>
      <c r="I82" s="91">
        <v>19</v>
      </c>
      <c r="J82" s="182" t="s">
        <v>23</v>
      </c>
      <c r="L82" s="52"/>
      <c r="M82" s="28"/>
      <c r="N82" s="28"/>
      <c r="O82" s="28"/>
      <c r="S82" s="28"/>
      <c r="T82" s="28"/>
      <c r="U82" s="28"/>
      <c r="V82" s="28"/>
    </row>
    <row r="83" spans="8:22" x14ac:dyDescent="0.15">
      <c r="H83" s="391">
        <v>0</v>
      </c>
      <c r="I83" s="91">
        <v>20</v>
      </c>
      <c r="J83" s="182" t="s">
        <v>24</v>
      </c>
      <c r="L83" s="52"/>
      <c r="M83" s="28"/>
      <c r="N83" s="28"/>
      <c r="O83" s="28"/>
      <c r="S83" s="28"/>
      <c r="T83" s="28"/>
      <c r="U83" s="28"/>
      <c r="V83" s="28"/>
    </row>
    <row r="84" spans="8:22" x14ac:dyDescent="0.15">
      <c r="H84" s="48">
        <v>0</v>
      </c>
      <c r="I84" s="91">
        <v>28</v>
      </c>
      <c r="J84" s="182" t="s">
        <v>32</v>
      </c>
      <c r="L84" s="52"/>
      <c r="M84" s="28"/>
      <c r="N84" s="28"/>
      <c r="O84" s="28"/>
      <c r="S84" s="28"/>
      <c r="T84" s="28"/>
      <c r="U84" s="28"/>
      <c r="V84" s="28"/>
    </row>
    <row r="85" spans="8:22" x14ac:dyDescent="0.15">
      <c r="H85" s="48">
        <v>0</v>
      </c>
      <c r="I85" s="91">
        <v>31</v>
      </c>
      <c r="J85" s="182" t="s">
        <v>97</v>
      </c>
      <c r="L85" s="29"/>
      <c r="M85" s="28"/>
      <c r="N85" s="28"/>
      <c r="O85" s="28"/>
      <c r="S85" s="28"/>
      <c r="T85" s="28"/>
      <c r="U85" s="28"/>
      <c r="V85" s="28"/>
    </row>
    <row r="86" spans="8:22" x14ac:dyDescent="0.15">
      <c r="H86" s="98">
        <v>0</v>
      </c>
      <c r="I86" s="91">
        <v>32</v>
      </c>
      <c r="J86" s="182" t="s">
        <v>35</v>
      </c>
      <c r="L86" s="52"/>
      <c r="M86" s="28"/>
      <c r="N86" s="28"/>
      <c r="O86" s="28"/>
      <c r="S86" s="28"/>
      <c r="T86" s="28"/>
      <c r="U86" s="28"/>
      <c r="V86" s="28"/>
    </row>
    <row r="87" spans="8:22" x14ac:dyDescent="0.15">
      <c r="H87" s="98">
        <v>0</v>
      </c>
      <c r="I87" s="91">
        <v>35</v>
      </c>
      <c r="J87" s="182" t="s">
        <v>36</v>
      </c>
      <c r="L87" s="52"/>
      <c r="M87" s="28"/>
      <c r="N87" s="28"/>
      <c r="O87" s="28"/>
      <c r="S87" s="33"/>
      <c r="T87" s="33"/>
    </row>
    <row r="88" spans="8:22" x14ac:dyDescent="0.15">
      <c r="H88" s="98">
        <v>0</v>
      </c>
      <c r="I88" s="91">
        <v>39</v>
      </c>
      <c r="J88" s="182" t="s">
        <v>39</v>
      </c>
      <c r="L88" s="52"/>
      <c r="M88" s="28"/>
      <c r="N88" s="28"/>
      <c r="O88" s="28"/>
      <c r="Q88" s="28"/>
    </row>
    <row r="89" spans="8:22" x14ac:dyDescent="0.15">
      <c r="H89" s="133">
        <f>SUM(H49:H88)</f>
        <v>110909</v>
      </c>
      <c r="I89" s="91"/>
      <c r="J89" s="4" t="s">
        <v>94</v>
      </c>
      <c r="L89" s="52"/>
      <c r="M89" s="28"/>
      <c r="N89" s="28"/>
      <c r="O89" s="28"/>
    </row>
    <row r="90" spans="8:22" x14ac:dyDescent="0.15">
      <c r="I90" s="188"/>
      <c r="J90" s="85"/>
      <c r="L90" s="52"/>
      <c r="M90" s="28"/>
      <c r="N90" s="28"/>
      <c r="O90" s="28"/>
      <c r="P90" s="1"/>
    </row>
    <row r="91" spans="8:22" ht="18.75" x14ac:dyDescent="0.2">
      <c r="I91" s="100"/>
      <c r="J91" s="33"/>
      <c r="L91" s="52"/>
      <c r="M91" s="28"/>
      <c r="N91" s="28"/>
      <c r="O91" s="28"/>
      <c r="P91" s="50"/>
    </row>
    <row r="92" spans="8:22" x14ac:dyDescent="0.15">
      <c r="I92" s="100"/>
      <c r="J92" s="1"/>
      <c r="L92" s="52"/>
      <c r="M92" s="28"/>
      <c r="N92" s="28"/>
      <c r="O92" s="28"/>
      <c r="P92" s="1"/>
    </row>
    <row r="93" spans="8:22" x14ac:dyDescent="0.15">
      <c r="J93" s="1"/>
      <c r="L93" s="52"/>
      <c r="M93" s="28"/>
      <c r="N93" s="1"/>
      <c r="O93" s="1"/>
      <c r="P93" s="51"/>
    </row>
    <row r="94" spans="8:22" x14ac:dyDescent="0.15">
      <c r="J94" s="1"/>
      <c r="L94" s="52"/>
      <c r="M94" s="28"/>
      <c r="N94" s="28"/>
      <c r="O94" s="28"/>
      <c r="P94" s="28"/>
    </row>
    <row r="95" spans="8:22" x14ac:dyDescent="0.15">
      <c r="J95" s="1"/>
      <c r="L95" s="52"/>
      <c r="M95" s="28"/>
      <c r="N95" s="28"/>
      <c r="O95" s="28"/>
      <c r="P95" s="28"/>
    </row>
    <row r="96" spans="8:22" x14ac:dyDescent="0.15">
      <c r="J96" s="1"/>
      <c r="L96" s="52"/>
      <c r="M96" s="28"/>
      <c r="N96" s="28"/>
      <c r="O96" s="28"/>
      <c r="P96" s="28"/>
    </row>
    <row r="97" spans="10:17" x14ac:dyDescent="0.15">
      <c r="J97" s="1"/>
      <c r="L97" s="52"/>
      <c r="M97" s="28"/>
      <c r="N97" s="28"/>
      <c r="O97" s="28"/>
      <c r="P97" s="28"/>
    </row>
    <row r="98" spans="10:17" x14ac:dyDescent="0.15">
      <c r="J98" s="1"/>
      <c r="L98" s="52"/>
      <c r="M98" s="28"/>
      <c r="N98" s="28"/>
      <c r="O98" s="28"/>
      <c r="P98" s="28"/>
    </row>
    <row r="99" spans="10:17" x14ac:dyDescent="0.15">
      <c r="J99" s="1"/>
      <c r="L99" s="52"/>
      <c r="M99" s="28"/>
      <c r="N99" s="28"/>
      <c r="O99" s="28"/>
      <c r="P99" s="28"/>
    </row>
    <row r="100" spans="10:17" x14ac:dyDescent="0.15">
      <c r="J100" s="1"/>
      <c r="L100" s="52"/>
      <c r="M100" s="28"/>
      <c r="N100" s="28"/>
      <c r="O100" s="28"/>
      <c r="P100" s="28"/>
    </row>
    <row r="101" spans="10:17" x14ac:dyDescent="0.15">
      <c r="J101" s="1"/>
      <c r="L101" s="52"/>
      <c r="M101" s="28"/>
      <c r="N101" s="28"/>
      <c r="O101" s="28"/>
      <c r="P101" s="28"/>
    </row>
    <row r="102" spans="10:17" x14ac:dyDescent="0.15">
      <c r="J102" s="1"/>
      <c r="L102" s="52"/>
      <c r="M102" s="28"/>
      <c r="N102" s="28"/>
      <c r="O102" s="28"/>
      <c r="P102" s="28"/>
    </row>
    <row r="103" spans="10:17" x14ac:dyDescent="0.15">
      <c r="J103" s="1"/>
      <c r="L103" s="52"/>
      <c r="M103" s="28"/>
      <c r="N103" s="28"/>
      <c r="O103" s="28"/>
      <c r="P103" s="28"/>
    </row>
    <row r="104" spans="10:17" x14ac:dyDescent="0.15">
      <c r="J104" s="1"/>
      <c r="L104" s="52"/>
      <c r="M104" s="28"/>
      <c r="N104" s="28"/>
      <c r="O104" s="28"/>
      <c r="P104" s="28"/>
    </row>
    <row r="105" spans="10:17" x14ac:dyDescent="0.15">
      <c r="J105" s="1"/>
      <c r="L105" s="52"/>
      <c r="M105" s="28"/>
      <c r="N105" s="28"/>
      <c r="O105" s="28"/>
      <c r="P105" s="28"/>
    </row>
    <row r="106" spans="10:17" x14ac:dyDescent="0.15">
      <c r="J106" s="1"/>
      <c r="L106" s="52"/>
      <c r="M106" s="28"/>
      <c r="N106" s="28"/>
      <c r="O106" s="28"/>
      <c r="P106" s="28"/>
      <c r="Q106" s="28"/>
    </row>
    <row r="107" spans="10:17" x14ac:dyDescent="0.15">
      <c r="J107" s="1"/>
      <c r="L107" s="52"/>
      <c r="M107" s="28"/>
      <c r="N107" s="28"/>
      <c r="O107" s="28"/>
      <c r="P107" s="28"/>
      <c r="Q107" s="28"/>
    </row>
    <row r="108" spans="10:17" x14ac:dyDescent="0.15">
      <c r="J108" s="1"/>
      <c r="L108" s="52"/>
      <c r="M108" s="28"/>
      <c r="N108" s="28"/>
      <c r="O108" s="28"/>
      <c r="P108" s="28"/>
      <c r="Q108" s="28"/>
    </row>
    <row r="109" spans="10:17" x14ac:dyDescent="0.15">
      <c r="J109" s="1"/>
      <c r="L109" s="52"/>
      <c r="M109" s="28"/>
      <c r="N109" s="28"/>
      <c r="O109" s="28"/>
      <c r="P109" s="28"/>
      <c r="Q109" s="28"/>
    </row>
    <row r="110" spans="10:17" x14ac:dyDescent="0.15">
      <c r="J110" s="1"/>
      <c r="L110" s="52"/>
      <c r="M110" s="28"/>
      <c r="N110" s="28"/>
      <c r="O110" s="28"/>
      <c r="P110" s="28"/>
      <c r="Q110" s="28"/>
    </row>
    <row r="111" spans="10:17" x14ac:dyDescent="0.15">
      <c r="J111" s="1"/>
      <c r="K111" s="28"/>
      <c r="L111" s="28"/>
      <c r="M111" s="1"/>
      <c r="N111" s="28"/>
      <c r="O111" s="28"/>
      <c r="P111" s="28"/>
      <c r="Q111" s="28"/>
    </row>
    <row r="112" spans="10:17" x14ac:dyDescent="0.15">
      <c r="J112" s="1"/>
      <c r="K112" s="28"/>
      <c r="L112" s="28"/>
      <c r="M112" s="1"/>
      <c r="N112" s="28"/>
      <c r="O112" s="28"/>
      <c r="P112" s="28"/>
      <c r="Q112" s="28"/>
    </row>
    <row r="113" spans="10:17" x14ac:dyDescent="0.15">
      <c r="J113" s="1"/>
      <c r="K113" s="28"/>
      <c r="L113" s="28"/>
      <c r="M113" s="1"/>
      <c r="N113" s="28"/>
      <c r="O113" s="28"/>
      <c r="P113" s="28"/>
      <c r="Q113" s="28"/>
    </row>
    <row r="114" spans="10:17" x14ac:dyDescent="0.15">
      <c r="J114" s="1"/>
      <c r="K114" s="28"/>
      <c r="L114" s="28"/>
      <c r="M114" s="1"/>
      <c r="N114" s="28"/>
      <c r="O114" s="28"/>
      <c r="P114" s="28"/>
      <c r="Q114" s="28"/>
    </row>
    <row r="115" spans="10:17" x14ac:dyDescent="0.15">
      <c r="J115" s="1"/>
      <c r="K115" s="28"/>
      <c r="L115" s="28"/>
      <c r="M115" s="1"/>
      <c r="N115" s="28"/>
      <c r="O115" s="28"/>
      <c r="P115" s="28"/>
      <c r="Q115" s="28"/>
    </row>
    <row r="116" spans="10:17" x14ac:dyDescent="0.15">
      <c r="J116" s="1"/>
      <c r="K116" s="28"/>
      <c r="L116" s="28"/>
      <c r="M116" s="1"/>
      <c r="N116" s="28"/>
      <c r="O116" s="28"/>
      <c r="P116" s="28"/>
      <c r="Q116" s="28"/>
    </row>
    <row r="117" spans="10:17" x14ac:dyDescent="0.15">
      <c r="J117" s="1"/>
      <c r="K117" s="28"/>
      <c r="L117" s="28"/>
      <c r="M117" s="1"/>
      <c r="N117" s="28"/>
      <c r="O117" s="28"/>
      <c r="P117" s="28"/>
      <c r="Q117" s="28"/>
    </row>
    <row r="118" spans="10:17" x14ac:dyDescent="0.15">
      <c r="J118" s="1"/>
      <c r="K118" s="28"/>
      <c r="L118" s="28"/>
      <c r="M118" s="1"/>
      <c r="N118" s="28"/>
      <c r="O118" s="28"/>
      <c r="P118" s="28"/>
      <c r="Q118" s="28"/>
    </row>
    <row r="119" spans="10:17" x14ac:dyDescent="0.15">
      <c r="J119" s="1"/>
      <c r="K119" s="28"/>
      <c r="L119" s="28"/>
      <c r="M119" s="1"/>
      <c r="N119" s="28"/>
      <c r="O119" s="28"/>
      <c r="P119" s="28"/>
      <c r="Q119" s="28"/>
    </row>
    <row r="120" spans="10:17" x14ac:dyDescent="0.15">
      <c r="J120" s="1"/>
      <c r="K120" s="28"/>
      <c r="L120" s="28"/>
      <c r="M120" s="1"/>
      <c r="N120" s="28"/>
      <c r="O120" s="28"/>
      <c r="P120" s="28"/>
      <c r="Q120" s="28"/>
    </row>
    <row r="121" spans="10:17" x14ac:dyDescent="0.15">
      <c r="J121" s="1"/>
      <c r="K121" s="28"/>
      <c r="L121" s="28"/>
      <c r="M121" s="1"/>
      <c r="N121" s="28"/>
      <c r="O121" s="28"/>
      <c r="P121" s="28"/>
      <c r="Q121" s="28"/>
    </row>
    <row r="122" spans="10:17" x14ac:dyDescent="0.15">
      <c r="J122" s="1"/>
      <c r="K122" s="28"/>
      <c r="L122" s="28"/>
      <c r="M122" s="1"/>
      <c r="N122" s="28"/>
      <c r="O122" s="28"/>
      <c r="P122" s="28"/>
    </row>
    <row r="123" spans="10:17" x14ac:dyDescent="0.15">
      <c r="J123" s="1"/>
      <c r="K123" s="28"/>
      <c r="L123" s="28"/>
      <c r="M123" s="1"/>
      <c r="N123" s="28"/>
      <c r="O123" s="28"/>
      <c r="P123" s="28"/>
    </row>
    <row r="124" spans="10:17" x14ac:dyDescent="0.15">
      <c r="J124" s="1"/>
      <c r="K124" s="28"/>
      <c r="L124" s="28"/>
      <c r="M124" s="1"/>
      <c r="N124" s="28"/>
      <c r="O124" s="28"/>
      <c r="P124" s="28"/>
    </row>
    <row r="125" spans="10:17" x14ac:dyDescent="0.15">
      <c r="J125" s="1"/>
      <c r="K125" s="28"/>
      <c r="L125" s="28"/>
      <c r="M125" s="1"/>
      <c r="N125" s="28"/>
      <c r="O125" s="28"/>
      <c r="P125" s="28"/>
    </row>
    <row r="126" spans="10:17" x14ac:dyDescent="0.15">
      <c r="J126" s="1"/>
      <c r="K126" s="28"/>
      <c r="L126" s="28"/>
      <c r="M126" s="1"/>
      <c r="N126" s="28"/>
      <c r="O126" s="28"/>
      <c r="P126" s="28"/>
    </row>
    <row r="127" spans="10:17" x14ac:dyDescent="0.15">
      <c r="J127" s="1"/>
      <c r="K127" s="28"/>
      <c r="L127" s="28"/>
      <c r="M127" s="1"/>
      <c r="N127" s="28"/>
      <c r="O127" s="28"/>
      <c r="P127" s="28"/>
    </row>
    <row r="128" spans="10:17" x14ac:dyDescent="0.15">
      <c r="J128" s="1"/>
      <c r="K128" s="28"/>
      <c r="L128" s="28"/>
      <c r="M128" s="1"/>
      <c r="N128" s="28"/>
      <c r="O128" s="28"/>
      <c r="P128" s="28"/>
    </row>
    <row r="129" spans="10:16" x14ac:dyDescent="0.15">
      <c r="J129" s="1"/>
      <c r="K129" s="28"/>
      <c r="L129" s="28"/>
      <c r="M129" s="1"/>
      <c r="N129" s="28"/>
      <c r="O129" s="28"/>
      <c r="P129" s="28"/>
    </row>
    <row r="130" spans="10:16" x14ac:dyDescent="0.15">
      <c r="J130" s="1"/>
      <c r="K130" s="28"/>
      <c r="L130" s="28"/>
      <c r="M130" s="1"/>
      <c r="N130" s="28"/>
      <c r="O130" s="28"/>
      <c r="P130" s="28"/>
    </row>
    <row r="131" spans="10:16" x14ac:dyDescent="0.15">
      <c r="J131" s="1"/>
      <c r="K131" s="28"/>
      <c r="L131" s="28"/>
      <c r="M131" s="1"/>
      <c r="N131" s="28"/>
      <c r="O131" s="28"/>
      <c r="P131" s="28"/>
    </row>
    <row r="132" spans="10:16" x14ac:dyDescent="0.15">
      <c r="J132" s="1"/>
      <c r="K132" s="28"/>
      <c r="L132" s="28"/>
      <c r="M132" s="1"/>
      <c r="N132" s="28"/>
      <c r="O132" s="28"/>
      <c r="P132" s="28"/>
    </row>
    <row r="133" spans="10:16" x14ac:dyDescent="0.15">
      <c r="J133" s="1"/>
      <c r="K133" s="28"/>
      <c r="L133" s="28"/>
      <c r="M133" s="1"/>
      <c r="N133" s="28"/>
      <c r="O133" s="28"/>
      <c r="P133" s="28"/>
    </row>
    <row r="134" spans="10:16" x14ac:dyDescent="0.15">
      <c r="J134" s="1"/>
      <c r="K134" s="1"/>
      <c r="L134" s="1"/>
      <c r="M134" s="1"/>
      <c r="N134" s="1"/>
      <c r="O134" s="1"/>
      <c r="P134" s="1"/>
    </row>
    <row r="135" spans="10:16" x14ac:dyDescent="0.15">
      <c r="J135" s="1"/>
      <c r="K135" s="1"/>
      <c r="L135" s="1"/>
      <c r="M135" s="1"/>
      <c r="N135" s="1"/>
      <c r="O135" s="1"/>
      <c r="P135" s="1"/>
    </row>
    <row r="136" spans="10:16" x14ac:dyDescent="0.15">
      <c r="J136" s="1"/>
      <c r="K136" s="1"/>
      <c r="L136" s="1"/>
    </row>
    <row r="137" spans="10:16" x14ac:dyDescent="0.15">
      <c r="J137" s="1"/>
      <c r="K137" s="1"/>
      <c r="L137" s="1"/>
    </row>
    <row r="138" spans="10:16" x14ac:dyDescent="0.15">
      <c r="J138" s="1"/>
      <c r="K138" s="1"/>
      <c r="L138" s="1"/>
    </row>
    <row r="139" spans="10:16" x14ac:dyDescent="0.15">
      <c r="J139" s="1"/>
      <c r="K139" s="1"/>
      <c r="L139" s="1"/>
    </row>
    <row r="140" spans="10:16" x14ac:dyDescent="0.15">
      <c r="J140" s="1"/>
      <c r="K140" s="1"/>
      <c r="L140" s="1"/>
    </row>
    <row r="141" spans="10:16" x14ac:dyDescent="0.15">
      <c r="J141" s="1"/>
      <c r="K141" s="1"/>
      <c r="L141" s="1"/>
    </row>
    <row r="142" spans="10:16" x14ac:dyDescent="0.15">
      <c r="J142" s="1"/>
      <c r="K142" s="1"/>
      <c r="L142" s="1"/>
    </row>
    <row r="143" spans="10:16" x14ac:dyDescent="0.15">
      <c r="J143" s="1"/>
      <c r="K143" s="1"/>
      <c r="L143" s="1"/>
    </row>
    <row r="144" spans="10:16" x14ac:dyDescent="0.15">
      <c r="J144" s="1"/>
      <c r="K144" s="1"/>
      <c r="L144" s="1"/>
    </row>
    <row r="145" spans="10:12" x14ac:dyDescent="0.15">
      <c r="J145" s="1"/>
      <c r="K145" s="1"/>
      <c r="L145" s="1"/>
    </row>
    <row r="146" spans="10:12" x14ac:dyDescent="0.15">
      <c r="J146" s="1"/>
      <c r="K146" s="1"/>
      <c r="L146" s="1"/>
    </row>
    <row r="147" spans="10:12" x14ac:dyDescent="0.15">
      <c r="J147" s="1"/>
      <c r="K147" s="1"/>
      <c r="L147" s="1"/>
    </row>
    <row r="148" spans="10:12" x14ac:dyDescent="0.15">
      <c r="J148" s="1"/>
      <c r="K148" s="1"/>
      <c r="L148" s="1"/>
    </row>
    <row r="149" spans="10:12" x14ac:dyDescent="0.15">
      <c r="J149" s="1"/>
      <c r="K149" s="1"/>
      <c r="L149" s="1"/>
    </row>
    <row r="150" spans="10:12" x14ac:dyDescent="0.15">
      <c r="J150" s="1"/>
      <c r="K150" s="1"/>
      <c r="L150" s="1"/>
    </row>
    <row r="151" spans="10:12" x14ac:dyDescent="0.15">
      <c r="J151" s="1"/>
      <c r="K151" s="1"/>
      <c r="L151" s="1"/>
    </row>
    <row r="152" spans="10:12" x14ac:dyDescent="0.15">
      <c r="J152" s="1"/>
      <c r="K152" s="1"/>
      <c r="L152" s="1"/>
    </row>
    <row r="153" spans="10:12" x14ac:dyDescent="0.15">
      <c r="J153" s="1"/>
      <c r="K153" s="1"/>
      <c r="L153" s="1"/>
    </row>
    <row r="154" spans="10:12" x14ac:dyDescent="0.15">
      <c r="J154" s="1"/>
      <c r="K154" s="1"/>
      <c r="L154" s="1"/>
    </row>
    <row r="155" spans="10:12" x14ac:dyDescent="0.15">
      <c r="J155" s="1"/>
      <c r="K155" s="1"/>
      <c r="L155" s="1"/>
    </row>
    <row r="156" spans="10:12" x14ac:dyDescent="0.15">
      <c r="J156" s="1"/>
      <c r="K156" s="1"/>
      <c r="L156" s="1"/>
    </row>
    <row r="157" spans="10:12" x14ac:dyDescent="0.15">
      <c r="J157" s="1"/>
      <c r="K157" s="1"/>
      <c r="L157" s="1"/>
    </row>
    <row r="158" spans="10:12" x14ac:dyDescent="0.15">
      <c r="J158" s="1"/>
      <c r="K158" s="1"/>
      <c r="L158" s="1"/>
    </row>
    <row r="159" spans="10:12" x14ac:dyDescent="0.15">
      <c r="J159" s="1"/>
      <c r="K159" s="1"/>
      <c r="L159" s="1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E95"/>
  <sheetViews>
    <sheetView zoomScaleNormal="100" workbookViewId="0">
      <selection activeCell="O64" sqref="O64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style="53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60" customWidth="1"/>
    <col min="19" max="30" width="7.625" customWidth="1"/>
  </cols>
  <sheetData>
    <row r="1" spans="5:31" ht="13.5" customHeight="1" x14ac:dyDescent="0.15">
      <c r="H1" s="17" t="s">
        <v>65</v>
      </c>
      <c r="J1" s="114"/>
      <c r="Q1" s="28"/>
      <c r="R1" s="12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5:31" x14ac:dyDescent="0.15">
      <c r="H2" s="332" t="s">
        <v>206</v>
      </c>
      <c r="I2" s="91"/>
      <c r="J2" s="213" t="s">
        <v>104</v>
      </c>
      <c r="K2" s="4"/>
      <c r="L2" s="205" t="s">
        <v>184</v>
      </c>
      <c r="Q2" s="1"/>
      <c r="R2" s="122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1"/>
    </row>
    <row r="3" spans="5:31" x14ac:dyDescent="0.15">
      <c r="H3" s="202" t="s">
        <v>100</v>
      </c>
      <c r="I3" s="91"/>
      <c r="J3" s="160" t="s">
        <v>101</v>
      </c>
      <c r="K3" s="4"/>
      <c r="L3" s="46" t="s">
        <v>100</v>
      </c>
      <c r="M3" s="90"/>
      <c r="Q3" s="1"/>
      <c r="R3" s="52"/>
      <c r="S3" s="28"/>
      <c r="T3" s="28"/>
      <c r="U3" s="28"/>
      <c r="V3" s="28"/>
      <c r="W3" s="1"/>
      <c r="X3" s="1"/>
      <c r="Y3" s="1"/>
      <c r="Z3" s="1"/>
      <c r="AA3" s="1"/>
      <c r="AB3" s="1"/>
      <c r="AC3" s="1"/>
      <c r="AD3" s="1"/>
      <c r="AE3" s="1"/>
    </row>
    <row r="4" spans="5:31" x14ac:dyDescent="0.15">
      <c r="H4" s="99">
        <v>47702</v>
      </c>
      <c r="I4" s="91">
        <v>31</v>
      </c>
      <c r="J4" s="36" t="s">
        <v>64</v>
      </c>
      <c r="K4" s="231">
        <f>SUM(I4)</f>
        <v>31</v>
      </c>
      <c r="L4" s="322">
        <v>21623</v>
      </c>
      <c r="M4" s="49"/>
      <c r="Q4" s="1"/>
      <c r="R4" s="52"/>
      <c r="S4" s="28"/>
      <c r="T4" s="28"/>
      <c r="U4" s="28"/>
      <c r="V4" s="28"/>
      <c r="W4" s="1"/>
      <c r="X4" s="1"/>
      <c r="Y4" s="1"/>
      <c r="Z4" s="1"/>
      <c r="AA4" s="1"/>
      <c r="AB4" s="1"/>
      <c r="AC4" s="1"/>
      <c r="AD4" s="1"/>
      <c r="AE4" s="1"/>
    </row>
    <row r="5" spans="5:31" x14ac:dyDescent="0.15">
      <c r="H5" s="98">
        <v>31841</v>
      </c>
      <c r="I5" s="91">
        <v>17</v>
      </c>
      <c r="J5" s="36" t="s">
        <v>21</v>
      </c>
      <c r="K5" s="231">
        <f t="shared" ref="K5:K13" si="0">SUM(I5)</f>
        <v>17</v>
      </c>
      <c r="L5" s="322">
        <v>21453</v>
      </c>
      <c r="M5" s="49"/>
      <c r="Q5" s="1"/>
      <c r="R5" s="52"/>
      <c r="S5" s="28"/>
      <c r="T5" s="28"/>
      <c r="U5" s="28"/>
      <c r="V5" s="28"/>
      <c r="W5" s="1"/>
      <c r="X5" s="1"/>
      <c r="Y5" s="1"/>
      <c r="Z5" s="1"/>
      <c r="AA5" s="1"/>
      <c r="AB5" s="1"/>
      <c r="AC5" s="1"/>
      <c r="AD5" s="1"/>
      <c r="AE5" s="1"/>
    </row>
    <row r="6" spans="5:31" x14ac:dyDescent="0.15">
      <c r="H6" s="98">
        <v>12324</v>
      </c>
      <c r="I6" s="91">
        <v>34</v>
      </c>
      <c r="J6" s="36" t="s">
        <v>1</v>
      </c>
      <c r="K6" s="231">
        <f t="shared" si="0"/>
        <v>34</v>
      </c>
      <c r="L6" s="322">
        <v>14260</v>
      </c>
      <c r="M6" s="49"/>
      <c r="Q6" s="1"/>
      <c r="R6" s="52"/>
      <c r="S6" s="28"/>
      <c r="T6" s="28"/>
      <c r="U6" s="28"/>
      <c r="V6" s="28"/>
      <c r="W6" s="1"/>
      <c r="X6" s="1"/>
      <c r="Y6" s="1"/>
      <c r="Z6" s="1"/>
      <c r="AA6" s="1"/>
      <c r="AB6" s="1"/>
      <c r="AC6" s="1"/>
      <c r="AD6" s="1"/>
      <c r="AE6" s="1"/>
    </row>
    <row r="7" spans="5:31" x14ac:dyDescent="0.15">
      <c r="H7" s="98">
        <v>11030</v>
      </c>
      <c r="I7" s="91">
        <v>16</v>
      </c>
      <c r="J7" s="36" t="s">
        <v>3</v>
      </c>
      <c r="K7" s="231">
        <f t="shared" si="0"/>
        <v>16</v>
      </c>
      <c r="L7" s="322">
        <v>13504</v>
      </c>
      <c r="M7" s="49"/>
      <c r="Q7" s="1"/>
      <c r="R7" s="52"/>
      <c r="S7" s="28"/>
      <c r="T7" s="28"/>
      <c r="U7" s="28"/>
      <c r="V7" s="28"/>
      <c r="W7" s="1"/>
      <c r="X7" s="1"/>
      <c r="Y7" s="1"/>
      <c r="Z7" s="1"/>
      <c r="AA7" s="1"/>
      <c r="AB7" s="1"/>
      <c r="AC7" s="1"/>
      <c r="AD7" s="1"/>
      <c r="AE7" s="1"/>
    </row>
    <row r="8" spans="5:31" x14ac:dyDescent="0.15">
      <c r="H8" s="391">
        <v>10940</v>
      </c>
      <c r="I8" s="91">
        <v>33</v>
      </c>
      <c r="J8" s="36" t="s">
        <v>0</v>
      </c>
      <c r="K8" s="231">
        <f t="shared" si="0"/>
        <v>33</v>
      </c>
      <c r="L8" s="322">
        <v>13141</v>
      </c>
      <c r="M8" s="49"/>
      <c r="Q8" s="1"/>
      <c r="R8" s="52"/>
      <c r="S8" s="28"/>
      <c r="T8" s="28"/>
      <c r="U8" s="28"/>
      <c r="V8" s="28"/>
      <c r="W8" s="1"/>
      <c r="X8" s="1"/>
      <c r="Y8" s="1"/>
      <c r="Z8" s="1"/>
      <c r="AA8" s="1"/>
      <c r="AB8" s="1"/>
      <c r="AC8" s="1"/>
      <c r="AD8" s="1"/>
      <c r="AE8" s="1"/>
    </row>
    <row r="9" spans="5:31" x14ac:dyDescent="0.15">
      <c r="H9" s="98">
        <v>10736</v>
      </c>
      <c r="I9" s="91">
        <v>2</v>
      </c>
      <c r="J9" s="36" t="s">
        <v>6</v>
      </c>
      <c r="K9" s="231">
        <f t="shared" si="0"/>
        <v>2</v>
      </c>
      <c r="L9" s="322">
        <v>12918</v>
      </c>
      <c r="M9" s="49"/>
      <c r="Q9" s="1"/>
      <c r="R9" s="52"/>
      <c r="S9" s="28"/>
      <c r="T9" s="28"/>
      <c r="U9" s="28"/>
      <c r="V9" s="28"/>
      <c r="W9" s="1"/>
      <c r="X9" s="1"/>
      <c r="Y9" s="1"/>
      <c r="Z9" s="1"/>
      <c r="AA9" s="1"/>
      <c r="AB9" s="1"/>
      <c r="AC9" s="1"/>
      <c r="AD9" s="1"/>
      <c r="AE9" s="1"/>
    </row>
    <row r="10" spans="5:31" x14ac:dyDescent="0.15">
      <c r="H10" s="98">
        <v>10644</v>
      </c>
      <c r="I10" s="91">
        <v>3</v>
      </c>
      <c r="J10" s="36" t="s">
        <v>10</v>
      </c>
      <c r="K10" s="231">
        <f t="shared" si="0"/>
        <v>3</v>
      </c>
      <c r="L10" s="322">
        <v>8113</v>
      </c>
      <c r="M10" s="49"/>
      <c r="Q10" s="1"/>
      <c r="R10" s="52"/>
      <c r="S10" s="28"/>
      <c r="T10" s="28"/>
      <c r="U10" s="28"/>
      <c r="V10" s="28"/>
      <c r="W10" s="1"/>
      <c r="X10" s="1"/>
      <c r="Y10" s="1"/>
      <c r="Z10" s="1"/>
      <c r="AA10" s="1"/>
      <c r="AB10" s="1"/>
      <c r="AC10" s="1"/>
      <c r="AD10" s="1"/>
      <c r="AE10" s="1"/>
    </row>
    <row r="11" spans="5:31" x14ac:dyDescent="0.15">
      <c r="H11" s="98">
        <v>9168</v>
      </c>
      <c r="I11" s="91">
        <v>40</v>
      </c>
      <c r="J11" s="349" t="s">
        <v>2</v>
      </c>
      <c r="K11" s="231">
        <f t="shared" si="0"/>
        <v>40</v>
      </c>
      <c r="L11" s="322">
        <v>6671</v>
      </c>
      <c r="M11" s="49"/>
      <c r="N11" s="31"/>
      <c r="Q11" s="1"/>
      <c r="R11" s="52"/>
      <c r="S11" s="28"/>
      <c r="T11" s="28"/>
      <c r="U11" s="28"/>
      <c r="V11" s="28"/>
      <c r="W11" s="1"/>
      <c r="X11" s="1"/>
      <c r="Y11" s="1"/>
      <c r="Z11" s="1"/>
      <c r="AA11" s="1"/>
      <c r="AB11" s="1"/>
      <c r="AC11" s="1"/>
      <c r="AD11" s="1"/>
      <c r="AE11" s="1"/>
    </row>
    <row r="12" spans="5:31" x14ac:dyDescent="0.15">
      <c r="H12" s="464">
        <v>9034</v>
      </c>
      <c r="I12" s="91">
        <v>13</v>
      </c>
      <c r="J12" s="36" t="s">
        <v>7</v>
      </c>
      <c r="K12" s="231">
        <f t="shared" si="0"/>
        <v>13</v>
      </c>
      <c r="L12" s="323">
        <v>10374</v>
      </c>
      <c r="M12" s="49"/>
      <c r="Q12" s="1"/>
      <c r="R12" s="52"/>
      <c r="S12" s="28"/>
      <c r="T12" s="28"/>
      <c r="U12" s="28"/>
      <c r="V12" s="28"/>
      <c r="W12" s="1"/>
      <c r="X12" s="1"/>
      <c r="Y12" s="1"/>
      <c r="Z12" s="1"/>
      <c r="AA12" s="1"/>
      <c r="AB12" s="1"/>
      <c r="AC12" s="1"/>
      <c r="AD12" s="1"/>
      <c r="AE12" s="1"/>
    </row>
    <row r="13" spans="5:31" ht="14.25" thickBot="1" x14ac:dyDescent="0.2">
      <c r="E13" s="18"/>
      <c r="H13" s="463">
        <v>8423</v>
      </c>
      <c r="I13" s="152">
        <v>38</v>
      </c>
      <c r="J13" s="84" t="s">
        <v>38</v>
      </c>
      <c r="K13" s="231">
        <f t="shared" si="0"/>
        <v>38</v>
      </c>
      <c r="L13" s="323">
        <v>10718</v>
      </c>
      <c r="M13" s="49"/>
      <c r="Q13" s="1"/>
      <c r="R13" s="52"/>
      <c r="S13" s="28"/>
      <c r="T13" s="28"/>
      <c r="U13" s="28"/>
      <c r="V13" s="28"/>
      <c r="W13" s="1"/>
      <c r="X13" s="1"/>
      <c r="Y13" s="1"/>
      <c r="Z13" s="1"/>
      <c r="AA13" s="1"/>
      <c r="AB13" s="1"/>
      <c r="AC13" s="1"/>
      <c r="AD13" s="1"/>
      <c r="AE13" s="1"/>
    </row>
    <row r="14" spans="5:31" ht="14.25" thickTop="1" x14ac:dyDescent="0.15">
      <c r="E14" s="18"/>
      <c r="H14" s="498">
        <v>5874</v>
      </c>
      <c r="I14" s="254">
        <v>25</v>
      </c>
      <c r="J14" s="470" t="s">
        <v>29</v>
      </c>
      <c r="K14" s="120" t="s">
        <v>8</v>
      </c>
      <c r="L14" s="324">
        <v>166740</v>
      </c>
      <c r="M14" s="1"/>
      <c r="N14" s="57"/>
      <c r="Q14" s="1"/>
      <c r="R14" s="52"/>
      <c r="S14" s="28"/>
      <c r="T14" s="28"/>
      <c r="U14" s="28"/>
      <c r="V14" s="28"/>
      <c r="W14" s="1"/>
      <c r="X14" s="1"/>
      <c r="Y14" s="1"/>
      <c r="Z14" s="1"/>
      <c r="AA14" s="1"/>
      <c r="AB14" s="1"/>
      <c r="AC14" s="1"/>
      <c r="AD14" s="1"/>
      <c r="AE14" s="1"/>
    </row>
    <row r="15" spans="5:31" x14ac:dyDescent="0.15">
      <c r="H15" s="345">
        <v>5805</v>
      </c>
      <c r="I15" s="91">
        <v>11</v>
      </c>
      <c r="J15" s="36" t="s">
        <v>17</v>
      </c>
      <c r="K15" s="55"/>
      <c r="L15" s="29"/>
      <c r="M15" s="1"/>
      <c r="N15" s="57"/>
      <c r="Q15" s="1"/>
      <c r="R15" s="52"/>
      <c r="S15" s="28"/>
      <c r="T15" s="28"/>
      <c r="U15" s="28"/>
      <c r="V15" s="28"/>
      <c r="W15" s="1"/>
      <c r="X15" s="1"/>
      <c r="Y15" s="1"/>
      <c r="Z15" s="1"/>
      <c r="AA15" s="1"/>
      <c r="AB15" s="1"/>
      <c r="AC15" s="1"/>
      <c r="AD15" s="1"/>
      <c r="AE15" s="1"/>
    </row>
    <row r="16" spans="5:31" x14ac:dyDescent="0.15">
      <c r="H16" s="98">
        <v>5767</v>
      </c>
      <c r="I16" s="91">
        <v>26</v>
      </c>
      <c r="J16" s="36" t="s">
        <v>30</v>
      </c>
      <c r="K16" s="55"/>
      <c r="L16" s="35"/>
      <c r="Q16" s="1"/>
      <c r="R16" s="52"/>
      <c r="S16" s="28"/>
      <c r="T16" s="28"/>
      <c r="U16" s="28"/>
      <c r="V16" s="28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15">
      <c r="H17" s="98">
        <v>4871</v>
      </c>
      <c r="I17" s="91">
        <v>21</v>
      </c>
      <c r="J17" s="393" t="s">
        <v>166</v>
      </c>
      <c r="L17" s="35"/>
      <c r="Q17" s="1"/>
      <c r="R17" s="52"/>
      <c r="S17" s="28"/>
      <c r="T17" s="28"/>
      <c r="U17" s="28"/>
      <c r="V17" s="28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15">
      <c r="H18" s="137">
        <v>2486</v>
      </c>
      <c r="I18" s="91">
        <v>1</v>
      </c>
      <c r="J18" s="36" t="s">
        <v>4</v>
      </c>
      <c r="K18" s="1"/>
      <c r="L18" s="214" t="s">
        <v>104</v>
      </c>
      <c r="M18" t="s">
        <v>63</v>
      </c>
      <c r="N18" s="46" t="s">
        <v>75</v>
      </c>
      <c r="Q18" s="1"/>
      <c r="R18" s="52"/>
      <c r="S18" s="28"/>
      <c r="T18" s="28"/>
      <c r="U18" s="28"/>
      <c r="V18" s="28"/>
      <c r="W18" s="1"/>
      <c r="X18" s="1"/>
      <c r="Y18" s="1"/>
      <c r="Z18" s="1"/>
      <c r="AA18" s="1"/>
      <c r="AB18" s="1"/>
      <c r="AC18" s="1"/>
      <c r="AD18" s="1"/>
      <c r="AE18" s="1"/>
    </row>
    <row r="19" spans="1:31" ht="14.25" thickBot="1" x14ac:dyDescent="0.2">
      <c r="H19" s="99">
        <v>1488</v>
      </c>
      <c r="I19" s="91">
        <v>39</v>
      </c>
      <c r="J19" s="36" t="s">
        <v>39</v>
      </c>
      <c r="K19" s="131">
        <f>SUM(I4)</f>
        <v>31</v>
      </c>
      <c r="L19" s="36" t="s">
        <v>64</v>
      </c>
      <c r="M19" s="448">
        <v>45046</v>
      </c>
      <c r="N19" s="99">
        <f>SUM(H4)</f>
        <v>47702</v>
      </c>
      <c r="Q19" s="1"/>
      <c r="R19" s="52"/>
      <c r="S19" s="28"/>
      <c r="T19" s="28"/>
      <c r="U19" s="28"/>
      <c r="V19" s="28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15">
      <c r="A20" s="65" t="s">
        <v>46</v>
      </c>
      <c r="B20" s="66" t="s">
        <v>53</v>
      </c>
      <c r="C20" s="66" t="s">
        <v>206</v>
      </c>
      <c r="D20" s="66" t="s">
        <v>184</v>
      </c>
      <c r="E20" s="66" t="s">
        <v>51</v>
      </c>
      <c r="F20" s="66" t="s">
        <v>50</v>
      </c>
      <c r="G20" s="67" t="s">
        <v>52</v>
      </c>
      <c r="H20" s="98">
        <v>1468</v>
      </c>
      <c r="I20" s="91">
        <v>24</v>
      </c>
      <c r="J20" s="349" t="s">
        <v>28</v>
      </c>
      <c r="K20" s="131">
        <f t="shared" ref="K20:K28" si="1">SUM(I5)</f>
        <v>17</v>
      </c>
      <c r="L20" s="36" t="s">
        <v>21</v>
      </c>
      <c r="M20" s="449">
        <v>28995</v>
      </c>
      <c r="N20" s="99">
        <f t="shared" ref="N20:N28" si="2">SUM(H5)</f>
        <v>31841</v>
      </c>
      <c r="Q20" s="1"/>
      <c r="R20" s="52"/>
      <c r="S20" s="28"/>
      <c r="T20" s="28"/>
      <c r="U20" s="28"/>
      <c r="V20" s="28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15">
      <c r="A21" s="68">
        <v>1</v>
      </c>
      <c r="B21" s="36" t="s">
        <v>64</v>
      </c>
      <c r="C21" s="230">
        <f>SUM(H4)</f>
        <v>47702</v>
      </c>
      <c r="D21" s="6">
        <f>SUM(L4)</f>
        <v>21623</v>
      </c>
      <c r="E21" s="58">
        <f t="shared" ref="E21:E30" si="3">SUM(N19/M19*100)</f>
        <v>105.89619500066598</v>
      </c>
      <c r="F21" s="58">
        <f t="shared" ref="F21:F31" si="4">SUM(C21/D21*100)</f>
        <v>220.60768626000092</v>
      </c>
      <c r="G21" s="69"/>
      <c r="H21" s="98">
        <v>957</v>
      </c>
      <c r="I21" s="91">
        <v>9</v>
      </c>
      <c r="J21" s="393" t="s">
        <v>172</v>
      </c>
      <c r="K21" s="131">
        <f t="shared" si="1"/>
        <v>34</v>
      </c>
      <c r="L21" s="36" t="s">
        <v>1</v>
      </c>
      <c r="M21" s="449">
        <v>14640</v>
      </c>
      <c r="N21" s="99">
        <f t="shared" si="2"/>
        <v>12324</v>
      </c>
      <c r="Q21" s="1"/>
      <c r="R21" s="52"/>
      <c r="S21" s="28"/>
      <c r="T21" s="28"/>
      <c r="U21" s="28"/>
      <c r="V21" s="28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15">
      <c r="A22" s="68">
        <v>2</v>
      </c>
      <c r="B22" s="36" t="s">
        <v>21</v>
      </c>
      <c r="C22" s="230">
        <f t="shared" ref="C22:C30" si="5">SUM(H5)</f>
        <v>31841</v>
      </c>
      <c r="D22" s="6">
        <f t="shared" ref="D22:D30" si="6">SUM(L5)</f>
        <v>21453</v>
      </c>
      <c r="E22" s="58">
        <f t="shared" si="3"/>
        <v>109.81548542852215</v>
      </c>
      <c r="F22" s="58">
        <f t="shared" si="4"/>
        <v>148.42213210273621</v>
      </c>
      <c r="G22" s="69"/>
      <c r="H22" s="98">
        <v>864</v>
      </c>
      <c r="I22" s="91">
        <v>36</v>
      </c>
      <c r="J22" s="36" t="s">
        <v>5</v>
      </c>
      <c r="K22" s="131">
        <f t="shared" si="1"/>
        <v>16</v>
      </c>
      <c r="L22" s="36" t="s">
        <v>3</v>
      </c>
      <c r="M22" s="449">
        <v>6365</v>
      </c>
      <c r="N22" s="99">
        <f t="shared" si="2"/>
        <v>11030</v>
      </c>
      <c r="Q22" s="1"/>
      <c r="R22" s="52"/>
      <c r="S22" s="28"/>
      <c r="T22" s="28"/>
      <c r="U22" s="28"/>
      <c r="V22" s="28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15">
      <c r="A23" s="68">
        <v>3</v>
      </c>
      <c r="B23" s="36" t="s">
        <v>1</v>
      </c>
      <c r="C23" s="458">
        <f t="shared" si="5"/>
        <v>12324</v>
      </c>
      <c r="D23" s="110">
        <f t="shared" si="6"/>
        <v>14260</v>
      </c>
      <c r="E23" s="459">
        <f t="shared" si="3"/>
        <v>84.180327868852459</v>
      </c>
      <c r="F23" s="459">
        <f t="shared" si="4"/>
        <v>86.423562412342221</v>
      </c>
      <c r="G23" s="69"/>
      <c r="H23" s="98">
        <v>514</v>
      </c>
      <c r="I23" s="91">
        <v>27</v>
      </c>
      <c r="J23" s="36" t="s">
        <v>31</v>
      </c>
      <c r="K23" s="131">
        <f t="shared" si="1"/>
        <v>33</v>
      </c>
      <c r="L23" s="36" t="s">
        <v>0</v>
      </c>
      <c r="M23" s="449">
        <v>16459</v>
      </c>
      <c r="N23" s="99">
        <f t="shared" si="2"/>
        <v>10940</v>
      </c>
      <c r="Q23" s="1"/>
      <c r="R23" s="52"/>
      <c r="S23" s="28"/>
      <c r="T23" s="28"/>
      <c r="U23" s="28"/>
      <c r="V23" s="28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15">
      <c r="A24" s="68">
        <v>4</v>
      </c>
      <c r="B24" s="36" t="s">
        <v>3</v>
      </c>
      <c r="C24" s="230">
        <f t="shared" si="5"/>
        <v>11030</v>
      </c>
      <c r="D24" s="6">
        <f t="shared" si="6"/>
        <v>13504</v>
      </c>
      <c r="E24" s="58">
        <f t="shared" si="3"/>
        <v>173.29143754909663</v>
      </c>
      <c r="F24" s="58">
        <f t="shared" si="4"/>
        <v>81.679502369668242</v>
      </c>
      <c r="G24" s="69"/>
      <c r="H24" s="98">
        <v>496</v>
      </c>
      <c r="I24" s="91">
        <v>12</v>
      </c>
      <c r="J24" s="36" t="s">
        <v>18</v>
      </c>
      <c r="K24" s="131">
        <f t="shared" si="1"/>
        <v>2</v>
      </c>
      <c r="L24" s="36" t="s">
        <v>6</v>
      </c>
      <c r="M24" s="449">
        <v>15227</v>
      </c>
      <c r="N24" s="99">
        <f t="shared" si="2"/>
        <v>10736</v>
      </c>
      <c r="Q24" s="1"/>
      <c r="R24" s="52"/>
      <c r="S24" s="28"/>
      <c r="T24" s="28"/>
      <c r="U24" s="28"/>
      <c r="V24" s="28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15">
      <c r="A25" s="68">
        <v>5</v>
      </c>
      <c r="B25" s="36" t="s">
        <v>0</v>
      </c>
      <c r="C25" s="230">
        <f t="shared" si="5"/>
        <v>10940</v>
      </c>
      <c r="D25" s="6">
        <f t="shared" si="6"/>
        <v>13141</v>
      </c>
      <c r="E25" s="58">
        <f t="shared" si="3"/>
        <v>66.468193693420005</v>
      </c>
      <c r="F25" s="58">
        <f t="shared" si="4"/>
        <v>83.250894148086147</v>
      </c>
      <c r="G25" s="79"/>
      <c r="H25" s="98">
        <v>440</v>
      </c>
      <c r="I25" s="91">
        <v>32</v>
      </c>
      <c r="J25" s="36" t="s">
        <v>35</v>
      </c>
      <c r="K25" s="131">
        <f t="shared" si="1"/>
        <v>3</v>
      </c>
      <c r="L25" s="36" t="s">
        <v>10</v>
      </c>
      <c r="M25" s="449">
        <v>13544</v>
      </c>
      <c r="N25" s="99">
        <f t="shared" si="2"/>
        <v>10644</v>
      </c>
      <c r="Q25" s="1"/>
      <c r="R25" s="52"/>
      <c r="S25" s="28"/>
      <c r="T25" s="28"/>
      <c r="U25" s="28"/>
      <c r="V25" s="28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15">
      <c r="A26" s="68">
        <v>6</v>
      </c>
      <c r="B26" s="36" t="s">
        <v>6</v>
      </c>
      <c r="C26" s="230">
        <f t="shared" si="5"/>
        <v>10736</v>
      </c>
      <c r="D26" s="6">
        <f t="shared" si="6"/>
        <v>12918</v>
      </c>
      <c r="E26" s="58">
        <f t="shared" si="3"/>
        <v>70.506337426938998</v>
      </c>
      <c r="F26" s="58">
        <f t="shared" si="4"/>
        <v>83.10884037776745</v>
      </c>
      <c r="G26" s="69"/>
      <c r="H26" s="98">
        <v>435</v>
      </c>
      <c r="I26" s="91">
        <v>4</v>
      </c>
      <c r="J26" s="36" t="s">
        <v>11</v>
      </c>
      <c r="K26" s="131">
        <f t="shared" si="1"/>
        <v>40</v>
      </c>
      <c r="L26" s="349" t="s">
        <v>2</v>
      </c>
      <c r="M26" s="449">
        <v>12182</v>
      </c>
      <c r="N26" s="99">
        <f t="shared" si="2"/>
        <v>9168</v>
      </c>
      <c r="Q26" s="1"/>
      <c r="R26" s="52"/>
      <c r="S26" s="28"/>
      <c r="T26" s="28"/>
      <c r="U26" s="28"/>
      <c r="V26" s="28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15">
      <c r="A27" s="68">
        <v>7</v>
      </c>
      <c r="B27" s="36" t="s">
        <v>10</v>
      </c>
      <c r="C27" s="230">
        <f t="shared" si="5"/>
        <v>10644</v>
      </c>
      <c r="D27" s="6">
        <f t="shared" si="6"/>
        <v>8113</v>
      </c>
      <c r="E27" s="58">
        <f t="shared" si="3"/>
        <v>78.588304784406375</v>
      </c>
      <c r="F27" s="58">
        <f t="shared" si="4"/>
        <v>131.19684457044249</v>
      </c>
      <c r="G27" s="69"/>
      <c r="H27" s="98">
        <v>271</v>
      </c>
      <c r="I27" s="91">
        <v>7</v>
      </c>
      <c r="J27" s="36" t="s">
        <v>14</v>
      </c>
      <c r="K27" s="131">
        <f t="shared" si="1"/>
        <v>13</v>
      </c>
      <c r="L27" s="36" t="s">
        <v>7</v>
      </c>
      <c r="M27" s="450">
        <v>12753</v>
      </c>
      <c r="N27" s="99">
        <f t="shared" si="2"/>
        <v>9034</v>
      </c>
      <c r="Q27" s="1"/>
      <c r="R27" s="52"/>
      <c r="S27" s="28"/>
      <c r="T27" s="28"/>
      <c r="U27" s="28"/>
      <c r="V27" s="28"/>
      <c r="W27" s="1"/>
      <c r="X27" s="1"/>
      <c r="Y27" s="1"/>
      <c r="Z27" s="1"/>
      <c r="AA27" s="1"/>
      <c r="AB27" s="1"/>
      <c r="AC27" s="1"/>
      <c r="AD27" s="1"/>
      <c r="AE27" s="1"/>
    </row>
    <row r="28" spans="1:31" ht="14.25" thickBot="1" x14ac:dyDescent="0.2">
      <c r="A28" s="68">
        <v>8</v>
      </c>
      <c r="B28" s="349" t="s">
        <v>2</v>
      </c>
      <c r="C28" s="230">
        <f t="shared" si="5"/>
        <v>9168</v>
      </c>
      <c r="D28" s="6">
        <f t="shared" si="6"/>
        <v>6671</v>
      </c>
      <c r="E28" s="58">
        <f t="shared" si="3"/>
        <v>75.258578230175672</v>
      </c>
      <c r="F28" s="58">
        <f t="shared" si="4"/>
        <v>137.4306700644581</v>
      </c>
      <c r="G28" s="80"/>
      <c r="H28" s="98">
        <v>242</v>
      </c>
      <c r="I28" s="91">
        <v>14</v>
      </c>
      <c r="J28" s="36" t="s">
        <v>19</v>
      </c>
      <c r="K28" s="206">
        <f t="shared" si="1"/>
        <v>38</v>
      </c>
      <c r="L28" s="84" t="s">
        <v>38</v>
      </c>
      <c r="M28" s="451">
        <v>12910</v>
      </c>
      <c r="N28" s="190">
        <f t="shared" si="2"/>
        <v>8423</v>
      </c>
      <c r="Q28" s="1"/>
      <c r="R28" s="52"/>
      <c r="S28" s="28"/>
      <c r="T28" s="28"/>
      <c r="U28" s="28"/>
      <c r="V28" s="28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25" thickTop="1" x14ac:dyDescent="0.15">
      <c r="A29" s="68">
        <v>9</v>
      </c>
      <c r="B29" s="36" t="s">
        <v>7</v>
      </c>
      <c r="C29" s="230">
        <f t="shared" si="5"/>
        <v>9034</v>
      </c>
      <c r="D29" s="6">
        <f t="shared" si="6"/>
        <v>10374</v>
      </c>
      <c r="E29" s="58">
        <f t="shared" si="3"/>
        <v>70.83823414098643</v>
      </c>
      <c r="F29" s="58">
        <f t="shared" si="4"/>
        <v>87.08309234625024</v>
      </c>
      <c r="G29" s="79"/>
      <c r="H29" s="98">
        <v>170</v>
      </c>
      <c r="I29" s="91">
        <v>20</v>
      </c>
      <c r="J29" s="36" t="s">
        <v>24</v>
      </c>
      <c r="K29" s="129"/>
      <c r="L29" s="129" t="s">
        <v>176</v>
      </c>
      <c r="M29" s="452">
        <v>210686</v>
      </c>
      <c r="N29" s="195">
        <f>SUM(H44)</f>
        <v>194416</v>
      </c>
      <c r="Q29" s="1"/>
      <c r="R29" s="52"/>
      <c r="S29" s="28"/>
      <c r="T29" s="28"/>
      <c r="U29" s="28"/>
      <c r="V29" s="28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25" thickBot="1" x14ac:dyDescent="0.2">
      <c r="A30" s="81">
        <v>10</v>
      </c>
      <c r="B30" s="84" t="s">
        <v>38</v>
      </c>
      <c r="C30" s="230">
        <f t="shared" si="5"/>
        <v>8423</v>
      </c>
      <c r="D30" s="6">
        <f t="shared" si="6"/>
        <v>10718</v>
      </c>
      <c r="E30" s="64">
        <f t="shared" si="3"/>
        <v>65.243996901626645</v>
      </c>
      <c r="F30" s="70">
        <f t="shared" si="4"/>
        <v>78.587423026684078</v>
      </c>
      <c r="G30" s="82"/>
      <c r="H30" s="98">
        <v>87</v>
      </c>
      <c r="I30" s="91">
        <v>5</v>
      </c>
      <c r="J30" s="36" t="s">
        <v>12</v>
      </c>
      <c r="K30" s="1"/>
      <c r="Q30" s="1"/>
      <c r="R30" s="52"/>
      <c r="S30" s="28"/>
      <c r="T30" s="28"/>
      <c r="U30" s="28"/>
      <c r="V30" s="28"/>
      <c r="W30" s="1"/>
      <c r="X30" s="1"/>
      <c r="Y30" s="1"/>
      <c r="Z30" s="1"/>
      <c r="AA30" s="1"/>
      <c r="AB30" s="1"/>
      <c r="AC30" s="1"/>
      <c r="AD30" s="1"/>
      <c r="AE30" s="1"/>
    </row>
    <row r="31" spans="1:31" ht="14.25" thickBot="1" x14ac:dyDescent="0.2">
      <c r="A31" s="72"/>
      <c r="B31" s="73" t="s">
        <v>57</v>
      </c>
      <c r="C31" s="74">
        <f>SUM(H44)</f>
        <v>194416</v>
      </c>
      <c r="D31" s="74">
        <f>SUM(L14)</f>
        <v>166740</v>
      </c>
      <c r="E31" s="77">
        <f>SUM(N29/M29*100)</f>
        <v>92.277607434760739</v>
      </c>
      <c r="F31" s="70">
        <f t="shared" si="4"/>
        <v>116.59829674943025</v>
      </c>
      <c r="G31" s="78"/>
      <c r="H31" s="98">
        <v>85</v>
      </c>
      <c r="I31" s="91">
        <v>15</v>
      </c>
      <c r="J31" s="36" t="s">
        <v>20</v>
      </c>
      <c r="K31" s="1"/>
      <c r="L31" s="57"/>
      <c r="M31" s="28"/>
      <c r="N31" s="28"/>
      <c r="Q31" s="1"/>
      <c r="R31" s="52"/>
      <c r="S31" s="28"/>
      <c r="T31" s="28"/>
      <c r="U31" s="28"/>
      <c r="V31" s="28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15">
      <c r="H32" s="99">
        <v>80</v>
      </c>
      <c r="I32" s="91">
        <v>19</v>
      </c>
      <c r="J32" s="36" t="s">
        <v>23</v>
      </c>
      <c r="K32" s="1"/>
      <c r="L32" s="57"/>
      <c r="M32" s="28"/>
      <c r="N32" s="28"/>
      <c r="Q32" s="1"/>
      <c r="R32" s="52"/>
      <c r="S32" s="28"/>
      <c r="T32" s="28"/>
      <c r="U32" s="28"/>
      <c r="V32" s="28"/>
      <c r="W32" s="1"/>
      <c r="X32" s="1"/>
      <c r="Y32" s="1"/>
      <c r="Z32" s="1"/>
      <c r="AA32" s="1"/>
      <c r="AB32" s="1"/>
      <c r="AC32" s="1"/>
      <c r="AD32" s="1"/>
      <c r="AE32" s="1"/>
    </row>
    <row r="33" spans="3:31" x14ac:dyDescent="0.15">
      <c r="C33" s="28"/>
      <c r="D33" s="1"/>
      <c r="E33" s="19"/>
      <c r="H33" s="98">
        <v>72</v>
      </c>
      <c r="I33" s="91">
        <v>10</v>
      </c>
      <c r="J33" s="36" t="s">
        <v>16</v>
      </c>
      <c r="K33" s="1"/>
      <c r="L33" s="57"/>
      <c r="M33" s="28"/>
      <c r="N33" s="28"/>
      <c r="Q33" s="1"/>
      <c r="R33" s="52"/>
      <c r="S33" s="28"/>
      <c r="T33" s="28"/>
      <c r="U33" s="28"/>
      <c r="V33" s="28"/>
      <c r="W33" s="1"/>
      <c r="X33" s="1"/>
      <c r="Y33" s="1"/>
      <c r="Z33" s="1"/>
      <c r="AA33" s="1"/>
      <c r="AB33" s="1"/>
      <c r="AC33" s="1"/>
      <c r="AD33" s="1"/>
      <c r="AE33" s="1"/>
    </row>
    <row r="34" spans="3:31" x14ac:dyDescent="0.15">
      <c r="H34" s="98">
        <v>59</v>
      </c>
      <c r="I34" s="91">
        <v>18</v>
      </c>
      <c r="J34" s="36" t="s">
        <v>22</v>
      </c>
      <c r="K34" s="1"/>
      <c r="L34" s="57"/>
      <c r="M34" s="28"/>
      <c r="N34" s="28"/>
      <c r="Q34" s="1"/>
      <c r="R34" s="52"/>
      <c r="S34" s="28"/>
      <c r="T34" s="28"/>
      <c r="U34" s="28"/>
      <c r="V34" s="28"/>
      <c r="W34" s="1"/>
      <c r="X34" s="1"/>
      <c r="Y34" s="1"/>
      <c r="Z34" s="1"/>
      <c r="AA34" s="1"/>
      <c r="AB34" s="1"/>
      <c r="AC34" s="1"/>
      <c r="AD34" s="1"/>
      <c r="AE34" s="1"/>
    </row>
    <row r="35" spans="3:31" x14ac:dyDescent="0.15">
      <c r="C35" s="28"/>
      <c r="D35" s="1"/>
      <c r="E35" s="19"/>
      <c r="F35" s="1"/>
      <c r="H35" s="137">
        <v>17</v>
      </c>
      <c r="I35" s="91">
        <v>23</v>
      </c>
      <c r="J35" s="36" t="s">
        <v>27</v>
      </c>
      <c r="K35" s="1"/>
      <c r="L35" s="57"/>
      <c r="M35" s="28"/>
      <c r="N35" s="28"/>
      <c r="Q35" s="1"/>
      <c r="R35" s="52"/>
      <c r="S35" s="28"/>
      <c r="T35" s="28"/>
      <c r="U35" s="28"/>
      <c r="V35" s="28"/>
      <c r="W35" s="1"/>
      <c r="X35" s="1"/>
      <c r="Y35" s="1"/>
      <c r="Z35" s="1"/>
      <c r="AA35" s="1"/>
      <c r="AB35" s="1"/>
      <c r="AC35" s="1"/>
      <c r="AD35" s="1"/>
      <c r="AE35" s="1"/>
    </row>
    <row r="36" spans="3:31" x14ac:dyDescent="0.15">
      <c r="H36" s="47">
        <v>13</v>
      </c>
      <c r="I36" s="91">
        <v>29</v>
      </c>
      <c r="J36" s="36" t="s">
        <v>54</v>
      </c>
      <c r="K36" s="1"/>
      <c r="L36" s="57"/>
      <c r="M36" s="28"/>
      <c r="N36" s="28"/>
      <c r="Q36" s="1"/>
      <c r="R36" s="52"/>
      <c r="S36" s="28"/>
      <c r="T36" s="28"/>
      <c r="U36" s="28"/>
      <c r="V36" s="28"/>
      <c r="W36" s="1"/>
      <c r="X36" s="1"/>
      <c r="Y36" s="1"/>
      <c r="Z36" s="1"/>
      <c r="AA36" s="1"/>
      <c r="AB36" s="1"/>
      <c r="AC36" s="1"/>
      <c r="AD36" s="1"/>
      <c r="AE36" s="1"/>
    </row>
    <row r="37" spans="3:31" x14ac:dyDescent="0.15">
      <c r="H37" s="48">
        <v>13</v>
      </c>
      <c r="I37" s="91">
        <v>37</v>
      </c>
      <c r="J37" s="36" t="s">
        <v>37</v>
      </c>
      <c r="K37" s="1"/>
      <c r="L37" s="57"/>
      <c r="M37" s="28"/>
      <c r="N37" s="28"/>
      <c r="Q37" s="1"/>
      <c r="R37" s="52"/>
      <c r="S37" s="28"/>
      <c r="T37" s="28"/>
      <c r="U37" s="28"/>
      <c r="V37" s="28"/>
      <c r="W37" s="1"/>
      <c r="X37" s="1"/>
      <c r="Y37" s="1"/>
      <c r="Z37" s="1"/>
      <c r="AA37" s="1"/>
      <c r="AB37" s="1"/>
      <c r="AC37" s="1"/>
      <c r="AD37" s="1"/>
      <c r="AE37" s="1"/>
    </row>
    <row r="38" spans="3:31" x14ac:dyDescent="0.15">
      <c r="H38" s="345">
        <v>0</v>
      </c>
      <c r="I38" s="91">
        <v>6</v>
      </c>
      <c r="J38" s="36" t="s">
        <v>13</v>
      </c>
      <c r="K38" s="1"/>
      <c r="L38" s="57"/>
      <c r="M38" s="28"/>
      <c r="N38" s="28"/>
      <c r="Q38" s="1"/>
      <c r="R38" s="52"/>
      <c r="S38" s="28"/>
      <c r="T38" s="28"/>
      <c r="U38" s="28"/>
      <c r="V38" s="28"/>
      <c r="W38" s="1"/>
      <c r="X38" s="1"/>
      <c r="Y38" s="1"/>
      <c r="Z38" s="1"/>
      <c r="AA38" s="1"/>
      <c r="AB38" s="1"/>
      <c r="AC38" s="1"/>
      <c r="AD38" s="1"/>
      <c r="AE38" s="1"/>
    </row>
    <row r="39" spans="3:31" x14ac:dyDescent="0.15">
      <c r="H39" s="98">
        <v>0</v>
      </c>
      <c r="I39" s="91">
        <v>8</v>
      </c>
      <c r="J39" s="36" t="s">
        <v>15</v>
      </c>
      <c r="K39" s="1"/>
      <c r="L39" s="57"/>
      <c r="M39" s="28"/>
      <c r="N39" s="28"/>
      <c r="Q39" s="1"/>
      <c r="R39" s="52"/>
      <c r="S39" s="28"/>
      <c r="T39" s="28"/>
      <c r="U39" s="28"/>
      <c r="V39" s="28"/>
      <c r="W39" s="1"/>
      <c r="X39" s="1"/>
      <c r="Y39" s="1"/>
      <c r="Z39" s="1"/>
      <c r="AA39" s="1"/>
      <c r="AB39" s="1"/>
      <c r="AC39" s="1"/>
      <c r="AD39" s="1"/>
      <c r="AE39" s="1"/>
    </row>
    <row r="40" spans="3:31" x14ac:dyDescent="0.15">
      <c r="H40" s="98">
        <v>0</v>
      </c>
      <c r="I40" s="91">
        <v>22</v>
      </c>
      <c r="J40" s="36" t="s">
        <v>26</v>
      </c>
      <c r="K40" s="1"/>
      <c r="L40" s="57"/>
      <c r="M40" s="28"/>
      <c r="N40" s="28"/>
      <c r="Q40" s="1"/>
      <c r="R40" s="52"/>
      <c r="S40" s="28"/>
      <c r="T40" s="28"/>
      <c r="U40" s="28"/>
      <c r="V40" s="28"/>
      <c r="W40" s="1"/>
      <c r="X40" s="1"/>
      <c r="Y40" s="1"/>
      <c r="Z40" s="1"/>
      <c r="AA40" s="1"/>
      <c r="AB40" s="1"/>
      <c r="AC40" s="1"/>
      <c r="AD40" s="1"/>
      <c r="AE40" s="1"/>
    </row>
    <row r="41" spans="3:31" x14ac:dyDescent="0.15">
      <c r="H41" s="98">
        <v>0</v>
      </c>
      <c r="I41" s="91">
        <v>28</v>
      </c>
      <c r="J41" s="36" t="s">
        <v>32</v>
      </c>
      <c r="K41" s="1"/>
      <c r="L41" s="1"/>
      <c r="N41" s="28"/>
      <c r="Q41" s="1"/>
      <c r="R41" s="52"/>
      <c r="S41" s="28"/>
      <c r="T41" s="28"/>
      <c r="U41" s="28"/>
      <c r="V41" s="28"/>
      <c r="W41" s="1"/>
      <c r="X41" s="1"/>
      <c r="Y41" s="1"/>
      <c r="Z41" s="1"/>
      <c r="AA41" s="1"/>
      <c r="AB41" s="1"/>
      <c r="AC41" s="1"/>
      <c r="AD41" s="1"/>
      <c r="AE41" s="1"/>
    </row>
    <row r="42" spans="3:31" x14ac:dyDescent="0.15">
      <c r="H42" s="98">
        <v>0</v>
      </c>
      <c r="I42" s="91">
        <v>30</v>
      </c>
      <c r="J42" s="36" t="s">
        <v>33</v>
      </c>
      <c r="K42" s="1"/>
      <c r="L42" s="1"/>
      <c r="M42" s="52"/>
      <c r="N42" s="28"/>
      <c r="Q42" s="1"/>
      <c r="R42" s="52"/>
      <c r="S42" s="28"/>
      <c r="T42" s="28"/>
      <c r="U42" s="28"/>
      <c r="V42" s="28"/>
      <c r="W42" s="1"/>
      <c r="X42" s="1"/>
      <c r="Y42" s="1"/>
      <c r="Z42" s="1"/>
      <c r="AA42" s="1"/>
      <c r="AB42" s="1"/>
      <c r="AC42" s="1"/>
      <c r="AD42" s="1"/>
      <c r="AE42" s="1"/>
    </row>
    <row r="43" spans="3:31" x14ac:dyDescent="0.15">
      <c r="H43" s="48">
        <v>0</v>
      </c>
      <c r="I43" s="91">
        <v>35</v>
      </c>
      <c r="J43" s="36" t="s">
        <v>36</v>
      </c>
      <c r="K43" s="1"/>
      <c r="L43" s="1"/>
      <c r="M43" s="52"/>
      <c r="N43" s="28"/>
      <c r="Q43" s="1"/>
      <c r="R43" s="52"/>
      <c r="S43" s="33"/>
      <c r="T43" s="33"/>
      <c r="U43" s="33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3:31" x14ac:dyDescent="0.15">
      <c r="H44" s="134">
        <f>SUM(H4:H43)</f>
        <v>194416</v>
      </c>
      <c r="I44" s="91"/>
      <c r="J44" s="4" t="s">
        <v>48</v>
      </c>
      <c r="K44" s="1"/>
      <c r="L44" s="1"/>
      <c r="M44" s="52"/>
      <c r="N44" s="28"/>
      <c r="Q44" s="1"/>
      <c r="R44" s="5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3:31" x14ac:dyDescent="0.15">
      <c r="K45" s="1"/>
      <c r="L45" s="1"/>
      <c r="M45" s="52"/>
      <c r="N45" s="28"/>
      <c r="Q45" s="1"/>
      <c r="R45" s="12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3:31" x14ac:dyDescent="0.15">
      <c r="L46" s="1"/>
      <c r="M46" s="52"/>
      <c r="N46" s="28"/>
      <c r="Q46" s="1"/>
      <c r="R46" s="12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3:31" x14ac:dyDescent="0.15">
      <c r="L47" s="1"/>
      <c r="M47" s="52"/>
      <c r="N47" s="28"/>
      <c r="Q47" s="1"/>
      <c r="R47" s="122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1"/>
    </row>
    <row r="48" spans="3:31" x14ac:dyDescent="0.15">
      <c r="C48" s="1"/>
      <c r="D48" s="1"/>
      <c r="E48" s="1"/>
      <c r="F48" s="1"/>
      <c r="G48" s="1"/>
      <c r="H48" s="215" t="s">
        <v>206</v>
      </c>
      <c r="I48" s="91"/>
      <c r="J48" s="216" t="s">
        <v>92</v>
      </c>
      <c r="K48" s="4"/>
      <c r="L48" s="384" t="s">
        <v>184</v>
      </c>
      <c r="M48" s="52"/>
      <c r="N48" s="28"/>
      <c r="Q48" s="1"/>
      <c r="R48" s="52"/>
      <c r="S48" s="28"/>
      <c r="T48" s="28"/>
      <c r="U48" s="28"/>
      <c r="V48" s="28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15">
      <c r="A49" s="1"/>
      <c r="B49" s="1"/>
      <c r="C49" s="1"/>
      <c r="D49" s="1"/>
      <c r="E49" s="1"/>
      <c r="F49" s="1"/>
      <c r="G49" s="1"/>
      <c r="H49" s="106" t="s">
        <v>100</v>
      </c>
      <c r="I49" s="91"/>
      <c r="J49" s="160" t="s">
        <v>9</v>
      </c>
      <c r="K49" s="4"/>
      <c r="L49" s="384" t="s">
        <v>182</v>
      </c>
      <c r="M49" s="90"/>
      <c r="Q49" s="1"/>
      <c r="R49" s="52"/>
      <c r="S49" s="28"/>
      <c r="T49" s="28"/>
      <c r="U49" s="28"/>
      <c r="V49" s="28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15">
      <c r="A50" s="1"/>
      <c r="B50" s="1"/>
      <c r="C50" s="1"/>
      <c r="D50" s="1"/>
      <c r="E50" s="1"/>
      <c r="F50" s="1"/>
      <c r="G50" s="1"/>
      <c r="H50" s="99">
        <v>19650</v>
      </c>
      <c r="I50" s="91">
        <v>16</v>
      </c>
      <c r="J50" s="36" t="s">
        <v>3</v>
      </c>
      <c r="K50" s="382">
        <f>SUM(I50)</f>
        <v>16</v>
      </c>
      <c r="L50" s="385">
        <v>22490</v>
      </c>
      <c r="M50" s="49"/>
      <c r="Q50" s="1"/>
      <c r="R50" s="52"/>
      <c r="S50" s="28"/>
      <c r="T50" s="28"/>
      <c r="U50" s="28"/>
      <c r="V50" s="28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15">
      <c r="A51" s="1"/>
      <c r="B51" s="1"/>
      <c r="C51" s="1"/>
      <c r="D51" s="1"/>
      <c r="E51" s="1"/>
      <c r="F51" s="1"/>
      <c r="G51" s="1"/>
      <c r="H51" s="98">
        <v>13896</v>
      </c>
      <c r="I51" s="91">
        <v>26</v>
      </c>
      <c r="J51" s="36" t="s">
        <v>30</v>
      </c>
      <c r="K51" s="382">
        <f t="shared" ref="K51:K59" si="7">SUM(I51)</f>
        <v>26</v>
      </c>
      <c r="L51" s="386">
        <v>4899</v>
      </c>
      <c r="M51" s="49"/>
      <c r="Q51" s="1"/>
      <c r="R51" s="52"/>
      <c r="S51" s="28"/>
      <c r="T51" s="28"/>
      <c r="U51" s="28"/>
      <c r="V51" s="28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thickBot="1" x14ac:dyDescent="0.2">
      <c r="A52" s="1"/>
      <c r="B52" s="1"/>
      <c r="C52" s="1"/>
      <c r="D52" s="1"/>
      <c r="E52" s="1"/>
      <c r="F52" s="1"/>
      <c r="G52" s="1"/>
      <c r="H52" s="98">
        <v>6676</v>
      </c>
      <c r="I52" s="91">
        <v>33</v>
      </c>
      <c r="J52" s="36" t="s">
        <v>0</v>
      </c>
      <c r="K52" s="382">
        <f t="shared" si="7"/>
        <v>33</v>
      </c>
      <c r="L52" s="386">
        <v>953</v>
      </c>
      <c r="M52" s="49"/>
      <c r="Q52" s="1"/>
      <c r="R52" s="52"/>
      <c r="S52" s="28"/>
      <c r="T52" s="28"/>
      <c r="U52" s="28"/>
      <c r="V52" s="28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15">
      <c r="A53" s="65" t="s">
        <v>46</v>
      </c>
      <c r="B53" s="66" t="s">
        <v>53</v>
      </c>
      <c r="C53" s="66" t="s">
        <v>206</v>
      </c>
      <c r="D53" s="66" t="s">
        <v>184</v>
      </c>
      <c r="E53" s="66" t="s">
        <v>51</v>
      </c>
      <c r="F53" s="66" t="s">
        <v>50</v>
      </c>
      <c r="G53" s="67" t="s">
        <v>52</v>
      </c>
      <c r="H53" s="48">
        <v>4430</v>
      </c>
      <c r="I53" s="91">
        <v>38</v>
      </c>
      <c r="J53" s="36" t="s">
        <v>38</v>
      </c>
      <c r="K53" s="382">
        <f t="shared" si="7"/>
        <v>38</v>
      </c>
      <c r="L53" s="386">
        <v>7604</v>
      </c>
      <c r="M53" s="49"/>
      <c r="Q53" s="1"/>
      <c r="R53" s="52"/>
      <c r="S53" s="28"/>
      <c r="T53" s="28"/>
      <c r="U53" s="28"/>
      <c r="V53" s="28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15">
      <c r="A54" s="68">
        <v>1</v>
      </c>
      <c r="B54" s="36" t="s">
        <v>3</v>
      </c>
      <c r="C54" s="47">
        <f>SUM(H50)</f>
        <v>19650</v>
      </c>
      <c r="D54" s="110">
        <f>SUM(L50)</f>
        <v>22490</v>
      </c>
      <c r="E54" s="58">
        <f t="shared" ref="E54:E63" si="8">SUM(N67/M67*100)</f>
        <v>109.51956303645079</v>
      </c>
      <c r="F54" s="58">
        <f t="shared" ref="F54:F61" si="9">SUM(C54/D54*100)</f>
        <v>87.372165406847486</v>
      </c>
      <c r="G54" s="69"/>
      <c r="H54" s="48">
        <v>2874</v>
      </c>
      <c r="I54" s="91">
        <v>34</v>
      </c>
      <c r="J54" s="36" t="s">
        <v>1</v>
      </c>
      <c r="K54" s="382">
        <f t="shared" si="7"/>
        <v>34</v>
      </c>
      <c r="L54" s="386">
        <v>3074</v>
      </c>
      <c r="M54" s="49"/>
      <c r="Q54" s="1"/>
      <c r="R54" s="52"/>
      <c r="S54" s="28"/>
      <c r="T54" s="28"/>
      <c r="U54" s="28"/>
      <c r="V54" s="28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15">
      <c r="A55" s="68">
        <v>2</v>
      </c>
      <c r="B55" s="36" t="s">
        <v>30</v>
      </c>
      <c r="C55" s="47">
        <f t="shared" ref="C55:C63" si="10">SUM(H51)</f>
        <v>13896</v>
      </c>
      <c r="D55" s="110">
        <f t="shared" ref="D55:D63" si="11">SUM(L51)</f>
        <v>4899</v>
      </c>
      <c r="E55" s="58">
        <f t="shared" si="8"/>
        <v>200.37490987743331</v>
      </c>
      <c r="F55" s="58">
        <f t="shared" si="9"/>
        <v>283.64972443355782</v>
      </c>
      <c r="G55" s="69"/>
      <c r="H55" s="98">
        <v>2201</v>
      </c>
      <c r="I55" s="91">
        <v>25</v>
      </c>
      <c r="J55" s="36" t="s">
        <v>29</v>
      </c>
      <c r="K55" s="382">
        <f t="shared" si="7"/>
        <v>25</v>
      </c>
      <c r="L55" s="386">
        <v>1639</v>
      </c>
      <c r="M55" s="49"/>
      <c r="Q55" s="1"/>
      <c r="R55" s="52"/>
      <c r="S55" s="28"/>
      <c r="T55" s="28"/>
      <c r="U55" s="28"/>
      <c r="V55" s="28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15">
      <c r="A56" s="68">
        <v>3</v>
      </c>
      <c r="B56" s="36" t="s">
        <v>0</v>
      </c>
      <c r="C56" s="47">
        <f t="shared" si="10"/>
        <v>6676</v>
      </c>
      <c r="D56" s="110">
        <f t="shared" si="11"/>
        <v>953</v>
      </c>
      <c r="E56" s="58">
        <f t="shared" si="8"/>
        <v>100.19510730901997</v>
      </c>
      <c r="F56" s="58">
        <f t="shared" si="9"/>
        <v>700.52465897166837</v>
      </c>
      <c r="G56" s="69"/>
      <c r="H56" s="48">
        <v>2076</v>
      </c>
      <c r="I56" s="91">
        <v>40</v>
      </c>
      <c r="J56" s="36" t="s">
        <v>2</v>
      </c>
      <c r="K56" s="382">
        <f t="shared" si="7"/>
        <v>40</v>
      </c>
      <c r="L56" s="386">
        <v>790</v>
      </c>
      <c r="M56" s="49"/>
      <c r="Q56" s="1"/>
      <c r="R56" s="52"/>
      <c r="S56" s="28"/>
      <c r="T56" s="28"/>
      <c r="U56" s="28"/>
      <c r="V56" s="28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15">
      <c r="A57" s="68">
        <v>4</v>
      </c>
      <c r="B57" s="36" t="s">
        <v>38</v>
      </c>
      <c r="C57" s="47">
        <f t="shared" si="10"/>
        <v>4430</v>
      </c>
      <c r="D57" s="110">
        <f t="shared" si="11"/>
        <v>7604</v>
      </c>
      <c r="E57" s="58">
        <f t="shared" si="8"/>
        <v>93.657505285412256</v>
      </c>
      <c r="F57" s="58">
        <f t="shared" si="9"/>
        <v>58.258811152025245</v>
      </c>
      <c r="G57" s="69"/>
      <c r="H57" s="48">
        <v>1682</v>
      </c>
      <c r="I57" s="91">
        <v>36</v>
      </c>
      <c r="J57" s="36" t="s">
        <v>5</v>
      </c>
      <c r="K57" s="382">
        <f t="shared" si="7"/>
        <v>36</v>
      </c>
      <c r="L57" s="386">
        <v>366</v>
      </c>
      <c r="M57" s="49"/>
      <c r="Q57" s="1"/>
      <c r="R57" s="52"/>
      <c r="S57" s="28"/>
      <c r="T57" s="28"/>
      <c r="U57" s="28"/>
      <c r="V57" s="28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15">
      <c r="A58" s="68">
        <v>5</v>
      </c>
      <c r="B58" s="36" t="s">
        <v>1</v>
      </c>
      <c r="C58" s="47">
        <f t="shared" si="10"/>
        <v>2874</v>
      </c>
      <c r="D58" s="110">
        <f t="shared" si="11"/>
        <v>3074</v>
      </c>
      <c r="E58" s="58">
        <f t="shared" si="8"/>
        <v>75.931307793923381</v>
      </c>
      <c r="F58" s="58">
        <f t="shared" si="9"/>
        <v>93.493819128171765</v>
      </c>
      <c r="G58" s="79"/>
      <c r="H58" s="48">
        <v>839</v>
      </c>
      <c r="I58" s="91">
        <v>31</v>
      </c>
      <c r="J58" s="36" t="s">
        <v>108</v>
      </c>
      <c r="K58" s="382">
        <f t="shared" si="7"/>
        <v>31</v>
      </c>
      <c r="L58" s="386">
        <v>824</v>
      </c>
      <c r="M58" s="49"/>
      <c r="Q58" s="1"/>
      <c r="R58" s="52"/>
      <c r="S58" s="28"/>
      <c r="T58" s="28"/>
      <c r="U58" s="28"/>
      <c r="V58" s="28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thickBot="1" x14ac:dyDescent="0.2">
      <c r="A59" s="68">
        <v>6</v>
      </c>
      <c r="B59" s="36" t="s">
        <v>29</v>
      </c>
      <c r="C59" s="47">
        <f t="shared" si="10"/>
        <v>2201</v>
      </c>
      <c r="D59" s="110">
        <f t="shared" si="11"/>
        <v>1639</v>
      </c>
      <c r="E59" s="58">
        <f t="shared" si="8"/>
        <v>114.10057024364957</v>
      </c>
      <c r="F59" s="58">
        <f t="shared" si="9"/>
        <v>134.28920073215374</v>
      </c>
      <c r="G59" s="69"/>
      <c r="H59" s="515">
        <v>589</v>
      </c>
      <c r="I59" s="152">
        <v>24</v>
      </c>
      <c r="J59" s="512" t="s">
        <v>28</v>
      </c>
      <c r="K59" s="383">
        <f t="shared" si="7"/>
        <v>24</v>
      </c>
      <c r="L59" s="387">
        <v>363</v>
      </c>
      <c r="M59" s="49"/>
      <c r="Q59" s="1"/>
      <c r="R59" s="52"/>
      <c r="S59" s="28"/>
      <c r="T59" s="28"/>
      <c r="U59" s="28"/>
      <c r="V59" s="28"/>
      <c r="W59" s="1"/>
      <c r="X59" s="1"/>
      <c r="Y59" s="1"/>
      <c r="Z59" s="1"/>
      <c r="AA59" s="1"/>
      <c r="AB59" s="1"/>
      <c r="AC59" s="1"/>
      <c r="AD59" s="1"/>
      <c r="AE59" s="1"/>
    </row>
    <row r="60" spans="1:31" s="53" customFormat="1" ht="14.25" thickTop="1" x14ac:dyDescent="0.15">
      <c r="A60" s="439">
        <v>7</v>
      </c>
      <c r="B60" s="36" t="s">
        <v>2</v>
      </c>
      <c r="C60" s="99">
        <f t="shared" si="10"/>
        <v>2076</v>
      </c>
      <c r="D60" s="110">
        <f t="shared" si="11"/>
        <v>790</v>
      </c>
      <c r="E60" s="58">
        <f t="shared" si="8"/>
        <v>89.831241886629158</v>
      </c>
      <c r="F60" s="58">
        <f t="shared" si="9"/>
        <v>262.78481012658227</v>
      </c>
      <c r="G60" s="440"/>
      <c r="H60" s="520">
        <v>465</v>
      </c>
      <c r="I60" s="254">
        <v>14</v>
      </c>
      <c r="J60" s="470" t="s">
        <v>19</v>
      </c>
      <c r="K60" s="441" t="s">
        <v>8</v>
      </c>
      <c r="L60" s="454">
        <v>44366</v>
      </c>
      <c r="M60" s="442"/>
      <c r="N60" s="101"/>
      <c r="Q60" s="100"/>
      <c r="R60" s="442"/>
      <c r="S60" s="101"/>
      <c r="T60" s="101"/>
      <c r="U60" s="101"/>
      <c r="V60" s="101"/>
      <c r="W60" s="100"/>
      <c r="X60" s="100"/>
      <c r="Y60" s="100"/>
      <c r="Z60" s="100"/>
      <c r="AA60" s="100"/>
      <c r="AB60" s="100"/>
      <c r="AC60" s="100"/>
      <c r="AD60" s="100"/>
      <c r="AE60" s="100"/>
    </row>
    <row r="61" spans="1:31" x14ac:dyDescent="0.15">
      <c r="A61" s="68">
        <v>8</v>
      </c>
      <c r="B61" s="36" t="s">
        <v>5</v>
      </c>
      <c r="C61" s="47">
        <f t="shared" si="10"/>
        <v>1682</v>
      </c>
      <c r="D61" s="110">
        <f t="shared" si="11"/>
        <v>366</v>
      </c>
      <c r="E61" s="58">
        <f t="shared" si="8"/>
        <v>85.597964376590326</v>
      </c>
      <c r="F61" s="58">
        <f t="shared" si="9"/>
        <v>459.56284153005464</v>
      </c>
      <c r="G61" s="80"/>
      <c r="H61" s="345">
        <v>122</v>
      </c>
      <c r="I61" s="91">
        <v>1</v>
      </c>
      <c r="J61" s="36" t="s">
        <v>4</v>
      </c>
      <c r="K61" s="59"/>
      <c r="L61" s="1"/>
      <c r="M61" s="52"/>
      <c r="N61" s="28"/>
      <c r="Q61" s="1"/>
      <c r="R61" s="52"/>
      <c r="S61" s="28"/>
      <c r="T61" s="28"/>
      <c r="U61" s="28"/>
      <c r="V61" s="28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15">
      <c r="A62" s="68">
        <v>9</v>
      </c>
      <c r="B62" s="36" t="s">
        <v>64</v>
      </c>
      <c r="C62" s="47">
        <f t="shared" si="10"/>
        <v>839</v>
      </c>
      <c r="D62" s="110">
        <f t="shared" si="11"/>
        <v>824</v>
      </c>
      <c r="E62" s="58">
        <f t="shared" si="8"/>
        <v>88.31578947368422</v>
      </c>
      <c r="F62" s="58">
        <f>SUM(C62/D62*100)</f>
        <v>101.82038834951457</v>
      </c>
      <c r="G62" s="79"/>
      <c r="H62" s="98">
        <v>104</v>
      </c>
      <c r="I62" s="91">
        <v>13</v>
      </c>
      <c r="J62" s="36" t="s">
        <v>7</v>
      </c>
      <c r="K62" s="59"/>
      <c r="L62" s="1"/>
      <c r="M62" s="52"/>
      <c r="N62" s="28"/>
      <c r="Q62" s="1"/>
      <c r="R62" s="52"/>
      <c r="S62" s="28"/>
      <c r="T62" s="28"/>
      <c r="U62" s="28"/>
      <c r="V62" s="28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thickBot="1" x14ac:dyDescent="0.2">
      <c r="A63" s="81">
        <v>10</v>
      </c>
      <c r="B63" s="512" t="s">
        <v>28</v>
      </c>
      <c r="C63" s="47">
        <f t="shared" si="10"/>
        <v>589</v>
      </c>
      <c r="D63" s="110">
        <f t="shared" si="11"/>
        <v>363</v>
      </c>
      <c r="E63" s="64">
        <f t="shared" si="8"/>
        <v>110.50656660412758</v>
      </c>
      <c r="F63" s="58">
        <f>SUM(C63/D63*100)</f>
        <v>162.25895316804409</v>
      </c>
      <c r="G63" s="82"/>
      <c r="H63" s="48">
        <v>100</v>
      </c>
      <c r="I63" s="91">
        <v>37</v>
      </c>
      <c r="J63" s="36" t="s">
        <v>37</v>
      </c>
      <c r="K63" s="59"/>
      <c r="L63" s="1"/>
      <c r="M63" s="52"/>
      <c r="N63" s="28"/>
      <c r="Q63" s="1"/>
      <c r="R63" s="52"/>
      <c r="S63" s="28"/>
      <c r="T63" s="28"/>
      <c r="U63" s="28"/>
      <c r="V63" s="28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thickBot="1" x14ac:dyDescent="0.2">
      <c r="A64" s="72"/>
      <c r="B64" s="73" t="s">
        <v>58</v>
      </c>
      <c r="C64" s="74">
        <f>SUM(H90)</f>
        <v>55887</v>
      </c>
      <c r="D64" s="74">
        <f>SUM(L60)</f>
        <v>44366</v>
      </c>
      <c r="E64" s="77">
        <f>SUM(N77/M77*100)</f>
        <v>114.00856793145655</v>
      </c>
      <c r="F64" s="77">
        <f>SUM(C64/D64*100)</f>
        <v>125.96808366767345</v>
      </c>
      <c r="G64" s="78"/>
      <c r="H64" s="407">
        <v>82</v>
      </c>
      <c r="I64" s="91">
        <v>15</v>
      </c>
      <c r="J64" s="36" t="s">
        <v>20</v>
      </c>
      <c r="K64" s="55"/>
      <c r="L64" s="1"/>
      <c r="M64" s="52"/>
      <c r="N64" s="28"/>
      <c r="Q64" s="1"/>
      <c r="R64" s="52"/>
      <c r="S64" s="28"/>
      <c r="T64" s="28"/>
      <c r="U64" s="28"/>
      <c r="V64" s="28"/>
      <c r="W64" s="1"/>
      <c r="X64" s="1"/>
      <c r="Y64" s="1"/>
      <c r="Z64" s="1"/>
      <c r="AA64" s="1"/>
      <c r="AB64" s="1"/>
      <c r="AC64" s="1"/>
      <c r="AD64" s="1"/>
      <c r="AE64" s="1"/>
    </row>
    <row r="65" spans="3:31" x14ac:dyDescent="0.15">
      <c r="H65" s="47">
        <v>80</v>
      </c>
      <c r="I65" s="91">
        <v>9</v>
      </c>
      <c r="J65" s="393" t="s">
        <v>172</v>
      </c>
      <c r="L65" s="1"/>
      <c r="M65" s="52"/>
      <c r="N65" s="28"/>
      <c r="Q65" s="1"/>
      <c r="R65" s="52"/>
      <c r="S65" s="28"/>
      <c r="T65" s="28"/>
      <c r="U65" s="28"/>
      <c r="V65" s="28"/>
      <c r="W65" s="1"/>
      <c r="X65" s="1"/>
      <c r="Y65" s="1"/>
      <c r="Z65" s="1"/>
      <c r="AA65" s="1"/>
      <c r="AB65" s="1"/>
      <c r="AC65" s="1"/>
      <c r="AD65" s="1"/>
      <c r="AE65" s="1"/>
    </row>
    <row r="66" spans="3:31" x14ac:dyDescent="0.15">
      <c r="H66" s="98">
        <v>18</v>
      </c>
      <c r="I66" s="91">
        <v>19</v>
      </c>
      <c r="J66" s="36" t="s">
        <v>23</v>
      </c>
      <c r="K66" s="1"/>
      <c r="L66" s="217" t="s">
        <v>92</v>
      </c>
      <c r="M66" s="400" t="s">
        <v>69</v>
      </c>
      <c r="N66" s="46" t="s">
        <v>75</v>
      </c>
      <c r="Q66" s="1"/>
      <c r="R66" s="52"/>
      <c r="S66" s="28"/>
      <c r="T66" s="28"/>
      <c r="U66" s="28"/>
      <c r="V66" s="28"/>
      <c r="W66" s="1"/>
      <c r="X66" s="1"/>
      <c r="Y66" s="1"/>
      <c r="Z66" s="1"/>
      <c r="AA66" s="1"/>
      <c r="AB66" s="1"/>
      <c r="AC66" s="1"/>
      <c r="AD66" s="1"/>
      <c r="AE66" s="1"/>
    </row>
    <row r="67" spans="3:31" x14ac:dyDescent="0.15">
      <c r="C67" s="28"/>
      <c r="H67" s="48">
        <v>3</v>
      </c>
      <c r="I67" s="91">
        <v>23</v>
      </c>
      <c r="J67" s="36" t="s">
        <v>27</v>
      </c>
      <c r="K67" s="4">
        <f>SUM(I50)</f>
        <v>16</v>
      </c>
      <c r="L67" s="36" t="s">
        <v>3</v>
      </c>
      <c r="M67" s="490">
        <v>17942</v>
      </c>
      <c r="N67" s="99">
        <f>SUM(H50)</f>
        <v>19650</v>
      </c>
      <c r="Q67" s="1"/>
      <c r="R67" s="52"/>
      <c r="S67" s="28"/>
      <c r="T67" s="28"/>
      <c r="U67" s="28"/>
      <c r="V67" s="28"/>
      <c r="W67" s="1"/>
      <c r="X67" s="1"/>
      <c r="Y67" s="1"/>
      <c r="Z67" s="1"/>
      <c r="AA67" s="1"/>
      <c r="AB67" s="1"/>
      <c r="AC67" s="1"/>
      <c r="AD67" s="1"/>
      <c r="AE67" s="1"/>
    </row>
    <row r="68" spans="3:31" x14ac:dyDescent="0.15">
      <c r="C68" s="28"/>
      <c r="H68" s="48">
        <v>0</v>
      </c>
      <c r="I68" s="91">
        <v>2</v>
      </c>
      <c r="J68" s="36" t="s">
        <v>6</v>
      </c>
      <c r="K68" s="4">
        <f t="shared" ref="K68:K76" si="12">SUM(I51)</f>
        <v>26</v>
      </c>
      <c r="L68" s="36" t="s">
        <v>30</v>
      </c>
      <c r="M68" s="491">
        <v>6935</v>
      </c>
      <c r="N68" s="99">
        <f t="shared" ref="N68:N76" si="13">SUM(H51)</f>
        <v>13896</v>
      </c>
      <c r="Q68" s="1"/>
      <c r="R68" s="52"/>
      <c r="S68" s="28"/>
      <c r="T68" s="28"/>
      <c r="U68" s="28"/>
      <c r="V68" s="28"/>
      <c r="W68" s="1"/>
      <c r="X68" s="1"/>
      <c r="Y68" s="1"/>
      <c r="Z68" s="1"/>
      <c r="AA68" s="1"/>
      <c r="AB68" s="1"/>
      <c r="AC68" s="1"/>
      <c r="AD68" s="1"/>
      <c r="AE68" s="1"/>
    </row>
    <row r="69" spans="3:31" x14ac:dyDescent="0.15">
      <c r="C69" s="1"/>
      <c r="H69" s="48">
        <v>0</v>
      </c>
      <c r="I69" s="91">
        <v>3</v>
      </c>
      <c r="J69" s="36" t="s">
        <v>10</v>
      </c>
      <c r="K69" s="4">
        <f t="shared" si="12"/>
        <v>33</v>
      </c>
      <c r="L69" s="36" t="s">
        <v>0</v>
      </c>
      <c r="M69" s="491">
        <v>6663</v>
      </c>
      <c r="N69" s="99">
        <f t="shared" si="13"/>
        <v>6676</v>
      </c>
      <c r="Q69" s="1"/>
      <c r="R69" s="52"/>
      <c r="S69" s="28"/>
      <c r="T69" s="28"/>
      <c r="U69" s="28"/>
      <c r="V69" s="28"/>
      <c r="W69" s="1"/>
      <c r="X69" s="1"/>
      <c r="Y69" s="1"/>
      <c r="Z69" s="1"/>
      <c r="AA69" s="1"/>
      <c r="AB69" s="1"/>
      <c r="AC69" s="1"/>
      <c r="AD69" s="1"/>
      <c r="AE69" s="1"/>
    </row>
    <row r="70" spans="3:31" x14ac:dyDescent="0.15">
      <c r="H70" s="48">
        <v>0</v>
      </c>
      <c r="I70" s="91">
        <v>4</v>
      </c>
      <c r="J70" s="36" t="s">
        <v>11</v>
      </c>
      <c r="K70" s="4">
        <f t="shared" si="12"/>
        <v>38</v>
      </c>
      <c r="L70" s="36" t="s">
        <v>38</v>
      </c>
      <c r="M70" s="491">
        <v>4730</v>
      </c>
      <c r="N70" s="99">
        <f t="shared" si="13"/>
        <v>4430</v>
      </c>
      <c r="Q70" s="1"/>
      <c r="R70" s="52"/>
      <c r="S70" s="28"/>
      <c r="T70" s="28"/>
      <c r="U70" s="28"/>
      <c r="V70" s="28"/>
      <c r="W70" s="1"/>
      <c r="X70" s="1"/>
      <c r="Y70" s="1"/>
      <c r="Z70" s="1"/>
      <c r="AA70" s="1"/>
      <c r="AB70" s="1"/>
      <c r="AC70" s="1"/>
      <c r="AD70" s="1"/>
      <c r="AE70" s="1"/>
    </row>
    <row r="71" spans="3:31" x14ac:dyDescent="0.15">
      <c r="H71" s="48">
        <v>0</v>
      </c>
      <c r="I71" s="91">
        <v>5</v>
      </c>
      <c r="J71" s="36" t="s">
        <v>12</v>
      </c>
      <c r="K71" s="4">
        <f t="shared" si="12"/>
        <v>34</v>
      </c>
      <c r="L71" s="36" t="s">
        <v>1</v>
      </c>
      <c r="M71" s="491">
        <v>3785</v>
      </c>
      <c r="N71" s="99">
        <f t="shared" si="13"/>
        <v>2874</v>
      </c>
      <c r="Q71" s="1"/>
      <c r="R71" s="52"/>
      <c r="S71" s="28"/>
      <c r="T71" s="28"/>
      <c r="U71" s="28"/>
      <c r="V71" s="28"/>
      <c r="W71" s="1"/>
      <c r="X71" s="1"/>
      <c r="Y71" s="1"/>
      <c r="Z71" s="1"/>
      <c r="AA71" s="1"/>
      <c r="AB71" s="1"/>
      <c r="AC71" s="1"/>
      <c r="AD71" s="1"/>
      <c r="AE71" s="1"/>
    </row>
    <row r="72" spans="3:31" x14ac:dyDescent="0.15">
      <c r="H72" s="48">
        <v>0</v>
      </c>
      <c r="I72" s="91">
        <v>6</v>
      </c>
      <c r="J72" s="36" t="s">
        <v>13</v>
      </c>
      <c r="K72" s="4">
        <f t="shared" si="12"/>
        <v>25</v>
      </c>
      <c r="L72" s="36" t="s">
        <v>29</v>
      </c>
      <c r="M72" s="491">
        <v>1929</v>
      </c>
      <c r="N72" s="99">
        <f t="shared" si="13"/>
        <v>2201</v>
      </c>
      <c r="Q72" s="1"/>
      <c r="R72" s="52"/>
      <c r="S72" s="28"/>
      <c r="T72" s="28"/>
      <c r="U72" s="28"/>
      <c r="V72" s="28"/>
      <c r="W72" s="1"/>
      <c r="X72" s="1"/>
      <c r="Y72" s="1"/>
      <c r="Z72" s="1"/>
      <c r="AA72" s="1"/>
      <c r="AB72" s="1"/>
      <c r="AC72" s="1"/>
      <c r="AD72" s="1"/>
      <c r="AE72" s="1"/>
    </row>
    <row r="73" spans="3:31" x14ac:dyDescent="0.15">
      <c r="H73" s="48">
        <v>0</v>
      </c>
      <c r="I73" s="91">
        <v>7</v>
      </c>
      <c r="J73" s="36" t="s">
        <v>14</v>
      </c>
      <c r="K73" s="4">
        <f t="shared" si="12"/>
        <v>40</v>
      </c>
      <c r="L73" s="36" t="s">
        <v>2</v>
      </c>
      <c r="M73" s="491">
        <v>2311</v>
      </c>
      <c r="N73" s="99">
        <f t="shared" si="13"/>
        <v>2076</v>
      </c>
      <c r="Q73" s="1"/>
      <c r="R73" s="52"/>
      <c r="S73" s="28"/>
      <c r="T73" s="28"/>
      <c r="U73" s="28"/>
      <c r="V73" s="28"/>
      <c r="W73" s="1"/>
      <c r="X73" s="1"/>
      <c r="Y73" s="1"/>
      <c r="Z73" s="1"/>
      <c r="AA73" s="1"/>
      <c r="AB73" s="1"/>
      <c r="AC73" s="1"/>
      <c r="AD73" s="1"/>
      <c r="AE73" s="1"/>
    </row>
    <row r="74" spans="3:31" x14ac:dyDescent="0.15">
      <c r="H74" s="48">
        <v>0</v>
      </c>
      <c r="I74" s="91">
        <v>8</v>
      </c>
      <c r="J74" s="36" t="s">
        <v>15</v>
      </c>
      <c r="K74" s="4">
        <f t="shared" si="12"/>
        <v>36</v>
      </c>
      <c r="L74" s="36" t="s">
        <v>5</v>
      </c>
      <c r="M74" s="491">
        <v>1965</v>
      </c>
      <c r="N74" s="99">
        <f t="shared" si="13"/>
        <v>1682</v>
      </c>
      <c r="Q74" s="1"/>
      <c r="R74" s="52"/>
      <c r="S74" s="28"/>
      <c r="T74" s="28"/>
      <c r="U74" s="28"/>
      <c r="V74" s="28"/>
      <c r="W74" s="1"/>
      <c r="X74" s="1"/>
      <c r="Y74" s="1"/>
      <c r="Z74" s="1"/>
      <c r="AA74" s="1"/>
      <c r="AB74" s="1"/>
      <c r="AC74" s="1"/>
      <c r="AD74" s="1"/>
      <c r="AE74" s="1"/>
    </row>
    <row r="75" spans="3:31" x14ac:dyDescent="0.15">
      <c r="H75" s="48">
        <v>0</v>
      </c>
      <c r="I75" s="91">
        <v>10</v>
      </c>
      <c r="J75" s="36" t="s">
        <v>16</v>
      </c>
      <c r="K75" s="4">
        <f t="shared" si="12"/>
        <v>31</v>
      </c>
      <c r="L75" s="36" t="s">
        <v>64</v>
      </c>
      <c r="M75" s="491">
        <v>950</v>
      </c>
      <c r="N75" s="99">
        <f t="shared" si="13"/>
        <v>839</v>
      </c>
      <c r="Q75" s="1"/>
      <c r="R75" s="52"/>
      <c r="S75" s="28"/>
      <c r="T75" s="28"/>
      <c r="U75" s="28"/>
      <c r="V75" s="28"/>
      <c r="W75" s="1"/>
      <c r="X75" s="1"/>
      <c r="Y75" s="1"/>
      <c r="Z75" s="1"/>
      <c r="AA75" s="1"/>
      <c r="AB75" s="1"/>
      <c r="AC75" s="1"/>
      <c r="AD75" s="1"/>
      <c r="AE75" s="1"/>
    </row>
    <row r="76" spans="3:31" ht="14.25" thickBot="1" x14ac:dyDescent="0.2">
      <c r="H76" s="98">
        <v>0</v>
      </c>
      <c r="I76" s="91">
        <v>11</v>
      </c>
      <c r="J76" s="36" t="s">
        <v>17</v>
      </c>
      <c r="K76" s="15">
        <f t="shared" si="12"/>
        <v>24</v>
      </c>
      <c r="L76" s="512" t="s">
        <v>28</v>
      </c>
      <c r="M76" s="492">
        <v>533</v>
      </c>
      <c r="N76" s="190">
        <f t="shared" si="13"/>
        <v>589</v>
      </c>
      <c r="Q76" s="1"/>
      <c r="R76" s="52"/>
      <c r="S76" s="28"/>
      <c r="T76" s="28"/>
      <c r="U76" s="28"/>
      <c r="V76" s="28"/>
      <c r="W76" s="1"/>
      <c r="X76" s="1"/>
      <c r="Y76" s="1"/>
      <c r="Z76" s="1"/>
      <c r="AA76" s="1"/>
      <c r="AB76" s="1"/>
      <c r="AC76" s="1"/>
      <c r="AD76" s="1"/>
      <c r="AE76" s="1"/>
    </row>
    <row r="77" spans="3:31" ht="14.25" thickTop="1" x14ac:dyDescent="0.15">
      <c r="H77" s="48">
        <v>0</v>
      </c>
      <c r="I77" s="91">
        <v>12</v>
      </c>
      <c r="J77" s="36" t="s">
        <v>18</v>
      </c>
      <c r="K77" s="4"/>
      <c r="L77" s="129" t="s">
        <v>62</v>
      </c>
      <c r="M77" s="351">
        <v>49020</v>
      </c>
      <c r="N77" s="195">
        <f>SUM(H90)</f>
        <v>55887</v>
      </c>
      <c r="Q77" s="1"/>
      <c r="R77" s="52"/>
      <c r="S77" s="28"/>
      <c r="T77" s="28"/>
      <c r="U77" s="28"/>
      <c r="V77" s="28"/>
      <c r="W77" s="1"/>
      <c r="X77" s="1"/>
      <c r="Y77" s="1"/>
      <c r="Z77" s="1"/>
      <c r="AA77" s="1"/>
      <c r="AB77" s="1"/>
      <c r="AC77" s="1"/>
      <c r="AD77" s="1"/>
      <c r="AE77" s="1"/>
    </row>
    <row r="78" spans="3:31" x14ac:dyDescent="0.15">
      <c r="H78" s="99">
        <v>0</v>
      </c>
      <c r="I78" s="91">
        <v>17</v>
      </c>
      <c r="J78" s="36" t="s">
        <v>21</v>
      </c>
      <c r="M78" s="53"/>
      <c r="Q78" s="1"/>
      <c r="R78" s="52"/>
      <c r="S78" s="28"/>
      <c r="T78" s="28"/>
      <c r="U78" s="28"/>
      <c r="V78" s="28"/>
      <c r="W78" s="1"/>
      <c r="X78" s="1"/>
      <c r="Y78" s="1"/>
      <c r="Z78" s="1"/>
      <c r="AA78" s="1"/>
      <c r="AB78" s="1"/>
      <c r="AC78" s="1"/>
      <c r="AD78" s="1"/>
      <c r="AE78" s="1"/>
    </row>
    <row r="79" spans="3:31" x14ac:dyDescent="0.15">
      <c r="H79" s="98">
        <v>0</v>
      </c>
      <c r="I79" s="91">
        <v>18</v>
      </c>
      <c r="J79" s="36" t="s">
        <v>22</v>
      </c>
      <c r="Q79" s="1"/>
      <c r="R79" s="52"/>
      <c r="S79" s="28"/>
      <c r="T79" s="28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</row>
    <row r="80" spans="3:31" x14ac:dyDescent="0.15">
      <c r="H80" s="407">
        <v>0</v>
      </c>
      <c r="I80" s="91">
        <v>20</v>
      </c>
      <c r="J80" s="36" t="s">
        <v>24</v>
      </c>
      <c r="Q80" s="1"/>
      <c r="R80" s="52"/>
      <c r="S80" s="28"/>
      <c r="T80" s="28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</row>
    <row r="81" spans="8:31" x14ac:dyDescent="0.15">
      <c r="H81" s="47">
        <v>0</v>
      </c>
      <c r="I81" s="91">
        <v>21</v>
      </c>
      <c r="J81" s="36" t="s">
        <v>72</v>
      </c>
      <c r="Q81" s="1"/>
      <c r="R81" s="52"/>
      <c r="S81" s="28"/>
      <c r="T81" s="28"/>
      <c r="U81" s="28"/>
      <c r="V81" s="28"/>
      <c r="W81" s="1"/>
      <c r="X81" s="1"/>
      <c r="Y81" s="1"/>
      <c r="Z81" s="1"/>
      <c r="AA81" s="1"/>
      <c r="AB81" s="1"/>
      <c r="AC81" s="1"/>
      <c r="AD81" s="1"/>
      <c r="AE81" s="1"/>
    </row>
    <row r="82" spans="8:31" x14ac:dyDescent="0.15">
      <c r="H82" s="48">
        <v>0</v>
      </c>
      <c r="I82" s="91">
        <v>22</v>
      </c>
      <c r="J82" s="36" t="s">
        <v>26</v>
      </c>
      <c r="Q82" s="1"/>
      <c r="R82" s="52"/>
      <c r="S82" s="28"/>
      <c r="T82" s="28"/>
      <c r="U82" s="28"/>
      <c r="V82" s="28"/>
      <c r="W82" s="1"/>
      <c r="X82" s="1"/>
      <c r="Y82" s="1"/>
      <c r="Z82" s="1"/>
      <c r="AA82" s="1"/>
      <c r="AB82" s="1"/>
      <c r="AC82" s="1"/>
      <c r="AD82" s="1"/>
      <c r="AE82" s="1"/>
    </row>
    <row r="83" spans="8:31" x14ac:dyDescent="0.15">
      <c r="H83" s="345">
        <v>0</v>
      </c>
      <c r="I83" s="91">
        <v>27</v>
      </c>
      <c r="J83" s="36" t="s">
        <v>31</v>
      </c>
      <c r="Q83" s="1"/>
      <c r="R83" s="52"/>
      <c r="S83" s="28"/>
      <c r="T83" s="28"/>
      <c r="U83" s="28"/>
      <c r="V83" s="28"/>
      <c r="W83" s="1"/>
      <c r="X83" s="1"/>
      <c r="Y83" s="1"/>
      <c r="Z83" s="1"/>
      <c r="AA83" s="1"/>
      <c r="AB83" s="1"/>
      <c r="AC83" s="1"/>
      <c r="AD83" s="1"/>
      <c r="AE83" s="1"/>
    </row>
    <row r="84" spans="8:31" x14ac:dyDescent="0.15">
      <c r="H84" s="48">
        <v>0</v>
      </c>
      <c r="I84" s="91">
        <v>28</v>
      </c>
      <c r="J84" s="36" t="s">
        <v>32</v>
      </c>
      <c r="Q84" s="1"/>
      <c r="R84" s="52"/>
      <c r="S84" s="28"/>
      <c r="T84" s="28"/>
      <c r="U84" s="28"/>
      <c r="V84" s="28"/>
      <c r="W84" s="1"/>
      <c r="X84" s="1"/>
      <c r="Y84" s="1"/>
      <c r="Z84" s="1"/>
      <c r="AA84" s="1"/>
      <c r="AB84" s="1"/>
      <c r="AC84" s="1"/>
      <c r="AD84" s="1"/>
      <c r="AE84" s="1"/>
    </row>
    <row r="85" spans="8:31" x14ac:dyDescent="0.15">
      <c r="H85" s="48">
        <v>0</v>
      </c>
      <c r="I85" s="91">
        <v>29</v>
      </c>
      <c r="J85" s="36" t="s">
        <v>54</v>
      </c>
      <c r="Q85" s="1"/>
      <c r="R85" s="52"/>
      <c r="S85" s="28"/>
      <c r="T85" s="28"/>
      <c r="U85" s="28"/>
      <c r="V85" s="28"/>
      <c r="W85" s="1"/>
      <c r="X85" s="1"/>
      <c r="Y85" s="1"/>
      <c r="Z85" s="1"/>
      <c r="AA85" s="1"/>
      <c r="AB85" s="1"/>
      <c r="AC85" s="1"/>
      <c r="AD85" s="1"/>
      <c r="AE85" s="1"/>
    </row>
    <row r="86" spans="8:31" x14ac:dyDescent="0.15">
      <c r="H86" s="98">
        <v>0</v>
      </c>
      <c r="I86" s="91">
        <v>30</v>
      </c>
      <c r="J86" s="36" t="s">
        <v>33</v>
      </c>
      <c r="Q86" s="1"/>
      <c r="R86" s="52"/>
      <c r="S86" s="28"/>
      <c r="T86" s="28"/>
      <c r="U86" s="28"/>
      <c r="V86" s="28"/>
      <c r="W86" s="1"/>
      <c r="X86" s="1"/>
      <c r="Y86" s="1"/>
      <c r="Z86" s="1"/>
      <c r="AA86" s="1"/>
      <c r="AB86" s="1"/>
      <c r="AC86" s="1"/>
      <c r="AD86" s="1"/>
      <c r="AE86" s="1"/>
    </row>
    <row r="87" spans="8:31" x14ac:dyDescent="0.15">
      <c r="H87" s="48">
        <v>0</v>
      </c>
      <c r="I87" s="91">
        <v>32</v>
      </c>
      <c r="J87" s="36" t="s">
        <v>35</v>
      </c>
      <c r="Q87" s="1"/>
      <c r="R87" s="52"/>
      <c r="S87" s="28"/>
      <c r="T87" s="28"/>
      <c r="U87" s="28"/>
      <c r="V87" s="28"/>
      <c r="W87" s="1"/>
      <c r="X87" s="1"/>
      <c r="Y87" s="1"/>
      <c r="Z87" s="1"/>
      <c r="AA87" s="1"/>
      <c r="AB87" s="1"/>
      <c r="AC87" s="1"/>
      <c r="AD87" s="1"/>
      <c r="AE87" s="1"/>
    </row>
    <row r="88" spans="8:31" x14ac:dyDescent="0.15">
      <c r="H88" s="48">
        <v>0</v>
      </c>
      <c r="I88" s="91">
        <v>35</v>
      </c>
      <c r="J88" s="36" t="s">
        <v>36</v>
      </c>
      <c r="Q88" s="1"/>
      <c r="R88" s="52"/>
      <c r="S88" s="33"/>
      <c r="T88" s="33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8:31" x14ac:dyDescent="0.15">
      <c r="H89" s="48">
        <v>0</v>
      </c>
      <c r="I89" s="91">
        <v>39</v>
      </c>
      <c r="J89" s="36" t="s">
        <v>39</v>
      </c>
      <c r="Q89" s="1"/>
      <c r="R89" s="5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8:31" x14ac:dyDescent="0.15">
      <c r="H90" s="132">
        <f>SUM(H50:H89)</f>
        <v>55887</v>
      </c>
      <c r="I90" s="91"/>
      <c r="J90" s="4" t="s">
        <v>48</v>
      </c>
      <c r="Q90" s="1"/>
      <c r="R90" s="12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8:31" x14ac:dyDescent="0.15">
      <c r="Q91" s="1"/>
      <c r="R91" s="12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8:31" x14ac:dyDescent="0.15">
      <c r="Q92" s="1"/>
      <c r="R92" s="12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8:31" x14ac:dyDescent="0.15">
      <c r="Q93" s="1"/>
      <c r="R93" s="12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8:31" x14ac:dyDescent="0.15">
      <c r="Q94" s="1"/>
      <c r="R94" s="12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8:31" x14ac:dyDescent="0.15">
      <c r="Q95" s="1"/>
      <c r="R95" s="12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3"/>
  </sheetPr>
  <dimension ref="A1:AD91"/>
  <sheetViews>
    <sheetView zoomScaleNormal="100" workbookViewId="0">
      <selection activeCell="M77" sqref="M77"/>
    </sheetView>
  </sheetViews>
  <sheetFormatPr defaultRowHeight="13.5" customHeight="1" x14ac:dyDescent="0.15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style="1" customWidth="1"/>
    <col min="14" max="14" width="14.25" style="1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 x14ac:dyDescent="0.2">
      <c r="H1" s="183" t="s">
        <v>102</v>
      </c>
      <c r="I1" t="s">
        <v>49</v>
      </c>
      <c r="J1" s="50"/>
      <c r="K1" s="1"/>
      <c r="L1" s="51"/>
      <c r="N1" s="51"/>
      <c r="O1" s="52"/>
      <c r="Q1" s="1"/>
      <c r="R1" s="12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8:30" ht="13.5" customHeight="1" x14ac:dyDescent="0.15">
      <c r="H2" s="346" t="s">
        <v>187</v>
      </c>
      <c r="I2" s="4"/>
      <c r="J2" s="208" t="s">
        <v>102</v>
      </c>
      <c r="K2" s="89"/>
      <c r="L2" s="374" t="s">
        <v>181</v>
      </c>
      <c r="N2" s="52"/>
      <c r="O2" s="2"/>
      <c r="Q2" s="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8:30" ht="13.5" customHeight="1" x14ac:dyDescent="0.15">
      <c r="H3" s="25" t="s">
        <v>100</v>
      </c>
      <c r="I3" s="4"/>
      <c r="J3" s="160" t="s">
        <v>9</v>
      </c>
      <c r="K3" s="89"/>
      <c r="L3" s="375" t="s">
        <v>100</v>
      </c>
      <c r="N3" s="52"/>
      <c r="O3" s="2"/>
      <c r="Q3" s="1"/>
      <c r="R3" s="52"/>
      <c r="S3" s="28"/>
      <c r="T3" s="28"/>
      <c r="U3" s="28"/>
      <c r="V3" s="28"/>
      <c r="W3" s="1"/>
      <c r="X3" s="1"/>
      <c r="Y3" s="1"/>
      <c r="Z3" s="1"/>
      <c r="AA3" s="1"/>
      <c r="AB3" s="1"/>
      <c r="AC3" s="1"/>
      <c r="AD3" s="1"/>
    </row>
    <row r="4" spans="8:30" ht="13.5" customHeight="1" x14ac:dyDescent="0.15">
      <c r="H4" s="510">
        <v>20421</v>
      </c>
      <c r="I4" s="91">
        <v>33</v>
      </c>
      <c r="J4" s="183" t="s">
        <v>0</v>
      </c>
      <c r="K4" s="135">
        <f>SUM(I4)</f>
        <v>33</v>
      </c>
      <c r="L4" s="367">
        <v>22398</v>
      </c>
      <c r="M4" s="107"/>
      <c r="N4" s="105"/>
      <c r="O4" s="2"/>
      <c r="Q4" s="1"/>
      <c r="R4" s="52"/>
      <c r="S4" s="28"/>
      <c r="T4" s="28"/>
      <c r="U4" s="28"/>
      <c r="V4" s="28"/>
      <c r="W4" s="1"/>
      <c r="X4" s="1"/>
      <c r="Y4" s="1"/>
      <c r="Z4" s="1"/>
      <c r="AA4" s="1"/>
      <c r="AB4" s="1"/>
      <c r="AC4" s="1"/>
      <c r="AD4" s="1"/>
    </row>
    <row r="5" spans="8:30" ht="13.5" customHeight="1" x14ac:dyDescent="0.15">
      <c r="H5" s="98">
        <v>9651</v>
      </c>
      <c r="I5" s="91">
        <v>13</v>
      </c>
      <c r="J5" s="183" t="s">
        <v>7</v>
      </c>
      <c r="K5" s="135">
        <f t="shared" ref="K5:K13" si="0">SUM(I5)</f>
        <v>13</v>
      </c>
      <c r="L5" s="368">
        <v>6589</v>
      </c>
      <c r="M5" s="107"/>
      <c r="N5" s="105"/>
      <c r="O5" s="2"/>
      <c r="Q5" s="1"/>
      <c r="R5" s="52"/>
      <c r="S5" s="28"/>
      <c r="T5" s="28"/>
      <c r="U5" s="28"/>
      <c r="V5" s="28"/>
      <c r="W5" s="1"/>
      <c r="X5" s="1"/>
      <c r="Y5" s="1"/>
      <c r="Z5" s="1"/>
      <c r="AA5" s="1"/>
      <c r="AB5" s="1"/>
      <c r="AC5" s="1"/>
      <c r="AD5" s="1"/>
    </row>
    <row r="6" spans="8:30" ht="13.5" customHeight="1" x14ac:dyDescent="0.15">
      <c r="H6" s="345">
        <v>8737</v>
      </c>
      <c r="I6" s="91">
        <v>9</v>
      </c>
      <c r="J6" s="408" t="s">
        <v>171</v>
      </c>
      <c r="K6" s="135">
        <f t="shared" si="0"/>
        <v>9</v>
      </c>
      <c r="L6" s="368">
        <v>8726</v>
      </c>
      <c r="M6" s="107"/>
      <c r="N6" s="100"/>
      <c r="O6" s="2"/>
      <c r="Q6" s="1"/>
      <c r="R6" s="52"/>
      <c r="S6" s="28"/>
      <c r="T6" s="28"/>
      <c r="U6" s="28"/>
      <c r="V6" s="28"/>
      <c r="W6" s="1"/>
      <c r="X6" s="1"/>
      <c r="Y6" s="1"/>
      <c r="Z6" s="1"/>
      <c r="AA6" s="1"/>
      <c r="AB6" s="1"/>
      <c r="AC6" s="1"/>
      <c r="AD6" s="1"/>
    </row>
    <row r="7" spans="8:30" ht="13.5" customHeight="1" x14ac:dyDescent="0.15">
      <c r="H7" s="98">
        <v>8665</v>
      </c>
      <c r="I7" s="91">
        <v>34</v>
      </c>
      <c r="J7" s="183" t="s">
        <v>1</v>
      </c>
      <c r="K7" s="135">
        <f t="shared" si="0"/>
        <v>34</v>
      </c>
      <c r="L7" s="368">
        <v>8584</v>
      </c>
      <c r="M7" s="107"/>
      <c r="O7" s="2"/>
      <c r="Q7" s="1"/>
      <c r="R7" s="52"/>
      <c r="S7" s="28"/>
      <c r="T7" s="28"/>
      <c r="U7" s="28"/>
      <c r="V7" s="28"/>
      <c r="W7" s="1"/>
      <c r="X7" s="1"/>
      <c r="Y7" s="1"/>
      <c r="Z7" s="1"/>
      <c r="AA7" s="1"/>
      <c r="AB7" s="1"/>
      <c r="AC7" s="1"/>
      <c r="AD7" s="1"/>
    </row>
    <row r="8" spans="8:30" ht="13.5" customHeight="1" x14ac:dyDescent="0.15">
      <c r="H8" s="98">
        <v>4619</v>
      </c>
      <c r="I8" s="91">
        <v>24</v>
      </c>
      <c r="J8" s="183" t="s">
        <v>28</v>
      </c>
      <c r="K8" s="135">
        <f t="shared" si="0"/>
        <v>24</v>
      </c>
      <c r="L8" s="368">
        <v>6047</v>
      </c>
      <c r="M8" s="107"/>
      <c r="N8" s="105"/>
      <c r="O8" s="2"/>
      <c r="Q8" s="1"/>
      <c r="R8" s="52"/>
      <c r="S8" s="28"/>
      <c r="T8" s="28"/>
      <c r="U8" s="28"/>
      <c r="V8" s="28"/>
      <c r="W8" s="1"/>
      <c r="X8" s="1"/>
      <c r="Y8" s="1"/>
      <c r="Z8" s="1"/>
      <c r="AA8" s="1"/>
      <c r="AB8" s="1"/>
      <c r="AC8" s="1"/>
      <c r="AD8" s="1"/>
    </row>
    <row r="9" spans="8:30" ht="13.5" customHeight="1" x14ac:dyDescent="0.15">
      <c r="H9" s="345">
        <v>3175</v>
      </c>
      <c r="I9" s="91">
        <v>25</v>
      </c>
      <c r="J9" s="183" t="s">
        <v>29</v>
      </c>
      <c r="K9" s="135">
        <f t="shared" si="0"/>
        <v>25</v>
      </c>
      <c r="L9" s="368">
        <v>3110</v>
      </c>
      <c r="M9" s="107"/>
      <c r="O9" s="2"/>
      <c r="Q9" s="1"/>
      <c r="R9" s="52"/>
      <c r="S9" s="28"/>
      <c r="T9" s="28"/>
      <c r="U9" s="28"/>
      <c r="V9" s="28"/>
      <c r="W9" s="1"/>
      <c r="X9" s="1"/>
      <c r="Y9" s="1"/>
      <c r="Z9" s="1"/>
      <c r="AA9" s="1"/>
      <c r="AB9" s="1"/>
      <c r="AC9" s="1"/>
      <c r="AD9" s="1"/>
    </row>
    <row r="10" spans="8:30" ht="13.5" customHeight="1" x14ac:dyDescent="0.15">
      <c r="H10" s="98">
        <v>2289</v>
      </c>
      <c r="I10" s="91">
        <v>16</v>
      </c>
      <c r="J10" s="183" t="s">
        <v>3</v>
      </c>
      <c r="K10" s="135">
        <f t="shared" si="0"/>
        <v>16</v>
      </c>
      <c r="L10" s="368">
        <v>840</v>
      </c>
      <c r="M10" s="107"/>
      <c r="O10" s="2"/>
      <c r="Q10" s="1"/>
      <c r="R10" s="52"/>
      <c r="S10" s="28"/>
      <c r="T10" s="28"/>
      <c r="U10" s="28"/>
      <c r="V10" s="28"/>
      <c r="W10" s="1"/>
      <c r="X10" s="1"/>
      <c r="Y10" s="1"/>
      <c r="Z10" s="1"/>
      <c r="AA10" s="1"/>
      <c r="AB10" s="1"/>
      <c r="AC10" s="1"/>
      <c r="AD10" s="1"/>
    </row>
    <row r="11" spans="8:30" ht="13.5" customHeight="1" x14ac:dyDescent="0.15">
      <c r="H11" s="98">
        <v>1614</v>
      </c>
      <c r="I11" s="91">
        <v>22</v>
      </c>
      <c r="J11" s="183" t="s">
        <v>26</v>
      </c>
      <c r="K11" s="135">
        <f t="shared" si="0"/>
        <v>22</v>
      </c>
      <c r="L11" s="368">
        <v>1037</v>
      </c>
      <c r="M11" s="107"/>
      <c r="O11" s="2"/>
      <c r="Q11" s="1"/>
      <c r="R11" s="52"/>
      <c r="S11" s="28"/>
      <c r="T11" s="28"/>
      <c r="U11" s="28"/>
      <c r="V11" s="28"/>
      <c r="W11" s="1"/>
      <c r="X11" s="1"/>
      <c r="Y11" s="1"/>
      <c r="Z11" s="1"/>
      <c r="AA11" s="1"/>
      <c r="AB11" s="1"/>
      <c r="AC11" s="1"/>
      <c r="AD11" s="1"/>
    </row>
    <row r="12" spans="8:30" ht="13.5" customHeight="1" x14ac:dyDescent="0.15">
      <c r="H12" s="98">
        <v>1254</v>
      </c>
      <c r="I12" s="91">
        <v>20</v>
      </c>
      <c r="J12" s="183" t="s">
        <v>24</v>
      </c>
      <c r="K12" s="135">
        <f t="shared" si="0"/>
        <v>20</v>
      </c>
      <c r="L12" s="368">
        <v>2</v>
      </c>
      <c r="M12" s="107"/>
      <c r="O12" s="1"/>
      <c r="Q12" s="1"/>
      <c r="R12" s="52"/>
      <c r="S12" s="28"/>
      <c r="T12" s="28"/>
      <c r="U12" s="101"/>
      <c r="V12" s="28"/>
      <c r="W12" s="1"/>
      <c r="X12" s="1"/>
      <c r="Y12" s="1"/>
      <c r="Z12" s="1"/>
      <c r="AA12" s="1"/>
      <c r="AB12" s="1"/>
      <c r="AC12" s="1"/>
      <c r="AD12" s="1"/>
    </row>
    <row r="13" spans="8:30" ht="13.5" customHeight="1" thickBot="1" x14ac:dyDescent="0.2">
      <c r="H13" s="190">
        <v>1153</v>
      </c>
      <c r="I13" s="152">
        <v>36</v>
      </c>
      <c r="J13" s="253" t="s">
        <v>5</v>
      </c>
      <c r="K13" s="207">
        <f t="shared" si="0"/>
        <v>36</v>
      </c>
      <c r="L13" s="376">
        <v>2619</v>
      </c>
      <c r="M13" s="108"/>
      <c r="N13" s="109"/>
      <c r="O13" s="1"/>
      <c r="Q13" s="1"/>
      <c r="R13" s="52"/>
      <c r="S13" s="28"/>
      <c r="T13" s="28"/>
      <c r="U13" s="28"/>
      <c r="V13" s="28"/>
      <c r="W13" s="1"/>
      <c r="X13" s="1"/>
      <c r="Y13" s="1"/>
      <c r="Z13" s="1"/>
      <c r="AA13" s="1"/>
      <c r="AB13" s="1"/>
      <c r="AC13" s="1"/>
      <c r="AD13" s="1"/>
    </row>
    <row r="14" spans="8:30" ht="13.5" customHeight="1" thickTop="1" x14ac:dyDescent="0.15">
      <c r="H14" s="457">
        <v>1009</v>
      </c>
      <c r="I14" s="254">
        <v>17</v>
      </c>
      <c r="J14" s="480" t="s">
        <v>21</v>
      </c>
      <c r="K14" s="89" t="s">
        <v>8</v>
      </c>
      <c r="L14" s="377">
        <v>75680</v>
      </c>
      <c r="N14" s="52"/>
      <c r="O14" s="1"/>
      <c r="Q14" s="1"/>
      <c r="R14" s="52"/>
      <c r="S14" s="28"/>
      <c r="T14" s="28"/>
      <c r="U14" s="28"/>
      <c r="V14" s="28"/>
      <c r="W14" s="1"/>
      <c r="X14" s="1"/>
      <c r="Y14" s="1"/>
      <c r="Z14" s="1"/>
      <c r="AA14" s="1"/>
      <c r="AB14" s="1"/>
      <c r="AC14" s="1"/>
      <c r="AD14" s="1"/>
    </row>
    <row r="15" spans="8:30" ht="13.5" customHeight="1" x14ac:dyDescent="0.15">
      <c r="H15" s="98">
        <v>1002</v>
      </c>
      <c r="I15" s="91">
        <v>38</v>
      </c>
      <c r="J15" s="183" t="s">
        <v>38</v>
      </c>
      <c r="K15" s="55"/>
      <c r="L15" s="28"/>
      <c r="N15" s="57"/>
      <c r="O15" s="1"/>
      <c r="Q15" s="1"/>
      <c r="R15" s="52"/>
      <c r="S15" s="28"/>
      <c r="T15" s="28"/>
      <c r="U15" s="28"/>
      <c r="V15" s="28"/>
      <c r="W15" s="1"/>
      <c r="X15" s="1"/>
      <c r="Y15" s="1"/>
      <c r="Z15" s="1"/>
      <c r="AA15" s="1"/>
      <c r="AB15" s="1"/>
      <c r="AC15" s="1"/>
      <c r="AD15" s="1"/>
    </row>
    <row r="16" spans="8:30" ht="13.5" customHeight="1" x14ac:dyDescent="0.15">
      <c r="H16" s="98">
        <v>985</v>
      </c>
      <c r="I16" s="91">
        <v>12</v>
      </c>
      <c r="J16" s="183" t="s">
        <v>18</v>
      </c>
      <c r="K16" s="55"/>
      <c r="Q16" s="1"/>
      <c r="R16" s="52"/>
      <c r="S16" s="28"/>
      <c r="T16" s="28"/>
      <c r="U16" s="28"/>
      <c r="V16" s="28"/>
      <c r="W16" s="1"/>
      <c r="X16" s="1"/>
      <c r="Y16" s="1"/>
      <c r="Z16" s="1"/>
      <c r="AA16" s="1"/>
      <c r="AB16" s="1"/>
      <c r="AC16" s="1"/>
      <c r="AD16" s="1"/>
    </row>
    <row r="17" spans="1:30" ht="13.5" customHeight="1" x14ac:dyDescent="0.15">
      <c r="H17" s="98">
        <v>951</v>
      </c>
      <c r="I17" s="91">
        <v>40</v>
      </c>
      <c r="J17" s="183" t="s">
        <v>2</v>
      </c>
      <c r="K17" s="49"/>
      <c r="L17" s="28"/>
      <c r="Q17" s="1"/>
      <c r="R17" s="52"/>
      <c r="S17" s="28"/>
      <c r="T17" s="28"/>
      <c r="U17" s="28"/>
      <c r="V17" s="28"/>
      <c r="W17" s="1"/>
      <c r="X17" s="1"/>
      <c r="Y17" s="1"/>
      <c r="Z17" s="1"/>
      <c r="AA17" s="1"/>
      <c r="AB17" s="1"/>
      <c r="AC17" s="1"/>
      <c r="AD17" s="1"/>
    </row>
    <row r="18" spans="1:30" ht="13.5" customHeight="1" x14ac:dyDescent="0.15">
      <c r="H18" s="137">
        <v>778</v>
      </c>
      <c r="I18" s="91">
        <v>26</v>
      </c>
      <c r="J18" s="183" t="s">
        <v>30</v>
      </c>
      <c r="K18" s="49"/>
      <c r="L18" s="28"/>
      <c r="Q18" s="1"/>
      <c r="R18" s="52"/>
      <c r="S18" s="28"/>
      <c r="T18" s="28"/>
      <c r="U18" s="28"/>
      <c r="V18" s="28"/>
      <c r="W18" s="1"/>
      <c r="X18" s="1"/>
      <c r="Y18" s="1"/>
      <c r="Z18" s="1"/>
      <c r="AA18" s="1"/>
      <c r="AB18" s="1"/>
      <c r="AC18" s="1"/>
      <c r="AD18" s="1"/>
    </row>
    <row r="19" spans="1:30" ht="13.5" customHeight="1" x14ac:dyDescent="0.15">
      <c r="H19" s="99">
        <v>591</v>
      </c>
      <c r="I19" s="91">
        <v>6</v>
      </c>
      <c r="J19" s="183" t="s">
        <v>13</v>
      </c>
      <c r="K19" s="1"/>
      <c r="L19" s="57" t="s">
        <v>70</v>
      </c>
      <c r="M19" s="104" t="s">
        <v>63</v>
      </c>
      <c r="N19" s="46" t="s">
        <v>75</v>
      </c>
      <c r="Q19" s="1"/>
      <c r="R19" s="52"/>
      <c r="S19" s="28"/>
      <c r="T19" s="28"/>
      <c r="U19" s="28"/>
      <c r="V19" s="28"/>
      <c r="W19" s="1"/>
      <c r="X19" s="1"/>
      <c r="Y19" s="1"/>
      <c r="Z19" s="1"/>
      <c r="AA19" s="1"/>
      <c r="AB19" s="1"/>
      <c r="AC19" s="1"/>
      <c r="AD19" s="1"/>
    </row>
    <row r="20" spans="1:30" ht="13.5" customHeight="1" thickBot="1" x14ac:dyDescent="0.2">
      <c r="H20" s="98">
        <v>584</v>
      </c>
      <c r="I20" s="91">
        <v>21</v>
      </c>
      <c r="J20" s="183" t="s">
        <v>25</v>
      </c>
      <c r="K20" s="135">
        <f>SUM(I4)</f>
        <v>33</v>
      </c>
      <c r="L20" s="183" t="s">
        <v>0</v>
      </c>
      <c r="M20" s="378">
        <v>23363</v>
      </c>
      <c r="N20" s="99">
        <f>SUM(H4)</f>
        <v>20421</v>
      </c>
      <c r="Q20" s="1"/>
      <c r="R20" s="52"/>
      <c r="S20" s="28"/>
      <c r="T20" s="28"/>
      <c r="U20" s="28"/>
      <c r="V20" s="28"/>
      <c r="W20" s="1"/>
      <c r="X20" s="1"/>
      <c r="Y20" s="1"/>
      <c r="Z20" s="1"/>
      <c r="AA20" s="1"/>
      <c r="AB20" s="1"/>
      <c r="AC20" s="1"/>
      <c r="AD20" s="1"/>
    </row>
    <row r="21" spans="1:30" ht="13.5" customHeight="1" x14ac:dyDescent="0.15">
      <c r="A21" s="65" t="s">
        <v>46</v>
      </c>
      <c r="B21" s="66" t="s">
        <v>53</v>
      </c>
      <c r="C21" s="66" t="s">
        <v>206</v>
      </c>
      <c r="D21" s="66" t="s">
        <v>184</v>
      </c>
      <c r="E21" s="66" t="s">
        <v>51</v>
      </c>
      <c r="F21" s="66" t="s">
        <v>50</v>
      </c>
      <c r="G21" s="67" t="s">
        <v>52</v>
      </c>
      <c r="H21" s="98">
        <v>442</v>
      </c>
      <c r="I21" s="91">
        <v>18</v>
      </c>
      <c r="J21" s="183" t="s">
        <v>22</v>
      </c>
      <c r="K21" s="135">
        <f t="shared" ref="K21:K29" si="1">SUM(I5)</f>
        <v>13</v>
      </c>
      <c r="L21" s="183" t="s">
        <v>7</v>
      </c>
      <c r="M21" s="379">
        <v>10673</v>
      </c>
      <c r="N21" s="99">
        <f t="shared" ref="N21:N29" si="2">SUM(H5)</f>
        <v>9651</v>
      </c>
      <c r="Q21" s="1"/>
      <c r="R21" s="52"/>
      <c r="S21" s="28"/>
      <c r="T21" s="28"/>
      <c r="U21" s="28"/>
      <c r="V21" s="28"/>
      <c r="W21" s="1"/>
      <c r="X21" s="1"/>
      <c r="Y21" s="1"/>
      <c r="Z21" s="1"/>
      <c r="AA21" s="1"/>
      <c r="AB21" s="1"/>
      <c r="AC21" s="1"/>
      <c r="AD21" s="1"/>
    </row>
    <row r="22" spans="1:30" ht="13.5" customHeight="1" x14ac:dyDescent="0.15">
      <c r="A22" s="68">
        <v>1</v>
      </c>
      <c r="B22" s="183" t="s">
        <v>0</v>
      </c>
      <c r="C22" s="47">
        <f>SUM(H4)</f>
        <v>20421</v>
      </c>
      <c r="D22" s="110">
        <f>SUM(L4)</f>
        <v>22398</v>
      </c>
      <c r="E22" s="62">
        <f t="shared" ref="E22:E31" si="3">SUM(N20/M20*100)</f>
        <v>87.407439113127595</v>
      </c>
      <c r="F22" s="58">
        <f t="shared" ref="F22:F32" si="4">SUM(C22/D22*100)</f>
        <v>91.173319046343423</v>
      </c>
      <c r="G22" s="69"/>
      <c r="H22" s="98">
        <v>439</v>
      </c>
      <c r="I22" s="91">
        <v>31</v>
      </c>
      <c r="J22" s="91" t="s">
        <v>157</v>
      </c>
      <c r="K22" s="135">
        <f t="shared" si="1"/>
        <v>9</v>
      </c>
      <c r="L22" s="408" t="s">
        <v>170</v>
      </c>
      <c r="M22" s="379">
        <v>10485</v>
      </c>
      <c r="N22" s="99">
        <f t="shared" si="2"/>
        <v>8737</v>
      </c>
      <c r="Q22" s="1"/>
      <c r="R22" s="52"/>
      <c r="S22" s="28"/>
      <c r="T22" s="28"/>
      <c r="U22" s="28"/>
      <c r="V22" s="28"/>
      <c r="W22" s="1"/>
      <c r="X22" s="1"/>
      <c r="Y22" s="1"/>
      <c r="Z22" s="1"/>
      <c r="AA22" s="1"/>
      <c r="AB22" s="1"/>
      <c r="AC22" s="1"/>
      <c r="AD22" s="1"/>
    </row>
    <row r="23" spans="1:30" ht="13.5" customHeight="1" x14ac:dyDescent="0.15">
      <c r="A23" s="68">
        <v>2</v>
      </c>
      <c r="B23" s="183" t="s">
        <v>7</v>
      </c>
      <c r="C23" s="47">
        <f t="shared" ref="C23:C31" si="5">SUM(H5)</f>
        <v>9651</v>
      </c>
      <c r="D23" s="110">
        <f t="shared" ref="D23:D31" si="6">SUM(L5)</f>
        <v>6589</v>
      </c>
      <c r="E23" s="62">
        <f t="shared" si="3"/>
        <v>90.424435491426962</v>
      </c>
      <c r="F23" s="58">
        <f t="shared" si="4"/>
        <v>146.47139171346183</v>
      </c>
      <c r="G23" s="69"/>
      <c r="H23" s="98">
        <v>155</v>
      </c>
      <c r="I23" s="91">
        <v>14</v>
      </c>
      <c r="J23" s="183" t="s">
        <v>19</v>
      </c>
      <c r="K23" s="135">
        <f t="shared" si="1"/>
        <v>34</v>
      </c>
      <c r="L23" s="183" t="s">
        <v>1</v>
      </c>
      <c r="M23" s="379">
        <v>10276</v>
      </c>
      <c r="N23" s="99">
        <f t="shared" si="2"/>
        <v>8665</v>
      </c>
      <c r="Q23" s="1"/>
      <c r="R23" s="52"/>
      <c r="S23" s="28"/>
      <c r="T23" s="28"/>
      <c r="U23" s="28"/>
      <c r="V23" s="28"/>
      <c r="W23" s="1"/>
      <c r="X23" s="1"/>
      <c r="Y23" s="1"/>
      <c r="Z23" s="1"/>
      <c r="AA23" s="1"/>
      <c r="AB23" s="1"/>
      <c r="AC23" s="1"/>
      <c r="AD23" s="1"/>
    </row>
    <row r="24" spans="1:30" ht="13.5" customHeight="1" x14ac:dyDescent="0.15">
      <c r="A24" s="68">
        <v>3</v>
      </c>
      <c r="B24" s="408" t="s">
        <v>170</v>
      </c>
      <c r="C24" s="47">
        <f t="shared" si="5"/>
        <v>8737</v>
      </c>
      <c r="D24" s="110">
        <f t="shared" si="6"/>
        <v>8726</v>
      </c>
      <c r="E24" s="62">
        <f t="shared" si="3"/>
        <v>83.328564616118257</v>
      </c>
      <c r="F24" s="58">
        <f t="shared" si="4"/>
        <v>100.12606005042402</v>
      </c>
      <c r="G24" s="69"/>
      <c r="H24" s="98">
        <v>145</v>
      </c>
      <c r="I24" s="91">
        <v>11</v>
      </c>
      <c r="J24" s="183" t="s">
        <v>17</v>
      </c>
      <c r="K24" s="135">
        <f t="shared" si="1"/>
        <v>24</v>
      </c>
      <c r="L24" s="183" t="s">
        <v>28</v>
      </c>
      <c r="M24" s="379">
        <v>5818</v>
      </c>
      <c r="N24" s="99">
        <f t="shared" si="2"/>
        <v>4619</v>
      </c>
      <c r="Q24" s="1"/>
      <c r="R24" s="52"/>
      <c r="S24" s="28"/>
      <c r="T24" s="28"/>
      <c r="U24" s="28"/>
      <c r="V24" s="28"/>
      <c r="W24" s="1"/>
      <c r="X24" s="1"/>
      <c r="Y24" s="1"/>
      <c r="Z24" s="1"/>
      <c r="AA24" s="1"/>
      <c r="AB24" s="1"/>
      <c r="AC24" s="1"/>
      <c r="AD24" s="1"/>
    </row>
    <row r="25" spans="1:30" ht="13.5" customHeight="1" x14ac:dyDescent="0.15">
      <c r="A25" s="68">
        <v>4</v>
      </c>
      <c r="B25" s="183" t="s">
        <v>1</v>
      </c>
      <c r="C25" s="47">
        <f t="shared" si="5"/>
        <v>8665</v>
      </c>
      <c r="D25" s="110">
        <f t="shared" si="6"/>
        <v>8584</v>
      </c>
      <c r="E25" s="62">
        <f t="shared" si="3"/>
        <v>84.322693655118712</v>
      </c>
      <c r="F25" s="58">
        <f t="shared" si="4"/>
        <v>100.94361602982293</v>
      </c>
      <c r="G25" s="69"/>
      <c r="H25" s="98">
        <v>73</v>
      </c>
      <c r="I25" s="91">
        <v>1</v>
      </c>
      <c r="J25" s="183" t="s">
        <v>4</v>
      </c>
      <c r="K25" s="135">
        <f t="shared" si="1"/>
        <v>25</v>
      </c>
      <c r="L25" s="183" t="s">
        <v>29</v>
      </c>
      <c r="M25" s="379">
        <v>2951</v>
      </c>
      <c r="N25" s="99">
        <f t="shared" si="2"/>
        <v>3175</v>
      </c>
      <c r="Q25" s="1"/>
      <c r="R25" s="52"/>
      <c r="S25" s="28"/>
      <c r="T25" s="28"/>
      <c r="U25" s="28"/>
      <c r="V25" s="28"/>
      <c r="W25" s="1"/>
      <c r="X25" s="1"/>
      <c r="Y25" s="1"/>
      <c r="Z25" s="1"/>
      <c r="AA25" s="1"/>
      <c r="AB25" s="1"/>
      <c r="AC25" s="1"/>
      <c r="AD25" s="1"/>
    </row>
    <row r="26" spans="1:30" ht="13.5" customHeight="1" x14ac:dyDescent="0.15">
      <c r="A26" s="68">
        <v>5</v>
      </c>
      <c r="B26" s="183" t="s">
        <v>28</v>
      </c>
      <c r="C26" s="47">
        <f t="shared" si="5"/>
        <v>4619</v>
      </c>
      <c r="D26" s="110">
        <f t="shared" si="6"/>
        <v>6047</v>
      </c>
      <c r="E26" s="62">
        <f t="shared" si="3"/>
        <v>79.391543485733933</v>
      </c>
      <c r="F26" s="58">
        <f t="shared" si="4"/>
        <v>76.38498428973044</v>
      </c>
      <c r="G26" s="79"/>
      <c r="H26" s="98">
        <v>57</v>
      </c>
      <c r="I26" s="91">
        <v>2</v>
      </c>
      <c r="J26" s="183" t="s">
        <v>6</v>
      </c>
      <c r="K26" s="135">
        <f t="shared" si="1"/>
        <v>16</v>
      </c>
      <c r="L26" s="183" t="s">
        <v>3</v>
      </c>
      <c r="M26" s="379">
        <v>510</v>
      </c>
      <c r="N26" s="99">
        <f t="shared" si="2"/>
        <v>2289</v>
      </c>
      <c r="Q26" s="1"/>
      <c r="R26" s="52"/>
      <c r="S26" s="28"/>
      <c r="T26" s="28"/>
      <c r="U26" s="28"/>
      <c r="V26" s="28"/>
      <c r="W26" s="1"/>
      <c r="X26" s="1"/>
      <c r="Y26" s="1"/>
      <c r="Z26" s="1"/>
      <c r="AA26" s="1"/>
      <c r="AB26" s="1"/>
      <c r="AC26" s="1"/>
      <c r="AD26" s="1"/>
    </row>
    <row r="27" spans="1:30" ht="13.5" customHeight="1" x14ac:dyDescent="0.15">
      <c r="A27" s="68">
        <v>6</v>
      </c>
      <c r="B27" s="183" t="s">
        <v>29</v>
      </c>
      <c r="C27" s="47">
        <f t="shared" si="5"/>
        <v>3175</v>
      </c>
      <c r="D27" s="110">
        <f t="shared" si="6"/>
        <v>3110</v>
      </c>
      <c r="E27" s="62">
        <f t="shared" si="3"/>
        <v>107.59064723822434</v>
      </c>
      <c r="F27" s="58">
        <f t="shared" si="4"/>
        <v>102.09003215434083</v>
      </c>
      <c r="G27" s="83"/>
      <c r="H27" s="98">
        <v>21</v>
      </c>
      <c r="I27" s="91">
        <v>39</v>
      </c>
      <c r="J27" s="183" t="s">
        <v>39</v>
      </c>
      <c r="K27" s="135">
        <f t="shared" si="1"/>
        <v>22</v>
      </c>
      <c r="L27" s="183" t="s">
        <v>26</v>
      </c>
      <c r="M27" s="379">
        <v>1018</v>
      </c>
      <c r="N27" s="99">
        <f t="shared" si="2"/>
        <v>1614</v>
      </c>
      <c r="Q27" s="1"/>
      <c r="R27" s="52"/>
      <c r="S27" s="28"/>
      <c r="T27" s="28"/>
      <c r="U27" s="28"/>
      <c r="V27" s="28"/>
      <c r="W27" s="1"/>
      <c r="X27" s="1"/>
      <c r="Y27" s="1"/>
      <c r="Z27" s="1"/>
      <c r="AA27" s="1"/>
      <c r="AB27" s="1"/>
      <c r="AC27" s="1"/>
      <c r="AD27" s="1"/>
    </row>
    <row r="28" spans="1:30" ht="13.5" customHeight="1" x14ac:dyDescent="0.15">
      <c r="A28" s="68">
        <v>7</v>
      </c>
      <c r="B28" s="183" t="s">
        <v>3</v>
      </c>
      <c r="C28" s="47">
        <f t="shared" si="5"/>
        <v>2289</v>
      </c>
      <c r="D28" s="110">
        <f t="shared" si="6"/>
        <v>840</v>
      </c>
      <c r="E28" s="62">
        <f t="shared" si="3"/>
        <v>448.8235294117647</v>
      </c>
      <c r="F28" s="58">
        <f t="shared" si="4"/>
        <v>272.5</v>
      </c>
      <c r="G28" s="69"/>
      <c r="H28" s="98">
        <v>20</v>
      </c>
      <c r="I28" s="91">
        <v>27</v>
      </c>
      <c r="J28" s="183" t="s">
        <v>31</v>
      </c>
      <c r="K28" s="135">
        <f t="shared" si="1"/>
        <v>20</v>
      </c>
      <c r="L28" s="183" t="s">
        <v>24</v>
      </c>
      <c r="M28" s="379">
        <v>724</v>
      </c>
      <c r="N28" s="99">
        <f t="shared" si="2"/>
        <v>1254</v>
      </c>
      <c r="Q28" s="1"/>
      <c r="R28" s="52"/>
      <c r="S28" s="28"/>
      <c r="T28" s="28"/>
      <c r="U28" s="28"/>
      <c r="V28" s="28"/>
      <c r="W28" s="1"/>
      <c r="X28" s="1"/>
      <c r="Y28" s="1"/>
      <c r="Z28" s="1"/>
      <c r="AA28" s="1"/>
      <c r="AB28" s="1"/>
      <c r="AC28" s="1"/>
      <c r="AD28" s="1"/>
    </row>
    <row r="29" spans="1:30" ht="13.5" customHeight="1" thickBot="1" x14ac:dyDescent="0.2">
      <c r="A29" s="68">
        <v>8</v>
      </c>
      <c r="B29" s="183" t="s">
        <v>26</v>
      </c>
      <c r="C29" s="47">
        <f t="shared" si="5"/>
        <v>1614</v>
      </c>
      <c r="D29" s="110">
        <f t="shared" si="6"/>
        <v>1037</v>
      </c>
      <c r="E29" s="62">
        <f t="shared" si="3"/>
        <v>158.54616895874264</v>
      </c>
      <c r="F29" s="58">
        <f t="shared" si="4"/>
        <v>155.64127290260365</v>
      </c>
      <c r="G29" s="80"/>
      <c r="H29" s="98">
        <v>13</v>
      </c>
      <c r="I29" s="91">
        <v>5</v>
      </c>
      <c r="J29" s="183" t="s">
        <v>12</v>
      </c>
      <c r="K29" s="207">
        <f t="shared" si="1"/>
        <v>36</v>
      </c>
      <c r="L29" s="253" t="s">
        <v>5</v>
      </c>
      <c r="M29" s="380">
        <v>1497</v>
      </c>
      <c r="N29" s="99">
        <f t="shared" si="2"/>
        <v>1153</v>
      </c>
      <c r="Q29" s="1"/>
      <c r="R29" s="52"/>
      <c r="S29" s="28"/>
      <c r="T29" s="28"/>
      <c r="U29" s="28"/>
      <c r="V29" s="28"/>
      <c r="W29" s="1"/>
      <c r="X29" s="1"/>
      <c r="Y29" s="1"/>
      <c r="Z29" s="1"/>
      <c r="AA29" s="1"/>
      <c r="AB29" s="1"/>
      <c r="AC29" s="1"/>
      <c r="AD29" s="1"/>
    </row>
    <row r="30" spans="1:30" ht="13.5" customHeight="1" thickTop="1" x14ac:dyDescent="0.15">
      <c r="A30" s="68">
        <v>9</v>
      </c>
      <c r="B30" s="183" t="s">
        <v>24</v>
      </c>
      <c r="C30" s="47">
        <f t="shared" si="5"/>
        <v>1254</v>
      </c>
      <c r="D30" s="110">
        <f t="shared" si="6"/>
        <v>2</v>
      </c>
      <c r="E30" s="62">
        <f t="shared" si="3"/>
        <v>173.20441988950276</v>
      </c>
      <c r="F30" s="58">
        <f t="shared" si="4"/>
        <v>62700</v>
      </c>
      <c r="G30" s="79"/>
      <c r="H30" s="98">
        <v>11</v>
      </c>
      <c r="I30" s="91">
        <v>29</v>
      </c>
      <c r="J30" s="183" t="s">
        <v>96</v>
      </c>
      <c r="K30" s="129"/>
      <c r="L30" s="390" t="s">
        <v>109</v>
      </c>
      <c r="M30" s="381">
        <v>78126</v>
      </c>
      <c r="N30" s="99">
        <f>SUM(H44)</f>
        <v>68868</v>
      </c>
      <c r="Q30" s="1"/>
      <c r="R30" s="52"/>
      <c r="S30" s="28"/>
      <c r="T30" s="28"/>
      <c r="U30" s="28"/>
      <c r="V30" s="28"/>
      <c r="W30" s="1"/>
      <c r="X30" s="1"/>
      <c r="Y30" s="1"/>
      <c r="Z30" s="1"/>
      <c r="AA30" s="1"/>
      <c r="AB30" s="1"/>
      <c r="AC30" s="1"/>
      <c r="AD30" s="1"/>
    </row>
    <row r="31" spans="1:30" ht="13.5" customHeight="1" thickBot="1" x14ac:dyDescent="0.2">
      <c r="A31" s="81">
        <v>10</v>
      </c>
      <c r="B31" s="253" t="s">
        <v>5</v>
      </c>
      <c r="C31" s="47">
        <f t="shared" si="5"/>
        <v>1153</v>
      </c>
      <c r="D31" s="110">
        <f t="shared" si="6"/>
        <v>2619</v>
      </c>
      <c r="E31" s="63">
        <f t="shared" si="3"/>
        <v>77.020708082832329</v>
      </c>
      <c r="F31" s="70">
        <f t="shared" si="4"/>
        <v>44.02443680794196</v>
      </c>
      <c r="G31" s="82"/>
      <c r="H31" s="98">
        <v>6</v>
      </c>
      <c r="I31" s="91">
        <v>4</v>
      </c>
      <c r="J31" s="183" t="s">
        <v>11</v>
      </c>
      <c r="K31" s="49"/>
      <c r="L31" s="249"/>
      <c r="Q31" s="1"/>
      <c r="R31" s="52"/>
      <c r="S31" s="28"/>
      <c r="T31" s="28"/>
      <c r="U31" s="28"/>
      <c r="V31" s="28"/>
      <c r="W31" s="1"/>
      <c r="X31" s="1"/>
      <c r="Y31" s="1"/>
      <c r="Z31" s="1"/>
      <c r="AA31" s="1"/>
      <c r="AB31" s="1"/>
      <c r="AC31" s="1"/>
      <c r="AD31" s="1"/>
    </row>
    <row r="32" spans="1:30" ht="13.5" customHeight="1" thickBot="1" x14ac:dyDescent="0.2">
      <c r="A32" s="72"/>
      <c r="B32" s="73" t="s">
        <v>58</v>
      </c>
      <c r="C32" s="74">
        <f>SUM(H44)</f>
        <v>68868</v>
      </c>
      <c r="D32" s="74">
        <f>SUM(L14)</f>
        <v>75680</v>
      </c>
      <c r="E32" s="75">
        <f>SUM(N30/M30*100)</f>
        <v>88.149911681130476</v>
      </c>
      <c r="F32" s="70">
        <f t="shared" si="4"/>
        <v>90.998942917547566</v>
      </c>
      <c r="G32" s="78"/>
      <c r="H32" s="99">
        <v>6</v>
      </c>
      <c r="I32" s="91">
        <v>32</v>
      </c>
      <c r="J32" s="183" t="s">
        <v>35</v>
      </c>
      <c r="K32" s="49"/>
      <c r="L32" s="248"/>
      <c r="Q32" s="1"/>
      <c r="R32" s="52"/>
      <c r="S32" s="28"/>
      <c r="T32" s="28"/>
      <c r="U32" s="28"/>
      <c r="V32" s="28"/>
      <c r="W32" s="1"/>
      <c r="X32" s="1"/>
      <c r="Y32" s="1"/>
      <c r="Z32" s="1"/>
      <c r="AA32" s="1"/>
      <c r="AB32" s="1"/>
      <c r="AC32" s="1"/>
      <c r="AD32" s="1"/>
    </row>
    <row r="33" spans="3:30" ht="13.5" customHeight="1" x14ac:dyDescent="0.15">
      <c r="H33" s="98">
        <v>1</v>
      </c>
      <c r="I33" s="91">
        <v>15</v>
      </c>
      <c r="J33" s="183" t="s">
        <v>20</v>
      </c>
      <c r="K33" s="49"/>
      <c r="L33" s="248"/>
      <c r="Q33" s="1"/>
      <c r="R33" s="52"/>
      <c r="S33" s="28"/>
      <c r="T33" s="28"/>
      <c r="U33" s="28"/>
      <c r="V33" s="28"/>
      <c r="W33" s="1"/>
      <c r="X33" s="1"/>
      <c r="Y33" s="1"/>
      <c r="Z33" s="1"/>
      <c r="AA33" s="1"/>
      <c r="AB33" s="1"/>
      <c r="AC33" s="1"/>
      <c r="AD33" s="1"/>
    </row>
    <row r="34" spans="3:30" ht="13.5" customHeight="1" x14ac:dyDescent="0.15">
      <c r="C34" s="11"/>
      <c r="D34" s="11"/>
      <c r="H34" s="137">
        <v>1</v>
      </c>
      <c r="I34" s="91">
        <v>23</v>
      </c>
      <c r="J34" s="183" t="s">
        <v>27</v>
      </c>
      <c r="K34" s="49"/>
      <c r="L34" s="248"/>
      <c r="Q34" s="1"/>
      <c r="R34" s="52"/>
      <c r="S34" s="28"/>
      <c r="T34" s="28"/>
      <c r="U34" s="28"/>
      <c r="V34" s="28"/>
      <c r="W34" s="1"/>
      <c r="X34" s="1"/>
      <c r="Y34" s="1"/>
      <c r="Z34" s="1"/>
      <c r="AA34" s="1"/>
      <c r="AB34" s="1"/>
      <c r="AC34" s="1"/>
      <c r="AD34" s="1"/>
    </row>
    <row r="35" spans="3:30" ht="13.5" customHeight="1" x14ac:dyDescent="0.15">
      <c r="H35" s="99">
        <v>0</v>
      </c>
      <c r="I35" s="91">
        <v>3</v>
      </c>
      <c r="J35" s="183" t="s">
        <v>10</v>
      </c>
      <c r="K35" s="49"/>
      <c r="L35" s="248"/>
      <c r="Q35" s="1"/>
      <c r="R35" s="52"/>
      <c r="S35" s="28"/>
      <c r="T35" s="28"/>
      <c r="U35" s="28"/>
      <c r="V35" s="28"/>
      <c r="W35" s="1"/>
      <c r="X35" s="1"/>
      <c r="Y35" s="1"/>
      <c r="Z35" s="1"/>
      <c r="AA35" s="1"/>
      <c r="AB35" s="1"/>
      <c r="AC35" s="1"/>
      <c r="AD35" s="1"/>
    </row>
    <row r="36" spans="3:30" ht="13.5" customHeight="1" x14ac:dyDescent="0.15">
      <c r="H36" s="98">
        <v>0</v>
      </c>
      <c r="I36" s="91">
        <v>7</v>
      </c>
      <c r="J36" s="183" t="s">
        <v>14</v>
      </c>
      <c r="K36" s="49"/>
      <c r="L36" s="248"/>
      <c r="Q36" s="1"/>
      <c r="R36" s="52"/>
      <c r="S36" s="28"/>
      <c r="T36" s="28"/>
      <c r="U36" s="28"/>
      <c r="V36" s="28"/>
      <c r="W36" s="1"/>
      <c r="X36" s="1"/>
      <c r="Y36" s="1"/>
      <c r="Z36" s="1"/>
      <c r="AA36" s="1"/>
      <c r="AB36" s="1"/>
      <c r="AC36" s="1"/>
      <c r="AD36" s="1"/>
    </row>
    <row r="37" spans="3:30" ht="13.5" customHeight="1" x14ac:dyDescent="0.15">
      <c r="H37" s="345">
        <v>0</v>
      </c>
      <c r="I37" s="91">
        <v>8</v>
      </c>
      <c r="J37" s="183" t="s">
        <v>15</v>
      </c>
      <c r="K37" s="49"/>
      <c r="L37" s="28"/>
      <c r="Q37" s="1"/>
      <c r="R37" s="52"/>
      <c r="S37" s="28"/>
      <c r="T37" s="28"/>
      <c r="U37" s="28"/>
      <c r="V37" s="101"/>
      <c r="W37" s="1"/>
      <c r="X37" s="1"/>
      <c r="Y37" s="1"/>
      <c r="Z37" s="1"/>
      <c r="AA37" s="1"/>
      <c r="AB37" s="1"/>
      <c r="AC37" s="1"/>
      <c r="AD37" s="1"/>
    </row>
    <row r="38" spans="3:30" ht="13.5" customHeight="1" x14ac:dyDescent="0.15">
      <c r="H38" s="98">
        <v>0</v>
      </c>
      <c r="I38" s="91">
        <v>10</v>
      </c>
      <c r="J38" s="183" t="s">
        <v>16</v>
      </c>
      <c r="K38" s="49"/>
      <c r="L38" s="28"/>
      <c r="Q38" s="1"/>
      <c r="R38" s="52"/>
      <c r="S38" s="28"/>
      <c r="T38" s="28"/>
      <c r="U38" s="28"/>
      <c r="V38" s="28"/>
      <c r="W38" s="1"/>
      <c r="X38" s="1"/>
      <c r="Y38" s="1"/>
      <c r="Z38" s="1"/>
      <c r="AA38" s="1"/>
      <c r="AB38" s="1"/>
      <c r="AC38" s="1"/>
      <c r="AD38" s="1"/>
    </row>
    <row r="39" spans="3:30" ht="13.5" customHeight="1" x14ac:dyDescent="0.15">
      <c r="H39" s="345">
        <v>0</v>
      </c>
      <c r="I39" s="91">
        <v>19</v>
      </c>
      <c r="J39" s="183" t="s">
        <v>23</v>
      </c>
      <c r="K39" s="49"/>
      <c r="L39" s="28"/>
      <c r="Q39" s="1"/>
      <c r="R39" s="52"/>
      <c r="S39" s="28"/>
      <c r="T39" s="28"/>
      <c r="U39" s="28"/>
      <c r="V39" s="28"/>
      <c r="W39" s="1"/>
      <c r="X39" s="1"/>
      <c r="Y39" s="1"/>
      <c r="Z39" s="1"/>
      <c r="AA39" s="1"/>
      <c r="AB39" s="1"/>
      <c r="AC39" s="1"/>
      <c r="AD39" s="1"/>
    </row>
    <row r="40" spans="3:30" ht="13.5" customHeight="1" x14ac:dyDescent="0.15">
      <c r="H40" s="98">
        <v>0</v>
      </c>
      <c r="I40" s="91">
        <v>28</v>
      </c>
      <c r="J40" s="183" t="s">
        <v>32</v>
      </c>
      <c r="K40" s="49"/>
      <c r="L40" s="28"/>
      <c r="Q40" s="1"/>
      <c r="R40" s="52"/>
      <c r="S40" s="28"/>
      <c r="T40" s="28"/>
      <c r="U40" s="28"/>
      <c r="V40" s="28"/>
      <c r="W40" s="1"/>
      <c r="X40" s="1"/>
      <c r="Y40" s="1"/>
      <c r="Z40" s="1"/>
      <c r="AA40" s="1"/>
      <c r="AB40" s="1"/>
      <c r="AC40" s="1"/>
      <c r="AD40" s="1"/>
    </row>
    <row r="41" spans="3:30" ht="13.5" customHeight="1" x14ac:dyDescent="0.15">
      <c r="H41" s="98">
        <v>0</v>
      </c>
      <c r="I41" s="91">
        <v>30</v>
      </c>
      <c r="J41" s="183" t="s">
        <v>33</v>
      </c>
      <c r="K41" s="49"/>
      <c r="L41" s="28"/>
      <c r="Q41" s="1"/>
      <c r="R41" s="52"/>
      <c r="S41" s="28"/>
      <c r="T41" s="28"/>
      <c r="U41" s="28"/>
      <c r="V41" s="28"/>
      <c r="W41" s="1"/>
      <c r="X41" s="1"/>
      <c r="Y41" s="1"/>
      <c r="Z41" s="1"/>
      <c r="AA41" s="1"/>
      <c r="AB41" s="1"/>
      <c r="AC41" s="1"/>
      <c r="AD41" s="1"/>
    </row>
    <row r="42" spans="3:30" ht="13.5" customHeight="1" x14ac:dyDescent="0.15">
      <c r="H42" s="98">
        <v>0</v>
      </c>
      <c r="I42" s="91">
        <v>35</v>
      </c>
      <c r="J42" s="183" t="s">
        <v>36</v>
      </c>
      <c r="K42" s="49"/>
      <c r="L42" s="28"/>
      <c r="Q42" s="1"/>
      <c r="R42" s="52"/>
      <c r="S42" s="28"/>
      <c r="T42" s="28"/>
      <c r="U42" s="28"/>
      <c r="V42" s="28"/>
      <c r="W42" s="1"/>
      <c r="X42" s="1"/>
      <c r="Y42" s="1"/>
      <c r="Z42" s="1"/>
      <c r="AA42" s="1"/>
      <c r="AB42" s="1"/>
      <c r="AC42" s="1"/>
      <c r="AD42" s="1"/>
    </row>
    <row r="43" spans="3:30" ht="13.5" customHeight="1" x14ac:dyDescent="0.15">
      <c r="H43" s="98">
        <v>0</v>
      </c>
      <c r="I43" s="91">
        <v>37</v>
      </c>
      <c r="J43" s="183" t="s">
        <v>37</v>
      </c>
      <c r="K43" s="49"/>
      <c r="L43" s="28"/>
      <c r="Q43" s="1"/>
      <c r="R43" s="52"/>
      <c r="S43" s="33"/>
      <c r="T43" s="33"/>
      <c r="U43" s="33"/>
      <c r="V43" s="33"/>
      <c r="W43" s="1"/>
      <c r="X43" s="1"/>
      <c r="Y43" s="1"/>
      <c r="Z43" s="1"/>
      <c r="AA43" s="1"/>
      <c r="AB43" s="1"/>
      <c r="AC43" s="1"/>
      <c r="AD43" s="1"/>
    </row>
    <row r="44" spans="3:30" ht="13.5" customHeight="1" x14ac:dyDescent="0.15">
      <c r="H44" s="132">
        <f>SUM(H4:H43)</f>
        <v>68868</v>
      </c>
      <c r="I44" s="4"/>
      <c r="J44" s="182" t="s">
        <v>107</v>
      </c>
      <c r="K44" s="61"/>
      <c r="L44" s="1"/>
      <c r="Q44" s="1"/>
      <c r="R44" s="5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3:30" ht="13.5" customHeight="1" x14ac:dyDescent="0.15">
      <c r="K45" s="1"/>
      <c r="L45" s="1"/>
      <c r="O45" s="1"/>
      <c r="Q45" s="1"/>
      <c r="R45" s="12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3:30" ht="13.5" customHeight="1" x14ac:dyDescent="0.15">
      <c r="K46" s="1"/>
      <c r="L46" s="1"/>
      <c r="Q46" s="1"/>
      <c r="R46" s="51"/>
      <c r="S46" s="11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  <row r="47" spans="3:30" ht="13.5" customHeight="1" x14ac:dyDescent="0.2">
      <c r="I47" t="s">
        <v>49</v>
      </c>
      <c r="J47" s="50"/>
      <c r="K47" s="1"/>
      <c r="L47" s="51"/>
      <c r="N47" s="51"/>
      <c r="Q47" s="1"/>
      <c r="R47" s="52"/>
      <c r="S47" s="28"/>
      <c r="T47" s="28"/>
      <c r="U47" s="28"/>
      <c r="V47" s="28"/>
      <c r="W47" s="1"/>
      <c r="X47" s="1"/>
      <c r="Y47" s="1"/>
      <c r="Z47" s="1"/>
      <c r="AA47" s="1"/>
      <c r="AB47" s="1"/>
      <c r="AC47" s="1"/>
      <c r="AD47" s="1"/>
    </row>
    <row r="48" spans="3:30" ht="13.5" customHeight="1" x14ac:dyDescent="0.15">
      <c r="H48" s="209" t="s">
        <v>184</v>
      </c>
      <c r="I48" s="4"/>
      <c r="J48" s="204" t="s">
        <v>105</v>
      </c>
      <c r="K48" s="89"/>
      <c r="L48" s="353" t="s">
        <v>181</v>
      </c>
      <c r="N48" s="52"/>
      <c r="Q48" s="1"/>
      <c r="R48" s="52"/>
      <c r="S48" s="28"/>
      <c r="T48" s="28"/>
      <c r="U48" s="28"/>
      <c r="V48" s="28"/>
      <c r="W48" s="1"/>
      <c r="X48" s="1"/>
      <c r="Y48" s="1"/>
      <c r="Z48" s="1"/>
      <c r="AA48" s="1"/>
      <c r="AB48" s="1"/>
      <c r="AC48" s="1"/>
      <c r="AD48" s="1"/>
    </row>
    <row r="49" spans="1:30" ht="13.5" customHeight="1" x14ac:dyDescent="0.15">
      <c r="H49" s="8" t="s">
        <v>100</v>
      </c>
      <c r="I49" s="4"/>
      <c r="J49" s="160" t="s">
        <v>9</v>
      </c>
      <c r="K49" s="111"/>
      <c r="L49" s="106" t="s">
        <v>100</v>
      </c>
      <c r="N49" s="52"/>
      <c r="Q49" s="1"/>
      <c r="R49" s="52"/>
      <c r="S49" s="28"/>
      <c r="T49" s="28"/>
      <c r="U49" s="28"/>
      <c r="V49" s="28"/>
      <c r="W49" s="1"/>
      <c r="X49" s="1"/>
      <c r="Y49" s="1"/>
      <c r="Z49" s="1"/>
      <c r="AA49" s="1"/>
      <c r="AB49" s="1"/>
      <c r="AC49" s="1"/>
      <c r="AD49" s="1"/>
    </row>
    <row r="50" spans="1:30" ht="13.5" customHeight="1" x14ac:dyDescent="0.15">
      <c r="H50" s="99">
        <v>244675</v>
      </c>
      <c r="I50" s="183">
        <v>17</v>
      </c>
      <c r="J50" s="182" t="s">
        <v>21</v>
      </c>
      <c r="K50" s="138">
        <f>SUM(I50)</f>
        <v>17</v>
      </c>
      <c r="L50" s="354">
        <v>32565</v>
      </c>
      <c r="M50" s="86"/>
      <c r="N50" s="52"/>
      <c r="O50" s="28"/>
      <c r="Q50" s="1"/>
      <c r="R50" s="52"/>
      <c r="S50" s="28"/>
      <c r="T50" s="28"/>
      <c r="U50" s="28"/>
      <c r="V50" s="28"/>
      <c r="W50" s="1"/>
      <c r="X50" s="1"/>
      <c r="Y50" s="1"/>
      <c r="Z50" s="1"/>
      <c r="AA50" s="1"/>
      <c r="AB50" s="1"/>
      <c r="AC50" s="1"/>
      <c r="AD50" s="1"/>
    </row>
    <row r="51" spans="1:30" ht="13.5" customHeight="1" x14ac:dyDescent="0.15">
      <c r="H51" s="98">
        <v>71963</v>
      </c>
      <c r="I51" s="183">
        <v>36</v>
      </c>
      <c r="J51" s="183" t="s">
        <v>5</v>
      </c>
      <c r="K51" s="138">
        <f t="shared" ref="K51:K59" si="7">SUM(I51)</f>
        <v>36</v>
      </c>
      <c r="L51" s="354">
        <v>36733</v>
      </c>
      <c r="M51" s="86"/>
      <c r="N51" s="52"/>
      <c r="O51" s="28"/>
      <c r="Q51" s="1"/>
      <c r="R51" s="52"/>
      <c r="S51" s="28"/>
      <c r="T51" s="28"/>
      <c r="U51" s="28"/>
      <c r="V51" s="28"/>
      <c r="W51" s="1"/>
      <c r="X51" s="1"/>
      <c r="Y51" s="1"/>
      <c r="Z51" s="1"/>
      <c r="AA51" s="1"/>
      <c r="AB51" s="1"/>
      <c r="AC51" s="1"/>
      <c r="AD51" s="1"/>
    </row>
    <row r="52" spans="1:30" ht="13.5" customHeight="1" x14ac:dyDescent="0.15">
      <c r="H52" s="98">
        <v>20947</v>
      </c>
      <c r="I52" s="183">
        <v>16</v>
      </c>
      <c r="J52" s="182" t="s">
        <v>3</v>
      </c>
      <c r="K52" s="138">
        <f t="shared" si="7"/>
        <v>16</v>
      </c>
      <c r="L52" s="354">
        <v>19062</v>
      </c>
      <c r="M52" s="86"/>
      <c r="N52" s="52"/>
      <c r="O52" s="28"/>
      <c r="Q52" s="1"/>
      <c r="R52" s="52"/>
      <c r="S52" s="28"/>
      <c r="T52" s="28"/>
      <c r="U52" s="28"/>
      <c r="V52" s="28"/>
      <c r="W52" s="1"/>
      <c r="X52" s="1"/>
      <c r="Y52" s="1"/>
      <c r="Z52" s="1"/>
      <c r="AA52" s="1"/>
      <c r="AB52" s="1"/>
      <c r="AC52" s="1"/>
      <c r="AD52" s="1"/>
    </row>
    <row r="53" spans="1:30" ht="13.5" customHeight="1" thickBot="1" x14ac:dyDescent="0.2">
      <c r="H53" s="98">
        <v>20095</v>
      </c>
      <c r="I53" s="183">
        <v>40</v>
      </c>
      <c r="J53" s="182" t="s">
        <v>2</v>
      </c>
      <c r="K53" s="138">
        <f t="shared" si="7"/>
        <v>40</v>
      </c>
      <c r="L53" s="354">
        <v>7254</v>
      </c>
      <c r="M53" s="86"/>
      <c r="N53" s="52"/>
      <c r="O53" s="1"/>
      <c r="Q53" s="1"/>
      <c r="R53" s="52"/>
      <c r="S53" s="28"/>
      <c r="T53" s="28"/>
      <c r="U53" s="28"/>
      <c r="V53" s="28"/>
      <c r="W53" s="1"/>
      <c r="X53" s="1"/>
      <c r="Y53" s="1"/>
      <c r="Z53" s="1"/>
      <c r="AA53" s="1"/>
      <c r="AB53" s="1"/>
      <c r="AC53" s="1"/>
      <c r="AD53" s="1"/>
    </row>
    <row r="54" spans="1:30" ht="13.5" customHeight="1" x14ac:dyDescent="0.15">
      <c r="A54" s="65" t="s">
        <v>46</v>
      </c>
      <c r="B54" s="66" t="s">
        <v>53</v>
      </c>
      <c r="C54" s="66" t="s">
        <v>206</v>
      </c>
      <c r="D54" s="66" t="s">
        <v>184</v>
      </c>
      <c r="E54" s="66" t="s">
        <v>51</v>
      </c>
      <c r="F54" s="66" t="s">
        <v>50</v>
      </c>
      <c r="G54" s="67" t="s">
        <v>52</v>
      </c>
      <c r="H54" s="98">
        <v>15198</v>
      </c>
      <c r="I54" s="183">
        <v>26</v>
      </c>
      <c r="J54" s="182" t="s">
        <v>30</v>
      </c>
      <c r="K54" s="138">
        <f t="shared" si="7"/>
        <v>26</v>
      </c>
      <c r="L54" s="354">
        <v>15763</v>
      </c>
      <c r="M54" s="86"/>
      <c r="N54" s="52"/>
      <c r="O54" s="1"/>
      <c r="Q54" s="1"/>
      <c r="R54" s="52"/>
      <c r="S54" s="28"/>
      <c r="T54" s="28"/>
      <c r="U54" s="28"/>
      <c r="V54" s="28"/>
      <c r="W54" s="1"/>
      <c r="X54" s="1"/>
      <c r="Y54" s="1"/>
      <c r="Z54" s="1"/>
      <c r="AA54" s="1"/>
      <c r="AB54" s="1"/>
      <c r="AC54" s="1"/>
      <c r="AD54" s="1"/>
    </row>
    <row r="55" spans="1:30" ht="13.5" customHeight="1" x14ac:dyDescent="0.15">
      <c r="A55" s="68">
        <v>1</v>
      </c>
      <c r="B55" s="182" t="s">
        <v>21</v>
      </c>
      <c r="C55" s="47">
        <f>SUM(H50)</f>
        <v>244675</v>
      </c>
      <c r="D55" s="6">
        <f t="shared" ref="D55:D64" si="8">SUM(L50)</f>
        <v>32565</v>
      </c>
      <c r="E55" s="58">
        <f>SUM(N66/M66*100)</f>
        <v>79.820117246756467</v>
      </c>
      <c r="F55" s="58">
        <f t="shared" ref="F55:F65" si="9">SUM(C55/D55*100)</f>
        <v>751.34346691232918</v>
      </c>
      <c r="G55" s="69"/>
      <c r="H55" s="345">
        <v>12857</v>
      </c>
      <c r="I55" s="183">
        <v>24</v>
      </c>
      <c r="J55" s="182" t="s">
        <v>28</v>
      </c>
      <c r="K55" s="138">
        <f t="shared" si="7"/>
        <v>24</v>
      </c>
      <c r="L55" s="354">
        <v>11809</v>
      </c>
      <c r="M55" s="86"/>
      <c r="N55" s="52"/>
      <c r="O55" s="1"/>
      <c r="Q55" s="1"/>
      <c r="R55" s="52"/>
      <c r="S55" s="28"/>
      <c r="T55" s="28"/>
      <c r="U55" s="28"/>
      <c r="V55" s="28"/>
      <c r="W55" s="1"/>
      <c r="X55" s="1"/>
      <c r="Y55" s="1"/>
      <c r="Z55" s="1"/>
      <c r="AA55" s="1"/>
      <c r="AB55" s="1"/>
      <c r="AC55" s="1"/>
      <c r="AD55" s="1"/>
    </row>
    <row r="56" spans="1:30" ht="13.5" customHeight="1" x14ac:dyDescent="0.15">
      <c r="A56" s="68">
        <v>2</v>
      </c>
      <c r="B56" s="183" t="s">
        <v>5</v>
      </c>
      <c r="C56" s="47">
        <f t="shared" ref="C56:C64" si="10">SUM(H51)</f>
        <v>71963</v>
      </c>
      <c r="D56" s="6">
        <f t="shared" si="8"/>
        <v>36733</v>
      </c>
      <c r="E56" s="58">
        <f t="shared" ref="E56:E65" si="11">SUM(N67/M67*100)</f>
        <v>87.571797118380061</v>
      </c>
      <c r="F56" s="58">
        <f t="shared" si="9"/>
        <v>195.90831132768901</v>
      </c>
      <c r="G56" s="69"/>
      <c r="H56" s="98">
        <v>9039</v>
      </c>
      <c r="I56" s="183">
        <v>38</v>
      </c>
      <c r="J56" s="182" t="s">
        <v>38</v>
      </c>
      <c r="K56" s="138">
        <f t="shared" si="7"/>
        <v>38</v>
      </c>
      <c r="L56" s="354">
        <v>8596</v>
      </c>
      <c r="M56" s="86"/>
      <c r="N56" s="52"/>
      <c r="O56" s="1"/>
      <c r="Q56" s="1"/>
      <c r="R56" s="52"/>
      <c r="S56" s="28"/>
      <c r="T56" s="28"/>
      <c r="U56" s="28"/>
      <c r="V56" s="28"/>
      <c r="W56" s="1"/>
      <c r="X56" s="1"/>
      <c r="Y56" s="1"/>
      <c r="Z56" s="1"/>
      <c r="AA56" s="1"/>
      <c r="AB56" s="1"/>
      <c r="AC56" s="1"/>
      <c r="AD56" s="1"/>
    </row>
    <row r="57" spans="1:30" ht="13.5" customHeight="1" x14ac:dyDescent="0.15">
      <c r="A57" s="68">
        <v>3</v>
      </c>
      <c r="B57" s="182" t="s">
        <v>3</v>
      </c>
      <c r="C57" s="47">
        <f t="shared" si="10"/>
        <v>20947</v>
      </c>
      <c r="D57" s="6">
        <f t="shared" si="8"/>
        <v>19062</v>
      </c>
      <c r="E57" s="58">
        <f t="shared" si="11"/>
        <v>90.738574832142078</v>
      </c>
      <c r="F57" s="58">
        <f t="shared" si="9"/>
        <v>109.88878396810409</v>
      </c>
      <c r="G57" s="69"/>
      <c r="H57" s="345">
        <v>7480</v>
      </c>
      <c r="I57" s="183">
        <v>33</v>
      </c>
      <c r="J57" s="182" t="s">
        <v>0</v>
      </c>
      <c r="K57" s="138">
        <f t="shared" si="7"/>
        <v>33</v>
      </c>
      <c r="L57" s="354">
        <v>6629</v>
      </c>
      <c r="M57" s="86"/>
      <c r="N57" s="52"/>
      <c r="O57" s="1"/>
      <c r="Q57" s="1"/>
      <c r="R57" s="52"/>
      <c r="S57" s="28"/>
      <c r="T57" s="28"/>
      <c r="U57" s="28"/>
      <c r="V57" s="28"/>
      <c r="W57" s="1"/>
      <c r="X57" s="1"/>
      <c r="Y57" s="1"/>
      <c r="Z57" s="1"/>
      <c r="AA57" s="1"/>
      <c r="AB57" s="1"/>
      <c r="AC57" s="1"/>
      <c r="AD57" s="1"/>
    </row>
    <row r="58" spans="1:30" ht="13.5" customHeight="1" x14ac:dyDescent="0.15">
      <c r="A58" s="68">
        <v>4</v>
      </c>
      <c r="B58" s="182" t="s">
        <v>2</v>
      </c>
      <c r="C58" s="47">
        <f t="shared" si="10"/>
        <v>20095</v>
      </c>
      <c r="D58" s="6">
        <f t="shared" si="8"/>
        <v>7254</v>
      </c>
      <c r="E58" s="58">
        <f t="shared" si="11"/>
        <v>204.03086607777442</v>
      </c>
      <c r="F58" s="58">
        <f t="shared" si="9"/>
        <v>277.01957540667217</v>
      </c>
      <c r="G58" s="69"/>
      <c r="H58" s="460">
        <v>6832</v>
      </c>
      <c r="I58" s="185">
        <v>25</v>
      </c>
      <c r="J58" s="185" t="s">
        <v>29</v>
      </c>
      <c r="K58" s="138">
        <f t="shared" si="7"/>
        <v>25</v>
      </c>
      <c r="L58" s="352">
        <v>8221</v>
      </c>
      <c r="M58" s="86"/>
      <c r="N58" s="52"/>
      <c r="O58" s="1"/>
      <c r="Q58" s="1"/>
      <c r="R58" s="52"/>
      <c r="S58" s="28"/>
      <c r="T58" s="28"/>
      <c r="U58" s="28"/>
      <c r="V58" s="28"/>
      <c r="W58" s="1"/>
      <c r="X58" s="1"/>
      <c r="Y58" s="1"/>
      <c r="Z58" s="1"/>
      <c r="AA58" s="1"/>
      <c r="AB58" s="1"/>
      <c r="AC58" s="1"/>
      <c r="AD58" s="1"/>
    </row>
    <row r="59" spans="1:30" ht="13.5" customHeight="1" thickBot="1" x14ac:dyDescent="0.2">
      <c r="A59" s="68">
        <v>5</v>
      </c>
      <c r="B59" s="182" t="s">
        <v>30</v>
      </c>
      <c r="C59" s="47">
        <f t="shared" si="10"/>
        <v>15198</v>
      </c>
      <c r="D59" s="6">
        <f t="shared" si="8"/>
        <v>15763</v>
      </c>
      <c r="E59" s="58">
        <f t="shared" si="11"/>
        <v>79.135641759958347</v>
      </c>
      <c r="F59" s="58">
        <f t="shared" si="9"/>
        <v>96.415656918099344</v>
      </c>
      <c r="G59" s="79"/>
      <c r="H59" s="460">
        <v>6793</v>
      </c>
      <c r="I59" s="253">
        <v>37</v>
      </c>
      <c r="J59" s="185" t="s">
        <v>37</v>
      </c>
      <c r="K59" s="138">
        <f t="shared" si="7"/>
        <v>37</v>
      </c>
      <c r="L59" s="352">
        <v>5677</v>
      </c>
      <c r="M59" s="86"/>
      <c r="N59" s="52"/>
      <c r="O59" s="1"/>
      <c r="Q59" s="1"/>
      <c r="R59" s="52"/>
      <c r="S59" s="28"/>
      <c r="T59" s="28"/>
      <c r="U59" s="28"/>
      <c r="V59" s="28"/>
      <c r="W59" s="1"/>
      <c r="X59" s="1"/>
      <c r="Y59" s="1"/>
      <c r="Z59" s="1"/>
      <c r="AA59" s="1"/>
      <c r="AB59" s="1"/>
      <c r="AC59" s="1"/>
      <c r="AD59" s="1"/>
    </row>
    <row r="60" spans="1:30" ht="13.5" customHeight="1" x14ac:dyDescent="0.15">
      <c r="A60" s="68">
        <v>6</v>
      </c>
      <c r="B60" s="182" t="s">
        <v>28</v>
      </c>
      <c r="C60" s="47">
        <f t="shared" si="10"/>
        <v>12857</v>
      </c>
      <c r="D60" s="6">
        <f t="shared" si="8"/>
        <v>11809</v>
      </c>
      <c r="E60" s="58">
        <f t="shared" si="11"/>
        <v>74.606858933441657</v>
      </c>
      <c r="F60" s="58">
        <f t="shared" si="9"/>
        <v>108.87458717927005</v>
      </c>
      <c r="G60" s="69"/>
      <c r="H60" s="478">
        <v>2358</v>
      </c>
      <c r="I60" s="255">
        <v>15</v>
      </c>
      <c r="J60" s="255" t="s">
        <v>20</v>
      </c>
      <c r="K60" s="89" t="s">
        <v>8</v>
      </c>
      <c r="L60" s="356">
        <v>164934</v>
      </c>
      <c r="O60" s="1"/>
      <c r="Q60" s="1"/>
      <c r="R60" s="52"/>
      <c r="S60" s="28"/>
      <c r="T60" s="28"/>
      <c r="U60" s="28"/>
      <c r="V60" s="28"/>
      <c r="W60" s="1"/>
      <c r="X60" s="1"/>
      <c r="Y60" s="1"/>
      <c r="Z60" s="1"/>
      <c r="AA60" s="1"/>
      <c r="AB60" s="1"/>
      <c r="AC60" s="1"/>
      <c r="AD60" s="1"/>
    </row>
    <row r="61" spans="1:30" ht="13.5" customHeight="1" x14ac:dyDescent="0.15">
      <c r="A61" s="68">
        <v>7</v>
      </c>
      <c r="B61" s="182" t="s">
        <v>38</v>
      </c>
      <c r="C61" s="47">
        <f t="shared" si="10"/>
        <v>9039</v>
      </c>
      <c r="D61" s="6">
        <f t="shared" si="8"/>
        <v>8596</v>
      </c>
      <c r="E61" s="58">
        <f t="shared" si="11"/>
        <v>107.72255988559169</v>
      </c>
      <c r="F61" s="58">
        <f t="shared" si="9"/>
        <v>105.1535597952536</v>
      </c>
      <c r="G61" s="69"/>
      <c r="H61" s="98">
        <v>1975</v>
      </c>
      <c r="I61" s="183">
        <v>30</v>
      </c>
      <c r="J61" s="182" t="s">
        <v>99</v>
      </c>
      <c r="K61" s="55"/>
      <c r="L61" s="28"/>
      <c r="N61" s="57"/>
      <c r="O61" s="1"/>
      <c r="Q61" s="1"/>
      <c r="R61" s="52"/>
      <c r="S61" s="28"/>
      <c r="T61" s="28"/>
      <c r="U61" s="28"/>
      <c r="V61" s="28"/>
      <c r="W61" s="1"/>
      <c r="X61" s="1"/>
      <c r="Y61" s="1"/>
      <c r="Z61" s="1"/>
      <c r="AA61" s="1"/>
      <c r="AB61" s="1"/>
      <c r="AC61" s="1"/>
      <c r="AD61" s="1"/>
    </row>
    <row r="62" spans="1:30" ht="13.5" customHeight="1" x14ac:dyDescent="0.15">
      <c r="A62" s="68">
        <v>8</v>
      </c>
      <c r="B62" s="182" t="s">
        <v>0</v>
      </c>
      <c r="C62" s="47">
        <f t="shared" si="10"/>
        <v>7480</v>
      </c>
      <c r="D62" s="6">
        <f t="shared" si="8"/>
        <v>6629</v>
      </c>
      <c r="E62" s="58">
        <f t="shared" si="11"/>
        <v>33.873743320351416</v>
      </c>
      <c r="F62" s="58">
        <f t="shared" si="9"/>
        <v>112.83753205611706</v>
      </c>
      <c r="G62" s="80"/>
      <c r="H62" s="98">
        <v>1621</v>
      </c>
      <c r="I62" s="183">
        <v>34</v>
      </c>
      <c r="J62" s="182" t="s">
        <v>1</v>
      </c>
      <c r="K62" s="55"/>
      <c r="Q62" s="1"/>
      <c r="R62" s="52"/>
      <c r="S62" s="28"/>
      <c r="T62" s="28"/>
      <c r="U62" s="28"/>
      <c r="V62" s="28"/>
      <c r="W62" s="1"/>
      <c r="X62" s="1"/>
      <c r="Y62" s="1"/>
      <c r="Z62" s="1"/>
      <c r="AA62" s="1"/>
      <c r="AB62" s="1"/>
      <c r="AC62" s="1"/>
      <c r="AD62" s="1"/>
    </row>
    <row r="63" spans="1:30" ht="13.5" customHeight="1" x14ac:dyDescent="0.15">
      <c r="A63" s="68">
        <v>9</v>
      </c>
      <c r="B63" s="185" t="s">
        <v>29</v>
      </c>
      <c r="C63" s="47">
        <f t="shared" si="10"/>
        <v>6832</v>
      </c>
      <c r="D63" s="6">
        <f t="shared" si="8"/>
        <v>8221</v>
      </c>
      <c r="E63" s="58">
        <f t="shared" si="11"/>
        <v>77.47788614198231</v>
      </c>
      <c r="F63" s="58">
        <f t="shared" si="9"/>
        <v>83.104245225641648</v>
      </c>
      <c r="G63" s="79"/>
      <c r="H63" s="98">
        <v>1534</v>
      </c>
      <c r="I63" s="183">
        <v>29</v>
      </c>
      <c r="J63" s="182" t="s">
        <v>96</v>
      </c>
      <c r="K63" s="49"/>
      <c r="L63" s="28"/>
      <c r="Q63" s="1"/>
      <c r="R63" s="52"/>
      <c r="S63" s="28"/>
      <c r="T63" s="28"/>
      <c r="U63" s="28"/>
      <c r="V63" s="28"/>
      <c r="W63" s="1"/>
      <c r="X63" s="1"/>
      <c r="Y63" s="1"/>
      <c r="Z63" s="1"/>
      <c r="AA63" s="1"/>
      <c r="AB63" s="1"/>
      <c r="AC63" s="1"/>
      <c r="AD63" s="1"/>
    </row>
    <row r="64" spans="1:30" ht="13.5" customHeight="1" thickBot="1" x14ac:dyDescent="0.2">
      <c r="A64" s="81">
        <v>10</v>
      </c>
      <c r="B64" s="185" t="s">
        <v>37</v>
      </c>
      <c r="C64" s="47">
        <f t="shared" si="10"/>
        <v>6793</v>
      </c>
      <c r="D64" s="6">
        <f t="shared" si="8"/>
        <v>5677</v>
      </c>
      <c r="E64" s="64">
        <f t="shared" si="11"/>
        <v>134.0370955011839</v>
      </c>
      <c r="F64" s="58">
        <f t="shared" si="9"/>
        <v>119.65827021314075</v>
      </c>
      <c r="G64" s="82"/>
      <c r="H64" s="137">
        <v>1516</v>
      </c>
      <c r="I64" s="183">
        <v>14</v>
      </c>
      <c r="J64" s="182" t="s">
        <v>19</v>
      </c>
      <c r="K64" s="49"/>
      <c r="L64" s="28"/>
      <c r="Q64" s="1"/>
      <c r="R64" s="52"/>
      <c r="S64" s="28"/>
      <c r="T64" s="28"/>
      <c r="U64" s="28"/>
      <c r="V64" s="28"/>
      <c r="W64" s="1"/>
      <c r="X64" s="1"/>
      <c r="Y64" s="1"/>
      <c r="Z64" s="1"/>
      <c r="AA64" s="1"/>
      <c r="AB64" s="1"/>
      <c r="AC64" s="1"/>
      <c r="AD64" s="1"/>
    </row>
    <row r="65" spans="1:30" ht="13.5" customHeight="1" thickBot="1" x14ac:dyDescent="0.2">
      <c r="A65" s="72"/>
      <c r="B65" s="73" t="s">
        <v>58</v>
      </c>
      <c r="C65" s="74">
        <f>SUM(H90)</f>
        <v>429748</v>
      </c>
      <c r="D65" s="74">
        <f>SUM(L60)</f>
        <v>164934</v>
      </c>
      <c r="E65" s="77">
        <f t="shared" si="11"/>
        <v>81.093555697709746</v>
      </c>
      <c r="F65" s="77">
        <f t="shared" si="9"/>
        <v>260.5575563558757</v>
      </c>
      <c r="G65" s="78"/>
      <c r="H65" s="99">
        <v>1344</v>
      </c>
      <c r="I65" s="182">
        <v>39</v>
      </c>
      <c r="J65" s="182" t="s">
        <v>39</v>
      </c>
      <c r="K65" s="1"/>
      <c r="L65" s="218" t="s">
        <v>105</v>
      </c>
      <c r="M65" s="157" t="s">
        <v>76</v>
      </c>
      <c r="N65" t="s">
        <v>75</v>
      </c>
      <c r="Q65" s="1"/>
      <c r="R65" s="52"/>
      <c r="S65" s="28"/>
      <c r="T65" s="28"/>
      <c r="U65" s="28"/>
      <c r="V65" s="28"/>
      <c r="W65" s="1"/>
      <c r="X65" s="1"/>
      <c r="Y65" s="1"/>
      <c r="Z65" s="1"/>
      <c r="AA65" s="1"/>
      <c r="AB65" s="1"/>
      <c r="AC65" s="1"/>
      <c r="AD65" s="1"/>
    </row>
    <row r="66" spans="1:30" ht="13.5" customHeight="1" x14ac:dyDescent="0.15">
      <c r="H66" s="345">
        <v>1243</v>
      </c>
      <c r="I66" s="182">
        <v>21</v>
      </c>
      <c r="J66" s="182" t="s">
        <v>25</v>
      </c>
      <c r="K66" s="131">
        <f>SUM(I50)</f>
        <v>17</v>
      </c>
      <c r="L66" s="182" t="s">
        <v>21</v>
      </c>
      <c r="M66" s="366">
        <v>306533</v>
      </c>
      <c r="N66" s="99">
        <f>SUM(H50)</f>
        <v>244675</v>
      </c>
      <c r="Q66" s="1"/>
      <c r="R66" s="52"/>
      <c r="S66" s="28"/>
      <c r="T66" s="28"/>
      <c r="U66" s="28"/>
      <c r="V66" s="28"/>
      <c r="W66" s="1"/>
      <c r="X66" s="1"/>
      <c r="Y66" s="1"/>
      <c r="Z66" s="1"/>
      <c r="AA66" s="1"/>
      <c r="AB66" s="1"/>
      <c r="AC66" s="1"/>
      <c r="AD66" s="1"/>
    </row>
    <row r="67" spans="1:30" ht="13.5" customHeight="1" x14ac:dyDescent="0.15">
      <c r="H67" s="98">
        <v>773</v>
      </c>
      <c r="I67" s="183">
        <v>35</v>
      </c>
      <c r="J67" s="182" t="s">
        <v>36</v>
      </c>
      <c r="K67" s="131">
        <f t="shared" ref="K67:K75" si="12">SUM(I51)</f>
        <v>36</v>
      </c>
      <c r="L67" s="183" t="s">
        <v>5</v>
      </c>
      <c r="M67" s="364">
        <v>82176</v>
      </c>
      <c r="N67" s="99">
        <f t="shared" ref="N67:N75" si="13">SUM(H51)</f>
        <v>71963</v>
      </c>
      <c r="Q67" s="1"/>
      <c r="R67" s="52"/>
      <c r="S67" s="28"/>
      <c r="T67" s="28"/>
      <c r="U67" s="28"/>
      <c r="V67" s="28"/>
      <c r="W67" s="1"/>
      <c r="X67" s="1"/>
      <c r="Y67" s="1"/>
      <c r="Z67" s="1"/>
      <c r="AA67" s="1"/>
      <c r="AB67" s="1"/>
      <c r="AC67" s="1"/>
      <c r="AD67" s="1"/>
    </row>
    <row r="68" spans="1:30" ht="13.5" customHeight="1" x14ac:dyDescent="0.15">
      <c r="C68" s="28"/>
      <c r="D68" s="1"/>
      <c r="H68" s="221">
        <v>499</v>
      </c>
      <c r="I68" s="182">
        <v>23</v>
      </c>
      <c r="J68" s="182" t="s">
        <v>27</v>
      </c>
      <c r="K68" s="131">
        <f t="shared" si="12"/>
        <v>16</v>
      </c>
      <c r="L68" s="182" t="s">
        <v>3</v>
      </c>
      <c r="M68" s="364">
        <v>23085</v>
      </c>
      <c r="N68" s="99">
        <f t="shared" si="13"/>
        <v>20947</v>
      </c>
      <c r="Q68" s="1"/>
      <c r="R68" s="52"/>
      <c r="S68" s="28"/>
      <c r="T68" s="28"/>
      <c r="U68" s="28"/>
      <c r="V68" s="28"/>
      <c r="W68" s="1"/>
      <c r="X68" s="1"/>
      <c r="Y68" s="1"/>
      <c r="Z68" s="1"/>
      <c r="AA68" s="1"/>
      <c r="AB68" s="1"/>
      <c r="AC68" s="1"/>
      <c r="AD68" s="1"/>
    </row>
    <row r="69" spans="1:30" ht="13.5" customHeight="1" x14ac:dyDescent="0.15">
      <c r="H69" s="98">
        <v>291</v>
      </c>
      <c r="I69" s="182">
        <v>1</v>
      </c>
      <c r="J69" s="182" t="s">
        <v>4</v>
      </c>
      <c r="K69" s="131">
        <f t="shared" si="12"/>
        <v>40</v>
      </c>
      <c r="L69" s="182" t="s">
        <v>2</v>
      </c>
      <c r="M69" s="364">
        <v>9849</v>
      </c>
      <c r="N69" s="99">
        <f t="shared" si="13"/>
        <v>20095</v>
      </c>
      <c r="Q69" s="1"/>
      <c r="R69" s="52"/>
      <c r="S69" s="28"/>
      <c r="T69" s="28"/>
      <c r="U69" s="28"/>
      <c r="V69" s="28"/>
      <c r="W69" s="1"/>
      <c r="X69" s="1"/>
      <c r="Y69" s="1"/>
      <c r="Z69" s="1"/>
      <c r="AA69" s="1"/>
      <c r="AB69" s="1"/>
      <c r="AC69" s="1"/>
      <c r="AD69" s="1"/>
    </row>
    <row r="70" spans="1:30" ht="13.5" customHeight="1" x14ac:dyDescent="0.15">
      <c r="H70" s="98">
        <v>278</v>
      </c>
      <c r="I70" s="182">
        <v>13</v>
      </c>
      <c r="J70" s="182" t="s">
        <v>7</v>
      </c>
      <c r="K70" s="131">
        <f t="shared" si="12"/>
        <v>26</v>
      </c>
      <c r="L70" s="182" t="s">
        <v>30</v>
      </c>
      <c r="M70" s="364">
        <v>19205</v>
      </c>
      <c r="N70" s="99">
        <f t="shared" si="13"/>
        <v>15198</v>
      </c>
      <c r="Q70" s="1"/>
      <c r="R70" s="52"/>
      <c r="S70" s="28"/>
      <c r="T70" s="28"/>
      <c r="U70" s="28"/>
      <c r="V70" s="28"/>
      <c r="W70" s="1"/>
      <c r="X70" s="1"/>
      <c r="Y70" s="1"/>
      <c r="Z70" s="1"/>
      <c r="AA70" s="1"/>
      <c r="AB70" s="1"/>
      <c r="AC70" s="1"/>
      <c r="AD70" s="1"/>
    </row>
    <row r="71" spans="1:30" ht="13.5" customHeight="1" x14ac:dyDescent="0.15">
      <c r="H71" s="345">
        <v>184</v>
      </c>
      <c r="I71" s="182">
        <v>9</v>
      </c>
      <c r="J71" s="393" t="s">
        <v>171</v>
      </c>
      <c r="K71" s="131">
        <f t="shared" si="12"/>
        <v>24</v>
      </c>
      <c r="L71" s="182" t="s">
        <v>28</v>
      </c>
      <c r="M71" s="364">
        <v>17233</v>
      </c>
      <c r="N71" s="99">
        <f t="shared" si="13"/>
        <v>12857</v>
      </c>
      <c r="Q71" s="1"/>
      <c r="R71" s="52"/>
      <c r="S71" s="28"/>
      <c r="T71" s="28"/>
      <c r="U71" s="28"/>
      <c r="V71" s="28"/>
      <c r="W71" s="1"/>
      <c r="X71" s="1"/>
      <c r="Y71" s="1"/>
      <c r="Z71" s="1"/>
      <c r="AA71" s="1"/>
      <c r="AB71" s="1"/>
      <c r="AC71" s="1"/>
      <c r="AD71" s="1"/>
    </row>
    <row r="72" spans="1:30" ht="13.5" customHeight="1" x14ac:dyDescent="0.15">
      <c r="H72" s="98">
        <v>104</v>
      </c>
      <c r="I72" s="182">
        <v>22</v>
      </c>
      <c r="J72" s="182" t="s">
        <v>26</v>
      </c>
      <c r="K72" s="131">
        <f t="shared" si="12"/>
        <v>38</v>
      </c>
      <c r="L72" s="182" t="s">
        <v>38</v>
      </c>
      <c r="M72" s="364">
        <v>8391</v>
      </c>
      <c r="N72" s="99">
        <f t="shared" si="13"/>
        <v>9039</v>
      </c>
      <c r="Q72" s="1"/>
      <c r="R72" s="52"/>
      <c r="S72" s="28"/>
      <c r="T72" s="28"/>
      <c r="U72" s="28"/>
      <c r="V72" s="28"/>
      <c r="W72" s="1"/>
      <c r="X72" s="1"/>
      <c r="Y72" s="1"/>
      <c r="Z72" s="1"/>
      <c r="AA72" s="1"/>
      <c r="AB72" s="1"/>
      <c r="AC72" s="1"/>
      <c r="AD72" s="1"/>
    </row>
    <row r="73" spans="1:30" ht="13.5" customHeight="1" x14ac:dyDescent="0.15">
      <c r="H73" s="98">
        <v>86</v>
      </c>
      <c r="I73" s="182">
        <v>27</v>
      </c>
      <c r="J73" s="182" t="s">
        <v>31</v>
      </c>
      <c r="K73" s="131">
        <f t="shared" si="12"/>
        <v>33</v>
      </c>
      <c r="L73" s="182" t="s">
        <v>0</v>
      </c>
      <c r="M73" s="364">
        <v>22082</v>
      </c>
      <c r="N73" s="99">
        <f t="shared" si="13"/>
        <v>7480</v>
      </c>
      <c r="Q73" s="1"/>
      <c r="R73" s="52"/>
      <c r="S73" s="28"/>
      <c r="T73" s="28"/>
      <c r="U73" s="28"/>
      <c r="V73" s="28"/>
      <c r="W73" s="1"/>
      <c r="X73" s="1"/>
      <c r="Y73" s="1"/>
      <c r="Z73" s="1"/>
      <c r="AA73" s="1"/>
      <c r="AB73" s="1"/>
      <c r="AC73" s="1"/>
      <c r="AD73" s="1"/>
    </row>
    <row r="74" spans="1:30" ht="13.5" customHeight="1" x14ac:dyDescent="0.15">
      <c r="H74" s="98">
        <v>37</v>
      </c>
      <c r="I74" s="182">
        <v>4</v>
      </c>
      <c r="J74" s="182" t="s">
        <v>11</v>
      </c>
      <c r="K74" s="131">
        <f t="shared" si="12"/>
        <v>25</v>
      </c>
      <c r="L74" s="185" t="s">
        <v>29</v>
      </c>
      <c r="M74" s="365">
        <v>8818</v>
      </c>
      <c r="N74" s="99">
        <f t="shared" si="13"/>
        <v>6832</v>
      </c>
      <c r="Q74" s="1"/>
      <c r="R74" s="52"/>
      <c r="S74" s="28"/>
      <c r="T74" s="28"/>
      <c r="U74" s="28"/>
      <c r="V74" s="28"/>
      <c r="W74" s="1"/>
      <c r="X74" s="1"/>
      <c r="Y74" s="1"/>
      <c r="Z74" s="1"/>
      <c r="AA74" s="1"/>
      <c r="AB74" s="1"/>
      <c r="AC74" s="1"/>
      <c r="AD74" s="1"/>
    </row>
    <row r="75" spans="1:30" ht="13.5" customHeight="1" thickBot="1" x14ac:dyDescent="0.2">
      <c r="H75" s="98">
        <v>24</v>
      </c>
      <c r="I75" s="182">
        <v>28</v>
      </c>
      <c r="J75" s="182" t="s">
        <v>32</v>
      </c>
      <c r="K75" s="131">
        <f t="shared" si="12"/>
        <v>37</v>
      </c>
      <c r="L75" s="185" t="s">
        <v>37</v>
      </c>
      <c r="M75" s="365">
        <v>5068</v>
      </c>
      <c r="N75" s="190">
        <f t="shared" si="13"/>
        <v>6793</v>
      </c>
      <c r="Q75" s="1"/>
      <c r="R75" s="52"/>
      <c r="S75" s="28"/>
      <c r="T75" s="28"/>
      <c r="U75" s="28"/>
      <c r="V75" s="28"/>
      <c r="W75" s="1"/>
      <c r="X75" s="1"/>
      <c r="Y75" s="1"/>
      <c r="Z75" s="1"/>
      <c r="AA75" s="1"/>
      <c r="AB75" s="1"/>
      <c r="AC75" s="1"/>
      <c r="AD75" s="1"/>
    </row>
    <row r="76" spans="1:30" ht="13.5" customHeight="1" thickTop="1" x14ac:dyDescent="0.15">
      <c r="H76" s="98">
        <v>2</v>
      </c>
      <c r="I76" s="182">
        <v>18</v>
      </c>
      <c r="J76" s="182" t="s">
        <v>22</v>
      </c>
      <c r="K76" s="4"/>
      <c r="L76" s="390" t="s">
        <v>109</v>
      </c>
      <c r="M76" s="397">
        <v>529941</v>
      </c>
      <c r="N76" s="195">
        <f>SUM(H90)</f>
        <v>429748</v>
      </c>
      <c r="Q76" s="1"/>
      <c r="R76" s="52"/>
      <c r="S76" s="28"/>
      <c r="T76" s="28"/>
      <c r="U76" s="28"/>
      <c r="V76" s="28"/>
      <c r="W76" s="1"/>
      <c r="X76" s="1"/>
      <c r="Y76" s="1"/>
      <c r="Z76" s="1"/>
      <c r="AA76" s="1"/>
      <c r="AB76" s="1"/>
      <c r="AC76" s="1"/>
      <c r="AD76" s="1"/>
    </row>
    <row r="77" spans="1:30" ht="13.5" customHeight="1" x14ac:dyDescent="0.15">
      <c r="H77" s="98">
        <v>0</v>
      </c>
      <c r="I77" s="182">
        <v>2</v>
      </c>
      <c r="J77" s="182" t="s">
        <v>6</v>
      </c>
      <c r="K77" s="49"/>
      <c r="L77" s="32"/>
      <c r="Q77" s="1"/>
      <c r="R77" s="52"/>
      <c r="S77" s="28"/>
      <c r="T77" s="28"/>
      <c r="U77" s="28"/>
      <c r="V77" s="28"/>
      <c r="W77" s="1"/>
      <c r="X77" s="1"/>
      <c r="Y77" s="1"/>
      <c r="Z77" s="1"/>
      <c r="AA77" s="1"/>
      <c r="AB77" s="1"/>
      <c r="AC77" s="1"/>
      <c r="AD77" s="1"/>
    </row>
    <row r="78" spans="1:30" ht="13.5" customHeight="1" x14ac:dyDescent="0.15">
      <c r="H78" s="99">
        <v>0</v>
      </c>
      <c r="I78" s="182">
        <v>3</v>
      </c>
      <c r="J78" s="182" t="s">
        <v>10</v>
      </c>
      <c r="K78" s="49"/>
      <c r="L78" s="32"/>
      <c r="Q78" s="1"/>
      <c r="R78" s="52"/>
      <c r="S78" s="28"/>
      <c r="T78" s="28"/>
      <c r="U78" s="28"/>
      <c r="V78" s="28"/>
      <c r="W78" s="1"/>
      <c r="X78" s="1"/>
      <c r="Y78" s="1"/>
      <c r="Z78" s="1"/>
      <c r="AA78" s="1"/>
      <c r="AB78" s="1"/>
      <c r="AC78" s="1"/>
      <c r="AD78" s="1"/>
    </row>
    <row r="79" spans="1:30" ht="13.5" customHeight="1" x14ac:dyDescent="0.15">
      <c r="H79" s="98">
        <v>0</v>
      </c>
      <c r="I79" s="182">
        <v>5</v>
      </c>
      <c r="J79" s="182" t="s">
        <v>12</v>
      </c>
      <c r="K79" s="49"/>
      <c r="L79" s="32"/>
      <c r="Q79" s="1"/>
      <c r="R79" s="52"/>
      <c r="S79" s="28"/>
      <c r="T79" s="28"/>
      <c r="U79" s="28"/>
      <c r="V79" s="28"/>
      <c r="W79" s="1"/>
      <c r="X79" s="1"/>
      <c r="Y79" s="1"/>
      <c r="Z79" s="1"/>
      <c r="AA79" s="1"/>
      <c r="AB79" s="1"/>
      <c r="AC79" s="1"/>
      <c r="AD79" s="1"/>
    </row>
    <row r="80" spans="1:30" ht="13.5" customHeight="1" x14ac:dyDescent="0.15">
      <c r="H80" s="137">
        <v>0</v>
      </c>
      <c r="I80" s="182">
        <v>6</v>
      </c>
      <c r="J80" s="182" t="s">
        <v>13</v>
      </c>
      <c r="K80" s="49"/>
      <c r="L80" s="32"/>
      <c r="Q80" s="1"/>
      <c r="R80" s="52"/>
      <c r="S80" s="28"/>
      <c r="T80" s="28"/>
      <c r="U80" s="28"/>
      <c r="V80" s="28"/>
      <c r="W80" s="1"/>
      <c r="X80" s="1"/>
      <c r="Y80" s="1"/>
      <c r="Z80" s="1"/>
      <c r="AA80" s="1"/>
      <c r="AB80" s="1"/>
      <c r="AC80" s="1"/>
      <c r="AD80" s="1"/>
    </row>
    <row r="81" spans="8:30" ht="13.5" customHeight="1" x14ac:dyDescent="0.15">
      <c r="H81" s="99">
        <v>0</v>
      </c>
      <c r="I81" s="182">
        <v>7</v>
      </c>
      <c r="J81" s="182" t="s">
        <v>14</v>
      </c>
      <c r="K81" s="49"/>
      <c r="L81" s="32"/>
      <c r="Q81" s="1"/>
      <c r="R81" s="52"/>
      <c r="S81" s="28"/>
      <c r="T81" s="28"/>
      <c r="U81" s="28"/>
      <c r="V81" s="28"/>
      <c r="W81" s="1"/>
      <c r="X81" s="1"/>
      <c r="Y81" s="1"/>
      <c r="Z81" s="1"/>
      <c r="AA81" s="1"/>
      <c r="AB81" s="1"/>
      <c r="AC81" s="1"/>
      <c r="AD81" s="1"/>
    </row>
    <row r="82" spans="8:30" ht="13.5" customHeight="1" x14ac:dyDescent="0.15">
      <c r="H82" s="98">
        <v>0</v>
      </c>
      <c r="I82" s="182">
        <v>8</v>
      </c>
      <c r="J82" s="182" t="s">
        <v>15</v>
      </c>
      <c r="K82" s="49"/>
      <c r="L82" s="32"/>
      <c r="Q82" s="1"/>
      <c r="R82" s="52"/>
      <c r="S82" s="28"/>
      <c r="T82" s="28"/>
      <c r="U82" s="28"/>
      <c r="V82" s="28"/>
      <c r="W82" s="1"/>
      <c r="X82" s="1"/>
      <c r="Y82" s="1"/>
      <c r="Z82" s="1"/>
      <c r="AA82" s="1"/>
      <c r="AB82" s="1"/>
      <c r="AC82" s="1"/>
      <c r="AD82" s="1"/>
    </row>
    <row r="83" spans="8:30" ht="13.5" customHeight="1" x14ac:dyDescent="0.15">
      <c r="H83" s="98">
        <v>0</v>
      </c>
      <c r="I83" s="182">
        <v>10</v>
      </c>
      <c r="J83" s="182" t="s">
        <v>16</v>
      </c>
      <c r="K83" s="49"/>
      <c r="L83" s="32"/>
      <c r="Q83" s="1"/>
      <c r="R83" s="52"/>
      <c r="S83" s="28"/>
      <c r="T83" s="28"/>
      <c r="U83" s="28"/>
      <c r="V83" s="28"/>
      <c r="W83" s="1"/>
      <c r="X83" s="1"/>
      <c r="Y83" s="1"/>
      <c r="Z83" s="1"/>
      <c r="AA83" s="1"/>
      <c r="AB83" s="1"/>
      <c r="AC83" s="1"/>
      <c r="AD83" s="1"/>
    </row>
    <row r="84" spans="8:30" ht="13.5" customHeight="1" x14ac:dyDescent="0.15">
      <c r="H84" s="98">
        <v>0</v>
      </c>
      <c r="I84" s="182">
        <v>11</v>
      </c>
      <c r="J84" s="182" t="s">
        <v>17</v>
      </c>
      <c r="K84" s="49"/>
      <c r="L84" s="32"/>
      <c r="Q84" s="1"/>
      <c r="R84" s="52"/>
      <c r="S84" s="28"/>
      <c r="T84" s="28"/>
      <c r="U84" s="28"/>
      <c r="V84" s="28"/>
      <c r="W84" s="1"/>
      <c r="X84" s="1"/>
      <c r="Y84" s="1"/>
      <c r="Z84" s="1"/>
      <c r="AA84" s="1"/>
      <c r="AB84" s="1"/>
      <c r="AC84" s="1"/>
      <c r="AD84" s="1"/>
    </row>
    <row r="85" spans="8:30" ht="13.5" customHeight="1" x14ac:dyDescent="0.15">
      <c r="H85" s="98">
        <v>0</v>
      </c>
      <c r="I85" s="183">
        <v>12</v>
      </c>
      <c r="J85" s="183" t="s">
        <v>18</v>
      </c>
      <c r="K85" s="49"/>
      <c r="L85" s="32"/>
      <c r="Q85" s="1"/>
      <c r="R85" s="52"/>
      <c r="S85" s="28"/>
      <c r="T85" s="28"/>
      <c r="U85" s="28"/>
      <c r="V85" s="28"/>
      <c r="W85" s="1"/>
      <c r="X85" s="1"/>
      <c r="Y85" s="1"/>
      <c r="Z85" s="1"/>
      <c r="AA85" s="1"/>
      <c r="AB85" s="1"/>
      <c r="AC85" s="1"/>
      <c r="AD85" s="1"/>
    </row>
    <row r="86" spans="8:30" ht="13.5" customHeight="1" x14ac:dyDescent="0.15">
      <c r="H86" s="345">
        <v>0</v>
      </c>
      <c r="I86" s="182">
        <v>19</v>
      </c>
      <c r="J86" s="182" t="s">
        <v>23</v>
      </c>
      <c r="K86" s="49"/>
      <c r="L86" s="32"/>
      <c r="Q86" s="1"/>
      <c r="R86" s="52"/>
      <c r="S86" s="28"/>
      <c r="T86" s="28"/>
      <c r="U86" s="28"/>
      <c r="V86" s="28"/>
      <c r="W86" s="1"/>
      <c r="X86" s="1"/>
      <c r="Y86" s="1"/>
      <c r="Z86" s="1"/>
      <c r="AA86" s="1"/>
      <c r="AB86" s="1"/>
      <c r="AC86" s="1"/>
      <c r="AD86" s="1"/>
    </row>
    <row r="87" spans="8:30" ht="13.5" customHeight="1" x14ac:dyDescent="0.15">
      <c r="H87" s="98">
        <v>0</v>
      </c>
      <c r="I87" s="182">
        <v>20</v>
      </c>
      <c r="J87" s="182" t="s">
        <v>24</v>
      </c>
      <c r="K87" s="49"/>
      <c r="L87" s="28"/>
      <c r="Q87" s="1"/>
      <c r="R87" s="52"/>
      <c r="S87" s="33"/>
      <c r="T87" s="33"/>
      <c r="U87" s="33"/>
      <c r="V87" s="1"/>
      <c r="W87" s="1"/>
      <c r="X87" s="1"/>
      <c r="Y87" s="1"/>
      <c r="Z87" s="1"/>
      <c r="AA87" s="1"/>
      <c r="AB87" s="1"/>
      <c r="AC87" s="1"/>
      <c r="AD87" s="1"/>
    </row>
    <row r="88" spans="8:30" ht="13.5" customHeight="1" x14ac:dyDescent="0.15">
      <c r="H88" s="98">
        <v>0</v>
      </c>
      <c r="I88" s="182">
        <v>31</v>
      </c>
      <c r="J88" s="182" t="s">
        <v>34</v>
      </c>
      <c r="K88" s="49"/>
      <c r="L88" s="2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8:30" ht="13.5" customHeight="1" x14ac:dyDescent="0.15">
      <c r="H89" s="98">
        <v>0</v>
      </c>
      <c r="I89" s="182">
        <v>32</v>
      </c>
      <c r="J89" s="182" t="s">
        <v>35</v>
      </c>
      <c r="K89" s="49"/>
      <c r="L89" s="28"/>
    </row>
    <row r="90" spans="8:30" ht="13.5" customHeight="1" x14ac:dyDescent="0.15">
      <c r="H90" s="132">
        <f>SUM(H50:H89)</f>
        <v>429748</v>
      </c>
      <c r="I90" s="4"/>
      <c r="J90" s="7" t="s">
        <v>48</v>
      </c>
      <c r="K90" s="61"/>
      <c r="L90" s="1"/>
    </row>
    <row r="91" spans="8:30" ht="13.5" customHeight="1" x14ac:dyDescent="0.15">
      <c r="K91" s="1"/>
      <c r="L91" s="1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N61" sqref="N61"/>
    </sheetView>
  </sheetViews>
  <sheetFormatPr defaultRowHeight="13.5" x14ac:dyDescent="0.15"/>
  <cols>
    <col min="1" max="1" width="6.125" style="471" customWidth="1"/>
    <col min="2" max="2" width="19.375" style="471" customWidth="1"/>
    <col min="3" max="4" width="13.25" style="471" customWidth="1"/>
    <col min="5" max="6" width="11.875" style="471" customWidth="1"/>
    <col min="7" max="7" width="17.875" style="471" customWidth="1"/>
    <col min="8" max="8" width="3.75" style="471" customWidth="1"/>
    <col min="9" max="9" width="18.5" style="31" customWidth="1"/>
    <col min="10" max="10" width="12.875" style="471" customWidth="1"/>
    <col min="11" max="11" width="5.5" style="471" customWidth="1"/>
    <col min="12" max="12" width="4.25" style="471" customWidth="1"/>
    <col min="13" max="13" width="17.25" style="471" customWidth="1"/>
    <col min="14" max="14" width="17.625" style="471" customWidth="1"/>
    <col min="15" max="15" width="3.75" style="27" customWidth="1"/>
    <col min="16" max="16" width="18" style="471" customWidth="1"/>
    <col min="17" max="17" width="13.875" style="471" customWidth="1"/>
    <col min="18" max="18" width="11.5" style="471" customWidth="1"/>
    <col min="19" max="19" width="14" style="471" customWidth="1"/>
    <col min="20" max="16384" width="9" style="471"/>
  </cols>
  <sheetData>
    <row r="1" spans="1:19" ht="22.5" customHeight="1" x14ac:dyDescent="0.15">
      <c r="A1" s="549" t="s">
        <v>210</v>
      </c>
      <c r="B1" s="550"/>
      <c r="C1" s="550"/>
      <c r="D1" s="550"/>
      <c r="E1" s="550"/>
      <c r="F1" s="550"/>
      <c r="G1" s="550"/>
      <c r="I1" s="479"/>
      <c r="J1" s="494" t="s">
        <v>192</v>
      </c>
      <c r="M1" s="17"/>
      <c r="N1" s="471" t="s">
        <v>206</v>
      </c>
      <c r="O1" s="504" t="s">
        <v>197</v>
      </c>
      <c r="P1" s="53"/>
      <c r="Q1" s="330" t="s">
        <v>184</v>
      </c>
    </row>
    <row r="2" spans="1:19" ht="13.5" customHeight="1" x14ac:dyDescent="0.15">
      <c r="A2" s="1"/>
      <c r="B2" s="1"/>
      <c r="C2" s="1"/>
      <c r="D2" s="1"/>
      <c r="E2" s="1"/>
      <c r="F2" s="1"/>
      <c r="G2" s="1"/>
      <c r="H2" s="4"/>
      <c r="I2" s="160" t="s">
        <v>9</v>
      </c>
      <c r="J2" s="9" t="s">
        <v>68</v>
      </c>
      <c r="K2" s="4" t="s">
        <v>44</v>
      </c>
      <c r="L2" s="4"/>
      <c r="M2" s="9" t="s">
        <v>9</v>
      </c>
      <c r="N2" s="505" t="s">
        <v>197</v>
      </c>
      <c r="O2" s="99"/>
      <c r="P2" s="91"/>
      <c r="Q2" s="505" t="s">
        <v>197</v>
      </c>
      <c r="R2" s="502"/>
      <c r="S2" s="503"/>
    </row>
    <row r="3" spans="1:19" ht="13.5" customHeight="1" x14ac:dyDescent="0.15">
      <c r="A3" s="1"/>
      <c r="B3" s="1"/>
      <c r="C3" s="1"/>
      <c r="D3" s="1"/>
      <c r="E3" s="1"/>
      <c r="F3" s="1"/>
      <c r="H3" s="91">
        <v>17</v>
      </c>
      <c r="I3" s="182" t="s">
        <v>21</v>
      </c>
      <c r="J3" s="14">
        <v>303456</v>
      </c>
      <c r="K3" s="225">
        <v>1</v>
      </c>
      <c r="L3" s="4">
        <f>SUM(H3)</f>
        <v>17</v>
      </c>
      <c r="M3" s="182" t="s">
        <v>21</v>
      </c>
      <c r="N3" s="14">
        <f>SUM(J3)</f>
        <v>303456</v>
      </c>
      <c r="O3" s="4">
        <f>SUM(H3)</f>
        <v>17</v>
      </c>
      <c r="P3" s="182" t="s">
        <v>21</v>
      </c>
      <c r="Q3" s="226">
        <v>79984</v>
      </c>
      <c r="R3" s="502"/>
      <c r="S3" s="503"/>
    </row>
    <row r="4" spans="1:19" ht="13.5" customHeight="1" x14ac:dyDescent="0.15">
      <c r="H4" s="91">
        <v>26</v>
      </c>
      <c r="I4" s="182" t="s">
        <v>30</v>
      </c>
      <c r="J4" s="14">
        <v>143507</v>
      </c>
      <c r="K4" s="225">
        <v>2</v>
      </c>
      <c r="L4" s="4">
        <f t="shared" ref="L4:L12" si="0">SUM(H4)</f>
        <v>26</v>
      </c>
      <c r="M4" s="182" t="s">
        <v>30</v>
      </c>
      <c r="N4" s="14">
        <f t="shared" ref="N4:N12" si="1">SUM(J4)</f>
        <v>143507</v>
      </c>
      <c r="O4" s="4">
        <f t="shared" ref="O4:O12" si="2">SUM(H4)</f>
        <v>26</v>
      </c>
      <c r="P4" s="182" t="s">
        <v>30</v>
      </c>
      <c r="Q4" s="96">
        <v>134490</v>
      </c>
      <c r="R4" s="502"/>
      <c r="S4" s="503"/>
    </row>
    <row r="5" spans="1:19" ht="13.5" customHeight="1" x14ac:dyDescent="0.15">
      <c r="H5" s="91">
        <v>36</v>
      </c>
      <c r="I5" s="183" t="s">
        <v>5</v>
      </c>
      <c r="J5" s="14">
        <v>124175</v>
      </c>
      <c r="K5" s="225">
        <v>3</v>
      </c>
      <c r="L5" s="4">
        <f t="shared" si="0"/>
        <v>36</v>
      </c>
      <c r="M5" s="183" t="s">
        <v>5</v>
      </c>
      <c r="N5" s="14">
        <f t="shared" si="1"/>
        <v>124175</v>
      </c>
      <c r="O5" s="4">
        <f t="shared" si="2"/>
        <v>36</v>
      </c>
      <c r="P5" s="183" t="s">
        <v>5</v>
      </c>
      <c r="Q5" s="96">
        <v>88678</v>
      </c>
      <c r="S5" s="53"/>
    </row>
    <row r="6" spans="1:19" ht="13.5" customHeight="1" x14ac:dyDescent="0.15">
      <c r="H6" s="91">
        <v>31</v>
      </c>
      <c r="I6" s="182" t="s">
        <v>64</v>
      </c>
      <c r="J6" s="14">
        <v>97999</v>
      </c>
      <c r="K6" s="225">
        <v>4</v>
      </c>
      <c r="L6" s="4">
        <f t="shared" si="0"/>
        <v>31</v>
      </c>
      <c r="M6" s="182" t="s">
        <v>64</v>
      </c>
      <c r="N6" s="14">
        <f t="shared" si="1"/>
        <v>97999</v>
      </c>
      <c r="O6" s="4">
        <f t="shared" si="2"/>
        <v>31</v>
      </c>
      <c r="P6" s="182" t="s">
        <v>64</v>
      </c>
      <c r="Q6" s="96">
        <v>88061</v>
      </c>
    </row>
    <row r="7" spans="1:19" ht="13.5" customHeight="1" x14ac:dyDescent="0.15">
      <c r="H7" s="91">
        <v>16</v>
      </c>
      <c r="I7" s="182" t="s">
        <v>3</v>
      </c>
      <c r="J7" s="97">
        <v>72395</v>
      </c>
      <c r="K7" s="225">
        <v>5</v>
      </c>
      <c r="L7" s="4">
        <f t="shared" si="0"/>
        <v>16</v>
      </c>
      <c r="M7" s="182" t="s">
        <v>3</v>
      </c>
      <c r="N7" s="14">
        <f t="shared" si="1"/>
        <v>72395</v>
      </c>
      <c r="O7" s="4">
        <f t="shared" si="2"/>
        <v>16</v>
      </c>
      <c r="P7" s="182" t="s">
        <v>3</v>
      </c>
      <c r="Q7" s="96">
        <v>65239</v>
      </c>
    </row>
    <row r="8" spans="1:19" ht="13.5" customHeight="1" x14ac:dyDescent="0.15">
      <c r="H8" s="91">
        <v>33</v>
      </c>
      <c r="I8" s="182" t="s">
        <v>0</v>
      </c>
      <c r="J8" s="14">
        <v>68212</v>
      </c>
      <c r="K8" s="225">
        <v>6</v>
      </c>
      <c r="L8" s="4">
        <f t="shared" si="0"/>
        <v>33</v>
      </c>
      <c r="M8" s="182" t="s">
        <v>0</v>
      </c>
      <c r="N8" s="14">
        <f t="shared" si="1"/>
        <v>68212</v>
      </c>
      <c r="O8" s="4">
        <f t="shared" si="2"/>
        <v>33</v>
      </c>
      <c r="P8" s="182" t="s">
        <v>0</v>
      </c>
      <c r="Q8" s="96">
        <v>77191</v>
      </c>
    </row>
    <row r="9" spans="1:19" ht="13.5" customHeight="1" x14ac:dyDescent="0.15">
      <c r="H9" s="152">
        <v>34</v>
      </c>
      <c r="I9" s="185" t="s">
        <v>1</v>
      </c>
      <c r="J9" s="251">
        <v>67827</v>
      </c>
      <c r="K9" s="225">
        <v>7</v>
      </c>
      <c r="L9" s="4">
        <f t="shared" si="0"/>
        <v>34</v>
      </c>
      <c r="M9" s="185" t="s">
        <v>1</v>
      </c>
      <c r="N9" s="14">
        <f t="shared" si="1"/>
        <v>67827</v>
      </c>
      <c r="O9" s="4">
        <f t="shared" si="2"/>
        <v>34</v>
      </c>
      <c r="P9" s="185" t="s">
        <v>1</v>
      </c>
      <c r="Q9" s="96">
        <v>64639</v>
      </c>
    </row>
    <row r="10" spans="1:19" ht="13.5" customHeight="1" x14ac:dyDescent="0.15">
      <c r="H10" s="349">
        <v>40</v>
      </c>
      <c r="I10" s="183" t="s">
        <v>2</v>
      </c>
      <c r="J10" s="14">
        <v>67719</v>
      </c>
      <c r="K10" s="225">
        <v>8</v>
      </c>
      <c r="L10" s="4">
        <f t="shared" si="0"/>
        <v>40</v>
      </c>
      <c r="M10" s="183" t="s">
        <v>2</v>
      </c>
      <c r="N10" s="14">
        <f t="shared" si="1"/>
        <v>67719</v>
      </c>
      <c r="O10" s="4">
        <f t="shared" si="2"/>
        <v>40</v>
      </c>
      <c r="P10" s="183" t="s">
        <v>2</v>
      </c>
      <c r="Q10" s="96">
        <v>73533</v>
      </c>
    </row>
    <row r="11" spans="1:19" ht="13.5" customHeight="1" x14ac:dyDescent="0.15">
      <c r="H11" s="152">
        <v>13</v>
      </c>
      <c r="I11" s="185" t="s">
        <v>7</v>
      </c>
      <c r="J11" s="151">
        <v>62594</v>
      </c>
      <c r="K11" s="225">
        <v>9</v>
      </c>
      <c r="L11" s="4">
        <f t="shared" si="0"/>
        <v>13</v>
      </c>
      <c r="M11" s="185" t="s">
        <v>7</v>
      </c>
      <c r="N11" s="14">
        <f t="shared" si="1"/>
        <v>62594</v>
      </c>
      <c r="O11" s="4">
        <f t="shared" si="2"/>
        <v>13</v>
      </c>
      <c r="P11" s="185" t="s">
        <v>7</v>
      </c>
      <c r="Q11" s="96">
        <v>35139</v>
      </c>
    </row>
    <row r="12" spans="1:19" ht="13.5" customHeight="1" thickBot="1" x14ac:dyDescent="0.2">
      <c r="H12" s="321">
        <v>2</v>
      </c>
      <c r="I12" s="462" t="s">
        <v>6</v>
      </c>
      <c r="J12" s="467">
        <v>51389</v>
      </c>
      <c r="K12" s="224">
        <v>10</v>
      </c>
      <c r="L12" s="4">
        <f t="shared" si="0"/>
        <v>2</v>
      </c>
      <c r="M12" s="462" t="s">
        <v>6</v>
      </c>
      <c r="N12" s="128">
        <f t="shared" si="1"/>
        <v>51389</v>
      </c>
      <c r="O12" s="15">
        <f t="shared" si="2"/>
        <v>2</v>
      </c>
      <c r="P12" s="462" t="s">
        <v>6</v>
      </c>
      <c r="Q12" s="227">
        <v>49333</v>
      </c>
    </row>
    <row r="13" spans="1:19" ht="13.5" customHeight="1" thickTop="1" thickBot="1" x14ac:dyDescent="0.2">
      <c r="H13" s="136">
        <v>38</v>
      </c>
      <c r="I13" s="199" t="s">
        <v>38</v>
      </c>
      <c r="J13" s="468">
        <v>49823</v>
      </c>
      <c r="K13" s="116"/>
      <c r="L13" s="85"/>
      <c r="M13" s="186"/>
      <c r="N13" s="396">
        <f>SUM(J43)</f>
        <v>1412849</v>
      </c>
      <c r="O13" s="4"/>
      <c r="P13" s="320" t="s">
        <v>8</v>
      </c>
      <c r="Q13" s="229">
        <v>1079324</v>
      </c>
    </row>
    <row r="14" spans="1:19" ht="13.5" customHeight="1" x14ac:dyDescent="0.15">
      <c r="B14" s="21"/>
      <c r="G14" s="1"/>
      <c r="H14" s="91">
        <v>24</v>
      </c>
      <c r="I14" s="183" t="s">
        <v>28</v>
      </c>
      <c r="J14" s="466">
        <v>44351</v>
      </c>
      <c r="K14" s="116"/>
      <c r="L14" s="28"/>
      <c r="N14" s="471" t="s">
        <v>59</v>
      </c>
      <c r="O14" s="471"/>
    </row>
    <row r="15" spans="1:19" ht="13.5" customHeight="1" x14ac:dyDescent="0.15">
      <c r="H15" s="91">
        <v>25</v>
      </c>
      <c r="I15" s="182" t="s">
        <v>29</v>
      </c>
      <c r="J15" s="14">
        <v>44063</v>
      </c>
      <c r="K15" s="116"/>
      <c r="L15" s="28"/>
      <c r="M15" s="1" t="s">
        <v>208</v>
      </c>
      <c r="N15" s="16"/>
      <c r="O15" s="471"/>
      <c r="P15" s="471" t="s">
        <v>209</v>
      </c>
      <c r="Q15" s="95" t="s">
        <v>198</v>
      </c>
    </row>
    <row r="16" spans="1:19" ht="13.5" customHeight="1" x14ac:dyDescent="0.15">
      <c r="B16" s="1"/>
      <c r="C16" s="16"/>
      <c r="D16" s="1"/>
      <c r="E16" s="19"/>
      <c r="F16" s="1"/>
      <c r="H16" s="91">
        <v>3</v>
      </c>
      <c r="I16" s="182" t="s">
        <v>10</v>
      </c>
      <c r="J16" s="14">
        <v>28020</v>
      </c>
      <c r="K16" s="116"/>
      <c r="L16" s="4">
        <f>SUM(L3)</f>
        <v>17</v>
      </c>
      <c r="M16" s="14">
        <f>SUM(N3)</f>
        <v>303456</v>
      </c>
      <c r="N16" s="182" t="s">
        <v>21</v>
      </c>
      <c r="O16" s="4">
        <f>SUM(O3)</f>
        <v>17</v>
      </c>
      <c r="P16" s="14">
        <f>SUM(M16)</f>
        <v>303456</v>
      </c>
      <c r="Q16" s="325">
        <v>365623</v>
      </c>
      <c r="R16" s="86"/>
    </row>
    <row r="17" spans="2:20" ht="13.5" customHeight="1" x14ac:dyDescent="0.15">
      <c r="B17" s="1"/>
      <c r="C17" s="16"/>
      <c r="D17" s="1"/>
      <c r="E17" s="19"/>
      <c r="F17" s="1"/>
      <c r="H17" s="91">
        <v>1</v>
      </c>
      <c r="I17" s="182" t="s">
        <v>4</v>
      </c>
      <c r="J17" s="14">
        <v>26825</v>
      </c>
      <c r="K17" s="116"/>
      <c r="L17" s="4">
        <f t="shared" ref="L17:L25" si="3">SUM(L4)</f>
        <v>26</v>
      </c>
      <c r="M17" s="14">
        <f t="shared" ref="M17:M25" si="4">SUM(N4)</f>
        <v>143507</v>
      </c>
      <c r="N17" s="182" t="s">
        <v>30</v>
      </c>
      <c r="O17" s="4">
        <f t="shared" ref="O17:O25" si="5">SUM(O4)</f>
        <v>26</v>
      </c>
      <c r="P17" s="14">
        <f t="shared" ref="P17:P25" si="6">SUM(M17)</f>
        <v>143507</v>
      </c>
      <c r="Q17" s="326">
        <v>141489</v>
      </c>
      <c r="R17" s="86"/>
      <c r="S17" s="46"/>
    </row>
    <row r="18" spans="2:20" ht="13.5" customHeight="1" x14ac:dyDescent="0.15">
      <c r="B18" s="1"/>
      <c r="C18" s="16"/>
      <c r="D18" s="1"/>
      <c r="E18" s="19"/>
      <c r="F18" s="1"/>
      <c r="H18" s="91">
        <v>37</v>
      </c>
      <c r="I18" s="182" t="s">
        <v>37</v>
      </c>
      <c r="J18" s="14">
        <v>25859</v>
      </c>
      <c r="K18" s="116"/>
      <c r="L18" s="4">
        <f t="shared" si="3"/>
        <v>36</v>
      </c>
      <c r="M18" s="14">
        <f t="shared" si="4"/>
        <v>124175</v>
      </c>
      <c r="N18" s="183" t="s">
        <v>5</v>
      </c>
      <c r="O18" s="4">
        <f t="shared" si="5"/>
        <v>36</v>
      </c>
      <c r="P18" s="14">
        <f t="shared" si="6"/>
        <v>124175</v>
      </c>
      <c r="Q18" s="326">
        <v>134759</v>
      </c>
      <c r="R18" s="86"/>
      <c r="S18" s="126"/>
    </row>
    <row r="19" spans="2:20" ht="13.5" customHeight="1" x14ac:dyDescent="0.15">
      <c r="B19" s="1"/>
      <c r="C19" s="16"/>
      <c r="D19" s="1"/>
      <c r="E19" s="19"/>
      <c r="F19" s="1"/>
      <c r="H19" s="91">
        <v>22</v>
      </c>
      <c r="I19" s="182" t="s">
        <v>26</v>
      </c>
      <c r="J19" s="251">
        <v>21680</v>
      </c>
      <c r="L19" s="4">
        <f t="shared" si="3"/>
        <v>31</v>
      </c>
      <c r="M19" s="14">
        <f t="shared" si="4"/>
        <v>97999</v>
      </c>
      <c r="N19" s="182" t="s">
        <v>64</v>
      </c>
      <c r="O19" s="4">
        <f t="shared" si="5"/>
        <v>31</v>
      </c>
      <c r="P19" s="14">
        <f t="shared" si="6"/>
        <v>97999</v>
      </c>
      <c r="Q19" s="326">
        <v>91519</v>
      </c>
      <c r="R19" s="86"/>
      <c r="S19" s="139"/>
    </row>
    <row r="20" spans="2:20" ht="13.5" customHeight="1" x14ac:dyDescent="0.15">
      <c r="B20" s="20"/>
      <c r="C20" s="16"/>
      <c r="D20" s="1"/>
      <c r="E20" s="19"/>
      <c r="F20" s="1"/>
      <c r="H20" s="91">
        <v>9</v>
      </c>
      <c r="I20" s="393" t="s">
        <v>170</v>
      </c>
      <c r="J20" s="251">
        <v>20894</v>
      </c>
      <c r="L20" s="4">
        <f t="shared" si="3"/>
        <v>16</v>
      </c>
      <c r="M20" s="14">
        <f t="shared" si="4"/>
        <v>72395</v>
      </c>
      <c r="N20" s="182" t="s">
        <v>3</v>
      </c>
      <c r="O20" s="4">
        <f t="shared" si="5"/>
        <v>16</v>
      </c>
      <c r="P20" s="14">
        <f t="shared" si="6"/>
        <v>72395</v>
      </c>
      <c r="Q20" s="326">
        <v>69370</v>
      </c>
      <c r="R20" s="86"/>
      <c r="S20" s="139"/>
    </row>
    <row r="21" spans="2:20" ht="13.5" customHeight="1" x14ac:dyDescent="0.15">
      <c r="B21" s="20"/>
      <c r="C21" s="16"/>
      <c r="D21" s="1"/>
      <c r="E21" s="19"/>
      <c r="F21" s="1"/>
      <c r="H21" s="91">
        <v>14</v>
      </c>
      <c r="I21" s="182" t="s">
        <v>19</v>
      </c>
      <c r="J21" s="14">
        <v>17384</v>
      </c>
      <c r="L21" s="4">
        <f t="shared" si="3"/>
        <v>33</v>
      </c>
      <c r="M21" s="14">
        <f t="shared" si="4"/>
        <v>68212</v>
      </c>
      <c r="N21" s="182" t="s">
        <v>0</v>
      </c>
      <c r="O21" s="4">
        <f t="shared" si="5"/>
        <v>33</v>
      </c>
      <c r="P21" s="14">
        <f t="shared" si="6"/>
        <v>68212</v>
      </c>
      <c r="Q21" s="326">
        <v>67084</v>
      </c>
      <c r="R21" s="86"/>
      <c r="S21" s="30"/>
    </row>
    <row r="22" spans="2:20" ht="13.5" customHeight="1" x14ac:dyDescent="0.15">
      <c r="B22" s="1"/>
      <c r="C22" s="16"/>
      <c r="D22" s="1"/>
      <c r="E22" s="19"/>
      <c r="F22" s="1"/>
      <c r="H22" s="91">
        <v>21</v>
      </c>
      <c r="I22" s="393" t="s">
        <v>162</v>
      </c>
      <c r="J22" s="14">
        <v>13889</v>
      </c>
      <c r="K22" s="16"/>
      <c r="L22" s="4">
        <f t="shared" si="3"/>
        <v>34</v>
      </c>
      <c r="M22" s="14">
        <f t="shared" si="4"/>
        <v>67827</v>
      </c>
      <c r="N22" s="185" t="s">
        <v>1</v>
      </c>
      <c r="O22" s="4">
        <f t="shared" si="5"/>
        <v>34</v>
      </c>
      <c r="P22" s="14">
        <f t="shared" si="6"/>
        <v>67827</v>
      </c>
      <c r="Q22" s="326">
        <v>73485</v>
      </c>
      <c r="R22" s="86"/>
    </row>
    <row r="23" spans="2:20" ht="13.5" customHeight="1" x14ac:dyDescent="0.15">
      <c r="B23" s="20"/>
      <c r="C23" s="16"/>
      <c r="D23" s="1"/>
      <c r="E23" s="19"/>
      <c r="F23" s="1"/>
      <c r="H23" s="91">
        <v>11</v>
      </c>
      <c r="I23" s="182" t="s">
        <v>17</v>
      </c>
      <c r="J23" s="251">
        <v>13117</v>
      </c>
      <c r="K23" s="16"/>
      <c r="L23" s="4">
        <f t="shared" si="3"/>
        <v>40</v>
      </c>
      <c r="M23" s="14">
        <f t="shared" si="4"/>
        <v>67719</v>
      </c>
      <c r="N23" s="183" t="s">
        <v>2</v>
      </c>
      <c r="O23" s="4">
        <f t="shared" si="5"/>
        <v>40</v>
      </c>
      <c r="P23" s="14">
        <f t="shared" si="6"/>
        <v>67719</v>
      </c>
      <c r="Q23" s="326">
        <v>54261</v>
      </c>
      <c r="R23" s="86"/>
      <c r="S23" s="46"/>
    </row>
    <row r="24" spans="2:20" ht="13.5" customHeight="1" x14ac:dyDescent="0.15">
      <c r="B24" s="1"/>
      <c r="C24" s="16"/>
      <c r="D24" s="1"/>
      <c r="E24" s="19"/>
      <c r="F24" s="1"/>
      <c r="H24" s="91">
        <v>15</v>
      </c>
      <c r="I24" s="182" t="s">
        <v>20</v>
      </c>
      <c r="J24" s="14">
        <v>8024</v>
      </c>
      <c r="K24" s="16"/>
      <c r="L24" s="4">
        <f t="shared" si="3"/>
        <v>13</v>
      </c>
      <c r="M24" s="14">
        <f t="shared" si="4"/>
        <v>62594</v>
      </c>
      <c r="N24" s="185" t="s">
        <v>7</v>
      </c>
      <c r="O24" s="4">
        <f t="shared" si="5"/>
        <v>13</v>
      </c>
      <c r="P24" s="14">
        <f t="shared" si="6"/>
        <v>62594</v>
      </c>
      <c r="Q24" s="326">
        <v>61182</v>
      </c>
      <c r="R24" s="86"/>
      <c r="S24" s="126"/>
    </row>
    <row r="25" spans="2:20" ht="13.5" customHeight="1" thickBot="1" x14ac:dyDescent="0.2">
      <c r="B25" s="1"/>
      <c r="C25" s="16"/>
      <c r="D25" s="1"/>
      <c r="E25" s="19"/>
      <c r="F25" s="1"/>
      <c r="H25" s="91">
        <v>30</v>
      </c>
      <c r="I25" s="182" t="s">
        <v>33</v>
      </c>
      <c r="J25" s="14">
        <v>7709</v>
      </c>
      <c r="K25" s="16"/>
      <c r="L25" s="15">
        <f t="shared" si="3"/>
        <v>2</v>
      </c>
      <c r="M25" s="128">
        <f t="shared" si="4"/>
        <v>51389</v>
      </c>
      <c r="N25" s="462" t="s">
        <v>6</v>
      </c>
      <c r="O25" s="15">
        <f t="shared" si="5"/>
        <v>2</v>
      </c>
      <c r="P25" s="128">
        <f t="shared" si="6"/>
        <v>51389</v>
      </c>
      <c r="Q25" s="327">
        <v>52811</v>
      </c>
      <c r="R25" s="141" t="s">
        <v>73</v>
      </c>
      <c r="S25" s="30"/>
      <c r="T25" s="30"/>
    </row>
    <row r="26" spans="2:20" ht="13.5" customHeight="1" thickTop="1" x14ac:dyDescent="0.15">
      <c r="B26" s="1"/>
      <c r="C26" s="1"/>
      <c r="D26" s="1"/>
      <c r="E26" s="1"/>
      <c r="F26" s="1"/>
      <c r="H26" s="91">
        <v>35</v>
      </c>
      <c r="I26" s="182" t="s">
        <v>36</v>
      </c>
      <c r="J26" s="151">
        <v>7069</v>
      </c>
      <c r="K26" s="16"/>
      <c r="L26" s="129"/>
      <c r="M26" s="184">
        <f>SUM(J43-(M16+M17+M18+M19+M20+M21+M22+M23+M24+M25))</f>
        <v>353576</v>
      </c>
      <c r="N26" s="252" t="s">
        <v>45</v>
      </c>
      <c r="O26" s="130"/>
      <c r="P26" s="184">
        <f>SUM(M26)</f>
        <v>353576</v>
      </c>
      <c r="Q26" s="184"/>
      <c r="R26" s="200">
        <v>1484253</v>
      </c>
      <c r="T26" s="30"/>
    </row>
    <row r="27" spans="2:20" ht="13.5" customHeight="1" x14ac:dyDescent="0.15">
      <c r="H27" s="91">
        <v>29</v>
      </c>
      <c r="I27" s="182" t="s">
        <v>54</v>
      </c>
      <c r="J27" s="14">
        <v>4920</v>
      </c>
      <c r="K27" s="16"/>
      <c r="M27" s="53" t="s">
        <v>185</v>
      </c>
      <c r="N27" s="53"/>
      <c r="O27" s="124"/>
      <c r="P27" s="125" t="s">
        <v>186</v>
      </c>
    </row>
    <row r="28" spans="2:20" ht="13.5" customHeight="1" x14ac:dyDescent="0.15">
      <c r="G28" s="18"/>
      <c r="H28" s="91">
        <v>39</v>
      </c>
      <c r="I28" s="182" t="s">
        <v>39</v>
      </c>
      <c r="J28" s="14">
        <v>3725</v>
      </c>
      <c r="K28" s="16"/>
      <c r="M28" s="96">
        <f t="shared" ref="M28:M37" si="7">SUM(Q3)</f>
        <v>79984</v>
      </c>
      <c r="N28" s="182" t="s">
        <v>21</v>
      </c>
      <c r="O28" s="4">
        <f>SUM(L3)</f>
        <v>17</v>
      </c>
      <c r="P28" s="96">
        <f t="shared" ref="P28:P37" si="8">SUM(Q3)</f>
        <v>79984</v>
      </c>
    </row>
    <row r="29" spans="2:20" ht="13.5" customHeight="1" x14ac:dyDescent="0.15">
      <c r="H29" s="91">
        <v>10</v>
      </c>
      <c r="I29" s="182" t="s">
        <v>16</v>
      </c>
      <c r="J29" s="14">
        <v>2739</v>
      </c>
      <c r="K29" s="16"/>
      <c r="M29" s="96">
        <f t="shared" si="7"/>
        <v>134490</v>
      </c>
      <c r="N29" s="182" t="s">
        <v>30</v>
      </c>
      <c r="O29" s="4">
        <f t="shared" ref="O29:O37" si="9">SUM(L4)</f>
        <v>26</v>
      </c>
      <c r="P29" s="96">
        <f t="shared" si="8"/>
        <v>134490</v>
      </c>
    </row>
    <row r="30" spans="2:20" ht="13.5" customHeight="1" x14ac:dyDescent="0.15">
      <c r="H30" s="91">
        <v>20</v>
      </c>
      <c r="I30" s="182" t="s">
        <v>24</v>
      </c>
      <c r="J30" s="97">
        <v>2666</v>
      </c>
      <c r="K30" s="16"/>
      <c r="M30" s="96">
        <f t="shared" si="7"/>
        <v>88678</v>
      </c>
      <c r="N30" s="183" t="s">
        <v>5</v>
      </c>
      <c r="O30" s="4">
        <f t="shared" si="9"/>
        <v>36</v>
      </c>
      <c r="P30" s="96">
        <f t="shared" si="8"/>
        <v>88678</v>
      </c>
    </row>
    <row r="31" spans="2:20" ht="13.5" customHeight="1" x14ac:dyDescent="0.15">
      <c r="H31" s="91">
        <v>27</v>
      </c>
      <c r="I31" s="182" t="s">
        <v>31</v>
      </c>
      <c r="J31" s="151">
        <v>2539</v>
      </c>
      <c r="K31" s="16"/>
      <c r="M31" s="96">
        <f t="shared" si="7"/>
        <v>88061</v>
      </c>
      <c r="N31" s="182" t="s">
        <v>64</v>
      </c>
      <c r="O31" s="4">
        <f t="shared" si="9"/>
        <v>31</v>
      </c>
      <c r="P31" s="96">
        <f t="shared" si="8"/>
        <v>88061</v>
      </c>
    </row>
    <row r="32" spans="2:20" ht="13.5" customHeight="1" x14ac:dyDescent="0.15">
      <c r="H32" s="91">
        <v>12</v>
      </c>
      <c r="I32" s="182" t="s">
        <v>18</v>
      </c>
      <c r="J32" s="14">
        <v>1819</v>
      </c>
      <c r="K32" s="16"/>
      <c r="M32" s="96">
        <f t="shared" si="7"/>
        <v>65239</v>
      </c>
      <c r="N32" s="182" t="s">
        <v>3</v>
      </c>
      <c r="O32" s="4">
        <f t="shared" si="9"/>
        <v>16</v>
      </c>
      <c r="P32" s="96">
        <f t="shared" si="8"/>
        <v>65239</v>
      </c>
      <c r="S32" s="11"/>
    </row>
    <row r="33" spans="8:21" ht="13.5" customHeight="1" x14ac:dyDescent="0.15">
      <c r="H33" s="91">
        <v>4</v>
      </c>
      <c r="I33" s="182" t="s">
        <v>11</v>
      </c>
      <c r="J33" s="251">
        <v>1349</v>
      </c>
      <c r="K33" s="16"/>
      <c r="M33" s="96">
        <f t="shared" si="7"/>
        <v>77191</v>
      </c>
      <c r="N33" s="182" t="s">
        <v>0</v>
      </c>
      <c r="O33" s="4">
        <f t="shared" si="9"/>
        <v>33</v>
      </c>
      <c r="P33" s="96">
        <f t="shared" si="8"/>
        <v>77191</v>
      </c>
      <c r="S33" s="30"/>
      <c r="T33" s="30"/>
    </row>
    <row r="34" spans="8:21" ht="13.5" customHeight="1" x14ac:dyDescent="0.15">
      <c r="H34" s="91">
        <v>23</v>
      </c>
      <c r="I34" s="182" t="s">
        <v>27</v>
      </c>
      <c r="J34" s="14">
        <v>1217</v>
      </c>
      <c r="K34" s="16"/>
      <c r="M34" s="96">
        <f t="shared" si="7"/>
        <v>64639</v>
      </c>
      <c r="N34" s="185" t="s">
        <v>1</v>
      </c>
      <c r="O34" s="4">
        <f t="shared" si="9"/>
        <v>34</v>
      </c>
      <c r="P34" s="96">
        <f t="shared" si="8"/>
        <v>64639</v>
      </c>
      <c r="S34" s="30"/>
      <c r="T34" s="30"/>
    </row>
    <row r="35" spans="8:21" ht="13.5" customHeight="1" x14ac:dyDescent="0.15">
      <c r="H35" s="91">
        <v>6</v>
      </c>
      <c r="I35" s="182" t="s">
        <v>13</v>
      </c>
      <c r="J35" s="14">
        <v>1172</v>
      </c>
      <c r="K35" s="16"/>
      <c r="M35" s="96">
        <f t="shared" si="7"/>
        <v>73533</v>
      </c>
      <c r="N35" s="183" t="s">
        <v>2</v>
      </c>
      <c r="O35" s="4">
        <f t="shared" si="9"/>
        <v>40</v>
      </c>
      <c r="P35" s="96">
        <f t="shared" si="8"/>
        <v>73533</v>
      </c>
      <c r="S35" s="30"/>
    </row>
    <row r="36" spans="8:21" ht="13.5" customHeight="1" x14ac:dyDescent="0.15">
      <c r="H36" s="91">
        <v>18</v>
      </c>
      <c r="I36" s="182" t="s">
        <v>22</v>
      </c>
      <c r="J36" s="14">
        <v>703</v>
      </c>
      <c r="K36" s="16"/>
      <c r="M36" s="96">
        <f t="shared" si="7"/>
        <v>35139</v>
      </c>
      <c r="N36" s="185" t="s">
        <v>7</v>
      </c>
      <c r="O36" s="4">
        <f t="shared" si="9"/>
        <v>13</v>
      </c>
      <c r="P36" s="96">
        <f t="shared" si="8"/>
        <v>35139</v>
      </c>
      <c r="S36" s="30"/>
    </row>
    <row r="37" spans="8:21" ht="13.5" customHeight="1" thickBot="1" x14ac:dyDescent="0.2">
      <c r="H37" s="91">
        <v>19</v>
      </c>
      <c r="I37" s="182" t="s">
        <v>23</v>
      </c>
      <c r="J37" s="14">
        <v>620</v>
      </c>
      <c r="K37" s="16"/>
      <c r="M37" s="127">
        <f t="shared" si="7"/>
        <v>49333</v>
      </c>
      <c r="N37" s="462" t="s">
        <v>6</v>
      </c>
      <c r="O37" s="15">
        <f t="shared" si="9"/>
        <v>2</v>
      </c>
      <c r="P37" s="127">
        <f t="shared" si="8"/>
        <v>49333</v>
      </c>
      <c r="S37" s="30"/>
    </row>
    <row r="38" spans="8:21" ht="13.5" customHeight="1" thickTop="1" x14ac:dyDescent="0.15">
      <c r="H38" s="91">
        <v>32</v>
      </c>
      <c r="I38" s="182" t="s">
        <v>35</v>
      </c>
      <c r="J38" s="151">
        <v>581</v>
      </c>
      <c r="K38" s="16"/>
      <c r="M38" s="402">
        <f>SUM(Q13-(Q3+Q4+Q5+Q6+Q7+Q8+Q9+Q10+Q11+Q12))</f>
        <v>323037</v>
      </c>
      <c r="N38" s="403" t="s">
        <v>168</v>
      </c>
      <c r="O38" s="404"/>
      <c r="P38" s="405">
        <f>SUM(M38)</f>
        <v>323037</v>
      </c>
      <c r="U38" s="30"/>
    </row>
    <row r="39" spans="8:21" ht="13.5" customHeight="1" x14ac:dyDescent="0.15">
      <c r="H39" s="91">
        <v>7</v>
      </c>
      <c r="I39" s="182" t="s">
        <v>14</v>
      </c>
      <c r="J39" s="251">
        <v>357</v>
      </c>
      <c r="K39" s="16"/>
      <c r="P39" s="30"/>
    </row>
    <row r="40" spans="8:21" ht="13.5" customHeight="1" x14ac:dyDescent="0.15">
      <c r="H40" s="91">
        <v>5</v>
      </c>
      <c r="I40" s="182" t="s">
        <v>12</v>
      </c>
      <c r="J40" s="251">
        <v>256</v>
      </c>
      <c r="K40" s="16"/>
    </row>
    <row r="41" spans="8:21" ht="13.5" customHeight="1" x14ac:dyDescent="0.15">
      <c r="H41" s="91">
        <v>28</v>
      </c>
      <c r="I41" s="182" t="s">
        <v>32</v>
      </c>
      <c r="J41" s="14">
        <v>206</v>
      </c>
      <c r="K41" s="16"/>
    </row>
    <row r="42" spans="8:21" ht="13.5" customHeight="1" thickBot="1" x14ac:dyDescent="0.2">
      <c r="H42" s="152">
        <v>8</v>
      </c>
      <c r="I42" s="185" t="s">
        <v>15</v>
      </c>
      <c r="J42" s="128">
        <v>0</v>
      </c>
      <c r="K42" s="16"/>
    </row>
    <row r="43" spans="8:21" ht="13.5" customHeight="1" thickTop="1" x14ac:dyDescent="0.15">
      <c r="H43" s="129"/>
      <c r="I43" s="347" t="s">
        <v>8</v>
      </c>
      <c r="J43" s="348">
        <f>SUM(J3:J42)</f>
        <v>1412849</v>
      </c>
    </row>
    <row r="44" spans="8:21" ht="13.5" customHeight="1" x14ac:dyDescent="0.15"/>
    <row r="45" spans="8:21" ht="13.5" customHeight="1" x14ac:dyDescent="0.15"/>
    <row r="46" spans="8:21" ht="13.5" customHeight="1" x14ac:dyDescent="0.15"/>
    <row r="47" spans="8:21" ht="13.5" customHeight="1" x14ac:dyDescent="0.15"/>
    <row r="48" spans="8:21" ht="13.5" customHeight="1" x14ac:dyDescent="0.15"/>
    <row r="49" spans="1:19" ht="13.5" customHeight="1" x14ac:dyDescent="0.15">
      <c r="I49" s="456"/>
      <c r="J49" s="181"/>
    </row>
    <row r="50" spans="1:19" ht="13.5" customHeight="1" x14ac:dyDescent="0.15">
      <c r="I50" s="485"/>
      <c r="J50" s="259"/>
    </row>
    <row r="51" spans="1:19" ht="13.5" customHeight="1" x14ac:dyDescent="0.15">
      <c r="M51" s="456"/>
      <c r="N51" s="181"/>
    </row>
    <row r="52" spans="1:19" ht="13.5" customHeight="1" x14ac:dyDescent="0.15">
      <c r="A52" s="36" t="s">
        <v>46</v>
      </c>
      <c r="B52" s="24" t="s">
        <v>9</v>
      </c>
      <c r="C52" s="9" t="s">
        <v>206</v>
      </c>
      <c r="D52" s="9" t="s">
        <v>184</v>
      </c>
      <c r="E52" s="26" t="s">
        <v>43</v>
      </c>
      <c r="F52" s="25" t="s">
        <v>42</v>
      </c>
      <c r="G52" s="328" t="s">
        <v>188</v>
      </c>
      <c r="I52" s="456"/>
      <c r="J52" s="181"/>
      <c r="N52" s="483"/>
      <c r="S52" s="484"/>
    </row>
    <row r="53" spans="1:19" ht="13.5" customHeight="1" x14ac:dyDescent="0.15">
      <c r="A53" s="10">
        <v>1</v>
      </c>
      <c r="B53" s="182" t="s">
        <v>21</v>
      </c>
      <c r="C53" s="14">
        <f t="shared" ref="C53:C62" si="10">SUM(J3)</f>
        <v>303456</v>
      </c>
      <c r="D53" s="97">
        <f t="shared" ref="D53:D63" si="11">SUM(Q3)</f>
        <v>79984</v>
      </c>
      <c r="E53" s="94">
        <f t="shared" ref="E53:E62" si="12">SUM(P16/Q16*100)</f>
        <v>82.996966821015093</v>
      </c>
      <c r="F53" s="22">
        <f t="shared" ref="F53:F63" si="13">SUM(C53/D53*100)</f>
        <v>379.39587917583515</v>
      </c>
      <c r="G53" s="23"/>
      <c r="I53" s="456"/>
      <c r="J53" s="181"/>
    </row>
    <row r="54" spans="1:19" ht="13.5" customHeight="1" x14ac:dyDescent="0.15">
      <c r="A54" s="10">
        <v>2</v>
      </c>
      <c r="B54" s="182" t="s">
        <v>30</v>
      </c>
      <c r="C54" s="14">
        <f t="shared" si="10"/>
        <v>143507</v>
      </c>
      <c r="D54" s="97">
        <f t="shared" si="11"/>
        <v>134490</v>
      </c>
      <c r="E54" s="94">
        <f t="shared" si="12"/>
        <v>101.4262592851741</v>
      </c>
      <c r="F54" s="496">
        <f t="shared" si="13"/>
        <v>106.70458770168784</v>
      </c>
      <c r="G54" s="23"/>
      <c r="M54" s="482"/>
      <c r="N54" s="18"/>
    </row>
    <row r="55" spans="1:19" ht="13.5" customHeight="1" x14ac:dyDescent="0.15">
      <c r="A55" s="10">
        <v>3</v>
      </c>
      <c r="B55" s="183" t="s">
        <v>5</v>
      </c>
      <c r="C55" s="14">
        <f t="shared" si="10"/>
        <v>124175</v>
      </c>
      <c r="D55" s="97">
        <f t="shared" si="11"/>
        <v>88678</v>
      </c>
      <c r="E55" s="94">
        <f t="shared" si="12"/>
        <v>92.145979118277808</v>
      </c>
      <c r="F55" s="22">
        <f t="shared" si="13"/>
        <v>140.02909402557569</v>
      </c>
      <c r="G55" s="23"/>
      <c r="I55" s="551"/>
      <c r="J55" s="552"/>
    </row>
    <row r="56" spans="1:19" ht="13.5" customHeight="1" x14ac:dyDescent="0.15">
      <c r="A56" s="10">
        <v>4</v>
      </c>
      <c r="B56" s="182" t="s">
        <v>64</v>
      </c>
      <c r="C56" s="14">
        <f t="shared" si="10"/>
        <v>97999</v>
      </c>
      <c r="D56" s="97">
        <f t="shared" si="11"/>
        <v>88061</v>
      </c>
      <c r="E56" s="94">
        <f t="shared" si="12"/>
        <v>107.08049694598935</v>
      </c>
      <c r="F56" s="22">
        <f t="shared" si="13"/>
        <v>111.2853590125027</v>
      </c>
      <c r="G56" s="23"/>
      <c r="I56" s="551"/>
      <c r="J56" s="552"/>
    </row>
    <row r="57" spans="1:19" ht="13.5" customHeight="1" x14ac:dyDescent="0.15">
      <c r="A57" s="10">
        <v>5</v>
      </c>
      <c r="B57" s="182" t="s">
        <v>3</v>
      </c>
      <c r="C57" s="14">
        <f t="shared" si="10"/>
        <v>72395</v>
      </c>
      <c r="D57" s="97">
        <f t="shared" si="11"/>
        <v>65239</v>
      </c>
      <c r="E57" s="94">
        <f t="shared" si="12"/>
        <v>104.36067464321752</v>
      </c>
      <c r="F57" s="22">
        <f t="shared" si="13"/>
        <v>110.96889897147413</v>
      </c>
      <c r="G57" s="23"/>
      <c r="I57" s="181"/>
      <c r="P57" s="30"/>
    </row>
    <row r="58" spans="1:19" ht="13.5" customHeight="1" x14ac:dyDescent="0.15">
      <c r="A58" s="10">
        <v>6</v>
      </c>
      <c r="B58" s="182" t="s">
        <v>0</v>
      </c>
      <c r="C58" s="14">
        <f t="shared" si="10"/>
        <v>68212</v>
      </c>
      <c r="D58" s="97">
        <f t="shared" si="11"/>
        <v>77191</v>
      </c>
      <c r="E58" s="94">
        <f t="shared" si="12"/>
        <v>101.68147397292945</v>
      </c>
      <c r="F58" s="22">
        <f t="shared" si="13"/>
        <v>88.367814900700864</v>
      </c>
      <c r="G58" s="23"/>
    </row>
    <row r="59" spans="1:19" ht="13.5" customHeight="1" x14ac:dyDescent="0.15">
      <c r="A59" s="10">
        <v>7</v>
      </c>
      <c r="B59" s="185" t="s">
        <v>1</v>
      </c>
      <c r="C59" s="14">
        <f t="shared" si="10"/>
        <v>67827</v>
      </c>
      <c r="D59" s="97">
        <f t="shared" si="11"/>
        <v>64639</v>
      </c>
      <c r="E59" s="94">
        <f t="shared" si="12"/>
        <v>92.300469483568065</v>
      </c>
      <c r="F59" s="22">
        <f t="shared" si="13"/>
        <v>104.93200699268243</v>
      </c>
      <c r="G59" s="23"/>
    </row>
    <row r="60" spans="1:19" ht="13.5" customHeight="1" x14ac:dyDescent="0.15">
      <c r="A60" s="10">
        <v>8</v>
      </c>
      <c r="B60" s="183" t="s">
        <v>2</v>
      </c>
      <c r="C60" s="14">
        <f t="shared" si="10"/>
        <v>67719</v>
      </c>
      <c r="D60" s="97">
        <f t="shared" si="11"/>
        <v>73533</v>
      </c>
      <c r="E60" s="94">
        <f t="shared" si="12"/>
        <v>124.80234422513408</v>
      </c>
      <c r="F60" s="22">
        <f t="shared" si="13"/>
        <v>92.093345844722776</v>
      </c>
      <c r="G60" s="23"/>
    </row>
    <row r="61" spans="1:19" ht="13.5" customHeight="1" x14ac:dyDescent="0.15">
      <c r="A61" s="10">
        <v>9</v>
      </c>
      <c r="B61" s="185" t="s">
        <v>7</v>
      </c>
      <c r="C61" s="14">
        <f t="shared" si="10"/>
        <v>62594</v>
      </c>
      <c r="D61" s="97">
        <f t="shared" si="11"/>
        <v>35139</v>
      </c>
      <c r="E61" s="94">
        <f t="shared" si="12"/>
        <v>102.3078683272858</v>
      </c>
      <c r="F61" s="22">
        <f t="shared" si="13"/>
        <v>178.13255926463475</v>
      </c>
      <c r="G61" s="23"/>
    </row>
    <row r="62" spans="1:19" ht="13.5" customHeight="1" thickBot="1" x14ac:dyDescent="0.2">
      <c r="A62" s="142">
        <v>10</v>
      </c>
      <c r="B62" s="462" t="s">
        <v>6</v>
      </c>
      <c r="C62" s="128">
        <f t="shared" si="10"/>
        <v>51389</v>
      </c>
      <c r="D62" s="143">
        <f t="shared" si="11"/>
        <v>49333</v>
      </c>
      <c r="E62" s="144">
        <f t="shared" si="12"/>
        <v>97.307379144496409</v>
      </c>
      <c r="F62" s="145">
        <f t="shared" si="13"/>
        <v>104.16759572699816</v>
      </c>
      <c r="G62" s="146"/>
    </row>
    <row r="63" spans="1:19" ht="13.5" customHeight="1" thickTop="1" x14ac:dyDescent="0.15">
      <c r="A63" s="129"/>
      <c r="B63" s="147" t="s">
        <v>74</v>
      </c>
      <c r="C63" s="148">
        <f>SUM(J43)</f>
        <v>1412849</v>
      </c>
      <c r="D63" s="148">
        <f t="shared" si="11"/>
        <v>1079324</v>
      </c>
      <c r="E63" s="149">
        <f>SUM(C63/R26*100)</f>
        <v>95.189229868492774</v>
      </c>
      <c r="F63" s="150">
        <f t="shared" si="13"/>
        <v>130.90128636072208</v>
      </c>
      <c r="G63" s="156">
        <v>66.900000000000006</v>
      </c>
    </row>
    <row r="64" spans="1:19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</sheetData>
  <sortState ref="H3:J42">
    <sortCondition descending="1" ref="J2:J42"/>
  </sortState>
  <mergeCells count="3">
    <mergeCell ref="A1:G1"/>
    <mergeCell ref="I55:I56"/>
    <mergeCell ref="J55:J56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 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保管高</vt:lpstr>
      <vt:lpstr>東部・富士</vt:lpstr>
      <vt:lpstr>清水・静岡</vt:lpstr>
      <vt:lpstr>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 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駿遠・西部!Print_Area</vt:lpstr>
      <vt:lpstr>清水・静岡!Print_Area</vt:lpstr>
      <vt:lpstr>東部・富士!Print_Area</vt:lpstr>
      <vt:lpstr>保管高!Print_Area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r_tsukauchi</cp:lastModifiedBy>
  <cp:lastPrinted>2022-03-02T04:45:16Z</cp:lastPrinted>
  <dcterms:created xsi:type="dcterms:W3CDTF">2004-08-12T01:21:30Z</dcterms:created>
  <dcterms:modified xsi:type="dcterms:W3CDTF">2022-03-04T02:56:56Z</dcterms:modified>
</cp:coreProperties>
</file>