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7.xml" ContentType="application/vnd.openxmlformats-officedocument.drawing+xml"/>
  <Override PartName="/xl/charts/chart25.xml" ContentType="application/vnd.openxmlformats-officedocument.drawingml.chart+xml"/>
  <Override PartName="/xl/drawings/drawing18.xml" ContentType="application/vnd.openxmlformats-officedocument.drawingml.chartshapes+xml"/>
  <Override PartName="/xl/charts/chart26.xml" ContentType="application/vnd.openxmlformats-officedocument.drawingml.chart+xml"/>
  <Override PartName="/xl/drawings/drawing19.xml" ContentType="application/vnd.openxmlformats-officedocument.drawingml.chartshapes+xml"/>
  <Override PartName="/xl/charts/chart27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28.xml" ContentType="application/vnd.openxmlformats-officedocument.drawingml.chart+xml"/>
  <Override PartName="/xl/drawings/drawing22.xml" ContentType="application/vnd.openxmlformats-officedocument.drawingml.chartshapes+xml"/>
  <Override PartName="/xl/charts/chart29.xml" ContentType="application/vnd.openxmlformats-officedocument.drawingml.chart+xml"/>
  <Override PartName="/xl/drawings/drawing23.xml" ContentType="application/vnd.openxmlformats-officedocument.drawingml.chartshapes+xml"/>
  <Override PartName="/xl/charts/chart30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1.xml" ContentType="application/vnd.openxmlformats-officedocument.drawingml.chart+xml"/>
  <Override PartName="/xl/drawings/drawing26.xml" ContentType="application/vnd.openxmlformats-officedocument.drawingml.chartshapes+xml"/>
  <Override PartName="/xl/charts/chart32.xml" ContentType="application/vnd.openxmlformats-officedocument.drawingml.chart+xml"/>
  <Override PartName="/xl/drawings/drawing27.xml" ContentType="application/vnd.openxmlformats-officedocument.drawingml.chartshapes+xml"/>
  <Override PartName="/xl/charts/chart33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34.xml" ContentType="application/vnd.openxmlformats-officedocument.drawingml.chart+xml"/>
  <Override PartName="/xl/drawings/drawing30.xml" ContentType="application/vnd.openxmlformats-officedocument.drawingml.chartshapes+xml"/>
  <Override PartName="/xl/charts/chart35.xml" ContentType="application/vnd.openxmlformats-officedocument.drawingml.chart+xml"/>
  <Override PartName="/xl/drawings/drawing31.xml" ContentType="application/vnd.openxmlformats-officedocument.drawingml.chartshapes+xml"/>
  <Override PartName="/xl/charts/chart3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37.xml" ContentType="application/vnd.openxmlformats-officedocument.drawingml.chart+xml"/>
  <Override PartName="/xl/drawings/drawing34.xml" ContentType="application/vnd.openxmlformats-officedocument.drawingml.chartshapes+xml"/>
  <Override PartName="/xl/charts/chart38.xml" ContentType="application/vnd.openxmlformats-officedocument.drawingml.chart+xml"/>
  <Override PartName="/xl/drawings/drawing35.xml" ContentType="application/vnd.openxmlformats-officedocument.drawingml.chartshapes+xml"/>
  <Override PartName="/xl/charts/chart39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40.xml" ContentType="application/vnd.openxmlformats-officedocument.drawingml.chart+xml"/>
  <Override PartName="/xl/drawings/drawing38.xml" ContentType="application/vnd.openxmlformats-officedocument.drawingml.chartshapes+xml"/>
  <Override PartName="/xl/charts/chart41.xml" ContentType="application/vnd.openxmlformats-officedocument.drawingml.chart+xml"/>
  <Override PartName="/xl/drawings/drawing39.xml" ContentType="application/vnd.openxmlformats-officedocument.drawingml.chartshapes+xml"/>
  <Override PartName="/xl/charts/chart42.xml" ContentType="application/vnd.openxmlformats-officedocument.drawingml.chart+xml"/>
  <Override PartName="/xl/drawings/drawing4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0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xr:revisionPtr revIDLastSave="0" documentId="8_{F8F45CF5-4EEB-4DF2-9B5F-91AB73C54241}" xr6:coauthVersionLast="36" xr6:coauthVersionMax="36" xr10:uidLastSave="{00000000-0000-0000-0000-000000000000}"/>
  <bookViews>
    <workbookView xWindow="0" yWindow="0" windowWidth="28800" windowHeight="12045" tabRatio="597" xr2:uid="{00000000-000D-0000-FFFF-FFFF00000000}"/>
  </bookViews>
  <sheets>
    <sheet name="貨物動向目次" sheetId="52" r:id="rId1"/>
    <sheet name="1・面積、会員数 " sheetId="53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13" r:id="rId8"/>
    <sheet name="保管高" sheetId="57" r:id="rId9"/>
    <sheet name="東部・富士" sheetId="58" r:id="rId10"/>
    <sheet name="清水・静岡" sheetId="59" r:id="rId11"/>
    <sheet name="駿遠・西部" sheetId="60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" sheetId="56" r:id="rId17"/>
    <sheet name="17・西部推移 " sheetId="51" r:id="rId18"/>
  </sheets>
  <definedNames>
    <definedName name="_xlnm.Print_Area" localSheetId="1">'1・面積、会員数 '!$A$1:$M$38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'16・駿遠推移'!$A$1:$O$92</definedName>
    <definedName name="_xlnm.Print_Area" localSheetId="17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11">駿遠・西部!$A$1:$G$65</definedName>
    <definedName name="_xlnm.Print_Area" localSheetId="10">清水・静岡!$A$1:$G$64</definedName>
    <definedName name="_xlnm.Print_Area" localSheetId="9">東部・富士!$A$1:$G$64</definedName>
    <definedName name="_xlnm.Print_Area" localSheetId="8">保管高!$A$1:$G$64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6" i="57" l="1"/>
  <c r="P17" i="57"/>
  <c r="P18" i="57"/>
  <c r="P19" i="57"/>
  <c r="P20" i="57"/>
  <c r="P21" i="57"/>
  <c r="P22" i="57"/>
  <c r="P23" i="57"/>
  <c r="P24" i="57"/>
  <c r="P25" i="57"/>
  <c r="H90" i="13"/>
  <c r="H90" i="60"/>
  <c r="C65" i="60" s="1"/>
  <c r="N75" i="60"/>
  <c r="E64" i="60" s="1"/>
  <c r="K75" i="60"/>
  <c r="N74" i="60"/>
  <c r="E63" i="60" s="1"/>
  <c r="K74" i="60"/>
  <c r="N73" i="60"/>
  <c r="E62" i="60" s="1"/>
  <c r="K73" i="60"/>
  <c r="N72" i="60"/>
  <c r="E61" i="60" s="1"/>
  <c r="K72" i="60"/>
  <c r="N71" i="60"/>
  <c r="E60" i="60" s="1"/>
  <c r="K71" i="60"/>
  <c r="N70" i="60"/>
  <c r="E59" i="60" s="1"/>
  <c r="K70" i="60"/>
  <c r="N69" i="60"/>
  <c r="E58" i="60" s="1"/>
  <c r="K69" i="60"/>
  <c r="N68" i="60"/>
  <c r="E57" i="60" s="1"/>
  <c r="K68" i="60"/>
  <c r="N67" i="60"/>
  <c r="E56" i="60" s="1"/>
  <c r="K67" i="60"/>
  <c r="N66" i="60"/>
  <c r="E55" i="60" s="1"/>
  <c r="K66" i="60"/>
  <c r="D65" i="60"/>
  <c r="D64" i="60"/>
  <c r="C64" i="60"/>
  <c r="D63" i="60"/>
  <c r="C63" i="60"/>
  <c r="D62" i="60"/>
  <c r="C62" i="60"/>
  <c r="D61" i="60"/>
  <c r="C61" i="60"/>
  <c r="D60" i="60"/>
  <c r="C60" i="60"/>
  <c r="K59" i="60"/>
  <c r="D59" i="60"/>
  <c r="C59" i="60"/>
  <c r="K58" i="60"/>
  <c r="D58" i="60"/>
  <c r="C58" i="60"/>
  <c r="K57" i="60"/>
  <c r="D57" i="60"/>
  <c r="C57" i="60"/>
  <c r="K56" i="60"/>
  <c r="D56" i="60"/>
  <c r="C56" i="60"/>
  <c r="K55" i="60"/>
  <c r="D55" i="60"/>
  <c r="C55" i="60"/>
  <c r="K54" i="60"/>
  <c r="K53" i="60"/>
  <c r="K52" i="60"/>
  <c r="K51" i="60"/>
  <c r="K50" i="60"/>
  <c r="H44" i="60"/>
  <c r="N30" i="60" s="1"/>
  <c r="E32" i="60" s="1"/>
  <c r="D32" i="60"/>
  <c r="D31" i="60"/>
  <c r="C31" i="60"/>
  <c r="D30" i="60"/>
  <c r="C30" i="60"/>
  <c r="N29" i="60"/>
  <c r="E31" i="60" s="1"/>
  <c r="K29" i="60"/>
  <c r="D29" i="60"/>
  <c r="C29" i="60"/>
  <c r="N28" i="60"/>
  <c r="E30" i="60" s="1"/>
  <c r="K28" i="60"/>
  <c r="D28" i="60"/>
  <c r="C28" i="60"/>
  <c r="N27" i="60"/>
  <c r="E29" i="60" s="1"/>
  <c r="K27" i="60"/>
  <c r="D27" i="60"/>
  <c r="C27" i="60"/>
  <c r="N26" i="60"/>
  <c r="E28" i="60" s="1"/>
  <c r="K26" i="60"/>
  <c r="D26" i="60"/>
  <c r="C26" i="60"/>
  <c r="N25" i="60"/>
  <c r="E27" i="60" s="1"/>
  <c r="K25" i="60"/>
  <c r="D25" i="60"/>
  <c r="C25" i="60"/>
  <c r="N24" i="60"/>
  <c r="E26" i="60" s="1"/>
  <c r="K24" i="60"/>
  <c r="D24" i="60"/>
  <c r="C24" i="60"/>
  <c r="N23" i="60"/>
  <c r="E25" i="60" s="1"/>
  <c r="K23" i="60"/>
  <c r="D23" i="60"/>
  <c r="C23" i="60"/>
  <c r="N22" i="60"/>
  <c r="E24" i="60" s="1"/>
  <c r="K22" i="60"/>
  <c r="D22" i="60"/>
  <c r="C22" i="60"/>
  <c r="N21" i="60"/>
  <c r="E23" i="60" s="1"/>
  <c r="K21" i="60"/>
  <c r="N20" i="60"/>
  <c r="E22" i="60" s="1"/>
  <c r="K20" i="60"/>
  <c r="K13" i="60"/>
  <c r="K12" i="60"/>
  <c r="K11" i="60"/>
  <c r="K10" i="60"/>
  <c r="K9" i="60"/>
  <c r="K8" i="60"/>
  <c r="K7" i="60"/>
  <c r="K6" i="60"/>
  <c r="K5" i="60"/>
  <c r="K4" i="60"/>
  <c r="H90" i="59"/>
  <c r="N77" i="59" s="1"/>
  <c r="E64" i="59" s="1"/>
  <c r="N76" i="59"/>
  <c r="E63" i="59" s="1"/>
  <c r="K76" i="59"/>
  <c r="N75" i="59"/>
  <c r="E62" i="59" s="1"/>
  <c r="K75" i="59"/>
  <c r="N74" i="59"/>
  <c r="E61" i="59" s="1"/>
  <c r="K74" i="59"/>
  <c r="N73" i="59"/>
  <c r="E60" i="59" s="1"/>
  <c r="K73" i="59"/>
  <c r="N72" i="59"/>
  <c r="E59" i="59" s="1"/>
  <c r="K72" i="59"/>
  <c r="N71" i="59"/>
  <c r="E58" i="59" s="1"/>
  <c r="K71" i="59"/>
  <c r="N70" i="59"/>
  <c r="E57" i="59" s="1"/>
  <c r="K70" i="59"/>
  <c r="N69" i="59"/>
  <c r="E56" i="59" s="1"/>
  <c r="K69" i="59"/>
  <c r="N68" i="59"/>
  <c r="E55" i="59" s="1"/>
  <c r="K68" i="59"/>
  <c r="N67" i="59"/>
  <c r="E54" i="59" s="1"/>
  <c r="K67" i="59"/>
  <c r="D64" i="59"/>
  <c r="D63" i="59"/>
  <c r="C63" i="59"/>
  <c r="D62" i="59"/>
  <c r="C62" i="59"/>
  <c r="D61" i="59"/>
  <c r="C61" i="59"/>
  <c r="D60" i="59"/>
  <c r="C60" i="59"/>
  <c r="K59" i="59"/>
  <c r="D59" i="59"/>
  <c r="C59" i="59"/>
  <c r="K58" i="59"/>
  <c r="D58" i="59"/>
  <c r="C58" i="59"/>
  <c r="K57" i="59"/>
  <c r="D57" i="59"/>
  <c r="C57" i="59"/>
  <c r="K56" i="59"/>
  <c r="D56" i="59"/>
  <c r="C56" i="59"/>
  <c r="K55" i="59"/>
  <c r="D55" i="59"/>
  <c r="C55" i="59"/>
  <c r="K54" i="59"/>
  <c r="D54" i="59"/>
  <c r="C54" i="59"/>
  <c r="K53" i="59"/>
  <c r="K52" i="59"/>
  <c r="K51" i="59"/>
  <c r="K50" i="59"/>
  <c r="H44" i="59"/>
  <c r="N29" i="59" s="1"/>
  <c r="E31" i="59" s="1"/>
  <c r="D31" i="59"/>
  <c r="D30" i="59"/>
  <c r="C30" i="59"/>
  <c r="D29" i="59"/>
  <c r="C29" i="59"/>
  <c r="N28" i="59"/>
  <c r="E30" i="59" s="1"/>
  <c r="K28" i="59"/>
  <c r="D28" i="59"/>
  <c r="C28" i="59"/>
  <c r="N27" i="59"/>
  <c r="E29" i="59" s="1"/>
  <c r="K27" i="59"/>
  <c r="D27" i="59"/>
  <c r="C27" i="59"/>
  <c r="N26" i="59"/>
  <c r="E28" i="59" s="1"/>
  <c r="K26" i="59"/>
  <c r="D26" i="59"/>
  <c r="C26" i="59"/>
  <c r="N25" i="59"/>
  <c r="E27" i="59" s="1"/>
  <c r="K25" i="59"/>
  <c r="D25" i="59"/>
  <c r="C25" i="59"/>
  <c r="N24" i="59"/>
  <c r="E26" i="59" s="1"/>
  <c r="K24" i="59"/>
  <c r="D24" i="59"/>
  <c r="C24" i="59"/>
  <c r="N23" i="59"/>
  <c r="E25" i="59" s="1"/>
  <c r="K23" i="59"/>
  <c r="D23" i="59"/>
  <c r="C23" i="59"/>
  <c r="N22" i="59"/>
  <c r="E24" i="59" s="1"/>
  <c r="K22" i="59"/>
  <c r="D22" i="59"/>
  <c r="C22" i="59"/>
  <c r="N21" i="59"/>
  <c r="E23" i="59" s="1"/>
  <c r="K21" i="59"/>
  <c r="D21" i="59"/>
  <c r="C21" i="59"/>
  <c r="N20" i="59"/>
  <c r="E22" i="59" s="1"/>
  <c r="K20" i="59"/>
  <c r="N19" i="59"/>
  <c r="E21" i="59" s="1"/>
  <c r="K19" i="59"/>
  <c r="K13" i="59"/>
  <c r="K12" i="59"/>
  <c r="K11" i="59"/>
  <c r="K10" i="59"/>
  <c r="K9" i="59"/>
  <c r="K8" i="59"/>
  <c r="K7" i="59"/>
  <c r="K6" i="59"/>
  <c r="K5" i="59"/>
  <c r="K4" i="59"/>
  <c r="H89" i="58"/>
  <c r="N73" i="58" s="1"/>
  <c r="E64" i="58" s="1"/>
  <c r="N72" i="58"/>
  <c r="E63" i="58" s="1"/>
  <c r="N71" i="58"/>
  <c r="E62" i="58" s="1"/>
  <c r="N70" i="58"/>
  <c r="E61" i="58" s="1"/>
  <c r="N69" i="58"/>
  <c r="E60" i="58" s="1"/>
  <c r="N68" i="58"/>
  <c r="E59" i="58" s="1"/>
  <c r="N67" i="58"/>
  <c r="E58" i="58" s="1"/>
  <c r="N66" i="58"/>
  <c r="E57" i="58" s="1"/>
  <c r="N65" i="58"/>
  <c r="E56" i="58" s="1"/>
  <c r="N64" i="58"/>
  <c r="E55" i="58" s="1"/>
  <c r="D64" i="58"/>
  <c r="N63" i="58"/>
  <c r="E54" i="58" s="1"/>
  <c r="D63" i="58"/>
  <c r="C63" i="58"/>
  <c r="D62" i="58"/>
  <c r="C62" i="58"/>
  <c r="D61" i="58"/>
  <c r="C61" i="58"/>
  <c r="D60" i="58"/>
  <c r="C60" i="58"/>
  <c r="D59" i="58"/>
  <c r="C59" i="58"/>
  <c r="K58" i="58"/>
  <c r="K72" i="58" s="1"/>
  <c r="D58" i="58"/>
  <c r="C58" i="58"/>
  <c r="K57" i="58"/>
  <c r="K71" i="58" s="1"/>
  <c r="D57" i="58"/>
  <c r="C57" i="58"/>
  <c r="K56" i="58"/>
  <c r="K70" i="58" s="1"/>
  <c r="D56" i="58"/>
  <c r="C56" i="58"/>
  <c r="K55" i="58"/>
  <c r="K69" i="58" s="1"/>
  <c r="D55" i="58"/>
  <c r="C55" i="58"/>
  <c r="K54" i="58"/>
  <c r="K68" i="58" s="1"/>
  <c r="D54" i="58"/>
  <c r="C54" i="58"/>
  <c r="K53" i="58"/>
  <c r="K67" i="58" s="1"/>
  <c r="K52" i="58"/>
  <c r="K66" i="58" s="1"/>
  <c r="K51" i="58"/>
  <c r="K65" i="58" s="1"/>
  <c r="K50" i="58"/>
  <c r="K64" i="58" s="1"/>
  <c r="K49" i="58"/>
  <c r="K63" i="58" s="1"/>
  <c r="H44" i="58"/>
  <c r="C32" i="58" s="1"/>
  <c r="D32" i="58"/>
  <c r="D31" i="58"/>
  <c r="C31" i="58"/>
  <c r="D30" i="58"/>
  <c r="C30" i="58"/>
  <c r="D29" i="58"/>
  <c r="C29" i="58"/>
  <c r="D28" i="58"/>
  <c r="C28" i="58"/>
  <c r="D27" i="58"/>
  <c r="C27" i="58"/>
  <c r="D26" i="58"/>
  <c r="C26" i="58"/>
  <c r="N25" i="58"/>
  <c r="E31" i="58" s="1"/>
  <c r="K25" i="58"/>
  <c r="D25" i="58"/>
  <c r="C25" i="58"/>
  <c r="N24" i="58"/>
  <c r="E30" i="58" s="1"/>
  <c r="K24" i="58"/>
  <c r="D24" i="58"/>
  <c r="C24" i="58"/>
  <c r="N23" i="58"/>
  <c r="E29" i="58" s="1"/>
  <c r="K23" i="58"/>
  <c r="D23" i="58"/>
  <c r="C23" i="58"/>
  <c r="N22" i="58"/>
  <c r="E28" i="58" s="1"/>
  <c r="K22" i="58"/>
  <c r="D22" i="58"/>
  <c r="C22" i="58"/>
  <c r="N21" i="58"/>
  <c r="E27" i="58" s="1"/>
  <c r="K21" i="58"/>
  <c r="N20" i="58"/>
  <c r="E26" i="58" s="1"/>
  <c r="K20" i="58"/>
  <c r="N19" i="58"/>
  <c r="E25" i="58" s="1"/>
  <c r="K19" i="58"/>
  <c r="N18" i="58"/>
  <c r="E24" i="58" s="1"/>
  <c r="K18" i="58"/>
  <c r="N17" i="58"/>
  <c r="E23" i="58" s="1"/>
  <c r="K17" i="58"/>
  <c r="N16" i="58"/>
  <c r="E22" i="58" s="1"/>
  <c r="K16" i="58"/>
  <c r="K13" i="58"/>
  <c r="K12" i="58"/>
  <c r="K11" i="58"/>
  <c r="K10" i="58"/>
  <c r="K9" i="58"/>
  <c r="K8" i="58"/>
  <c r="K7" i="58"/>
  <c r="K6" i="58"/>
  <c r="K5" i="58"/>
  <c r="K4" i="58"/>
  <c r="D63" i="57"/>
  <c r="D62" i="57"/>
  <c r="C62" i="57"/>
  <c r="D61" i="57"/>
  <c r="C61" i="57"/>
  <c r="D60" i="57"/>
  <c r="C60" i="57"/>
  <c r="D59" i="57"/>
  <c r="C59" i="57"/>
  <c r="D58" i="57"/>
  <c r="C58" i="57"/>
  <c r="D57" i="57"/>
  <c r="C57" i="57"/>
  <c r="D56" i="57"/>
  <c r="C56" i="57"/>
  <c r="D55" i="57"/>
  <c r="C55" i="57"/>
  <c r="D54" i="57"/>
  <c r="C54" i="57"/>
  <c r="D53" i="57"/>
  <c r="C53" i="57"/>
  <c r="J43" i="57"/>
  <c r="C63" i="57" s="1"/>
  <c r="M38" i="57"/>
  <c r="P38" i="57" s="1"/>
  <c r="P37" i="57"/>
  <c r="M37" i="57"/>
  <c r="P36" i="57"/>
  <c r="M36" i="57"/>
  <c r="P35" i="57"/>
  <c r="M35" i="57"/>
  <c r="P34" i="57"/>
  <c r="M34" i="57"/>
  <c r="P33" i="57"/>
  <c r="M33" i="57"/>
  <c r="P32" i="57"/>
  <c r="M32" i="57"/>
  <c r="P31" i="57"/>
  <c r="M31" i="57"/>
  <c r="P30" i="57"/>
  <c r="M30" i="57"/>
  <c r="P29" i="57"/>
  <c r="M29" i="57"/>
  <c r="P28" i="57"/>
  <c r="M28" i="57"/>
  <c r="O12" i="57"/>
  <c r="O25" i="57" s="1"/>
  <c r="N12" i="57"/>
  <c r="M25" i="57" s="1"/>
  <c r="E62" i="57" s="1"/>
  <c r="L12" i="57"/>
  <c r="O37" i="57" s="1"/>
  <c r="O11" i="57"/>
  <c r="O24" i="57" s="1"/>
  <c r="N11" i="57"/>
  <c r="M24" i="57" s="1"/>
  <c r="L11" i="57"/>
  <c r="L24" i="57" s="1"/>
  <c r="O10" i="57"/>
  <c r="O23" i="57" s="1"/>
  <c r="N10" i="57"/>
  <c r="M23" i="57" s="1"/>
  <c r="E60" i="57" s="1"/>
  <c r="L10" i="57"/>
  <c r="O35" i="57" s="1"/>
  <c r="O9" i="57"/>
  <c r="O22" i="57" s="1"/>
  <c r="N9" i="57"/>
  <c r="M22" i="57" s="1"/>
  <c r="E59" i="57" s="1"/>
  <c r="L9" i="57"/>
  <c r="L22" i="57" s="1"/>
  <c r="O8" i="57"/>
  <c r="O21" i="57" s="1"/>
  <c r="N8" i="57"/>
  <c r="M21" i="57" s="1"/>
  <c r="L8" i="57"/>
  <c r="O33" i="57" s="1"/>
  <c r="O7" i="57"/>
  <c r="O20" i="57" s="1"/>
  <c r="N7" i="57"/>
  <c r="M20" i="57" s="1"/>
  <c r="L7" i="57"/>
  <c r="O32" i="57" s="1"/>
  <c r="O6" i="57"/>
  <c r="O19" i="57" s="1"/>
  <c r="N6" i="57"/>
  <c r="M19" i="57" s="1"/>
  <c r="E56" i="57" s="1"/>
  <c r="L6" i="57"/>
  <c r="O31" i="57" s="1"/>
  <c r="O5" i="57"/>
  <c r="O18" i="57" s="1"/>
  <c r="N5" i="57"/>
  <c r="M18" i="57" s="1"/>
  <c r="L5" i="57"/>
  <c r="L18" i="57" s="1"/>
  <c r="O4" i="57"/>
  <c r="O17" i="57" s="1"/>
  <c r="N4" i="57"/>
  <c r="M17" i="57" s="1"/>
  <c r="E54" i="57" s="1"/>
  <c r="L4" i="57"/>
  <c r="O29" i="57" s="1"/>
  <c r="O3" i="57"/>
  <c r="O16" i="57" s="1"/>
  <c r="N3" i="57"/>
  <c r="M16" i="57" s="1"/>
  <c r="E53" i="57" s="1"/>
  <c r="L3" i="57"/>
  <c r="O28" i="57" s="1"/>
  <c r="E55" i="57" l="1"/>
  <c r="E57" i="57"/>
  <c r="E58" i="57"/>
  <c r="E61" i="57"/>
  <c r="F26" i="59"/>
  <c r="F28" i="59"/>
  <c r="F62" i="58"/>
  <c r="F56" i="57"/>
  <c r="F53" i="57"/>
  <c r="F59" i="57"/>
  <c r="F55" i="57"/>
  <c r="F62" i="57"/>
  <c r="L16" i="57"/>
  <c r="L25" i="57"/>
  <c r="F54" i="57"/>
  <c r="F27" i="59"/>
  <c r="F59" i="59"/>
  <c r="F30" i="59"/>
  <c r="F60" i="60"/>
  <c r="F21" i="59"/>
  <c r="F29" i="58"/>
  <c r="F26" i="60"/>
  <c r="F62" i="60"/>
  <c r="F65" i="60"/>
  <c r="F64" i="60"/>
  <c r="F59" i="60"/>
  <c r="N76" i="60"/>
  <c r="E65" i="60" s="1"/>
  <c r="F57" i="60"/>
  <c r="F55" i="60"/>
  <c r="F58" i="60"/>
  <c r="F61" i="60"/>
  <c r="F56" i="60"/>
  <c r="F63" i="60"/>
  <c r="F27" i="60"/>
  <c r="F24" i="60"/>
  <c r="F22" i="60"/>
  <c r="F31" i="60"/>
  <c r="C32" i="60"/>
  <c r="F32" i="60" s="1"/>
  <c r="F29" i="60"/>
  <c r="F25" i="60"/>
  <c r="F30" i="60"/>
  <c r="F23" i="60"/>
  <c r="F28" i="60"/>
  <c r="F63" i="59"/>
  <c r="F57" i="59"/>
  <c r="F55" i="59"/>
  <c r="F61" i="59"/>
  <c r="F60" i="59"/>
  <c r="F56" i="59"/>
  <c r="F58" i="59"/>
  <c r="F62" i="59"/>
  <c r="F54" i="59"/>
  <c r="F24" i="59"/>
  <c r="F22" i="59"/>
  <c r="F29" i="59"/>
  <c r="F25" i="59"/>
  <c r="F23" i="59"/>
  <c r="C31" i="59"/>
  <c r="F31" i="59" s="1"/>
  <c r="C64" i="59"/>
  <c r="F64" i="59" s="1"/>
  <c r="F63" i="58"/>
  <c r="F60" i="58"/>
  <c r="F59" i="58"/>
  <c r="F57" i="58"/>
  <c r="F61" i="58"/>
  <c r="F58" i="58"/>
  <c r="F55" i="58"/>
  <c r="F56" i="58"/>
  <c r="F54" i="58"/>
  <c r="F31" i="58"/>
  <c r="F28" i="58"/>
  <c r="F26" i="58"/>
  <c r="F23" i="58"/>
  <c r="F22" i="58"/>
  <c r="F25" i="58"/>
  <c r="N26" i="58"/>
  <c r="E32" i="58" s="1"/>
  <c r="F24" i="58"/>
  <c r="F32" i="58"/>
  <c r="F27" i="58"/>
  <c r="F30" i="58"/>
  <c r="C64" i="58"/>
  <c r="F64" i="58" s="1"/>
  <c r="F58" i="57"/>
  <c r="F60" i="57"/>
  <c r="F61" i="57"/>
  <c r="F57" i="57"/>
  <c r="N13" i="57"/>
  <c r="L19" i="57"/>
  <c r="F63" i="57"/>
  <c r="E63" i="57"/>
  <c r="O30" i="57"/>
  <c r="O34" i="57"/>
  <c r="L17" i="57"/>
  <c r="L20" i="57"/>
  <c r="L23" i="57"/>
  <c r="M26" i="57"/>
  <c r="P26" i="57" s="1"/>
  <c r="O36" i="57"/>
  <c r="L21" i="57"/>
  <c r="N26" i="54"/>
  <c r="J43" i="7" l="1"/>
  <c r="N25" i="48" l="1"/>
  <c r="N74" i="47" l="1"/>
  <c r="N73" i="47"/>
  <c r="N72" i="47"/>
  <c r="N71" i="47"/>
  <c r="N46" i="47"/>
  <c r="N45" i="47"/>
  <c r="N44" i="47"/>
  <c r="N43" i="47"/>
  <c r="N22" i="47"/>
  <c r="N21" i="47"/>
  <c r="N20" i="47"/>
  <c r="N19" i="47"/>
  <c r="N69" i="46"/>
  <c r="N68" i="46"/>
  <c r="N67" i="46"/>
  <c r="N66" i="46"/>
  <c r="N45" i="46"/>
  <c r="N44" i="46"/>
  <c r="N43" i="46"/>
  <c r="N42" i="46"/>
  <c r="N20" i="46"/>
  <c r="N19" i="46"/>
  <c r="N18" i="46"/>
  <c r="N17" i="46"/>
  <c r="N89" i="54" l="1"/>
  <c r="N88" i="54"/>
  <c r="N87" i="54"/>
  <c r="N86" i="54"/>
  <c r="N59" i="54"/>
  <c r="N58" i="54"/>
  <c r="N57" i="54"/>
  <c r="N56" i="54"/>
  <c r="N29" i="54"/>
  <c r="N28" i="54"/>
  <c r="N27" i="54"/>
  <c r="C22" i="13" l="1"/>
  <c r="C59" i="13" l="1"/>
  <c r="H44" i="8" l="1"/>
  <c r="H44" i="15" l="1"/>
  <c r="D63" i="7" l="1"/>
  <c r="L11" i="41" l="1"/>
  <c r="L12" i="41"/>
  <c r="L13" i="41"/>
  <c r="L14" i="41"/>
  <c r="L15" i="41"/>
  <c r="L16" i="41"/>
  <c r="D23" i="8" l="1"/>
  <c r="D55" i="13" l="1"/>
  <c r="N87" i="56" l="1"/>
  <c r="N86" i="56"/>
  <c r="N85" i="56"/>
  <c r="N84" i="56"/>
  <c r="N57" i="56"/>
  <c r="N56" i="56"/>
  <c r="N55" i="56"/>
  <c r="N54" i="56"/>
  <c r="N28" i="56"/>
  <c r="N27" i="56"/>
  <c r="O27" i="56" s="1"/>
  <c r="N26" i="56"/>
  <c r="N25" i="56"/>
  <c r="O55" i="56" l="1"/>
  <c r="O56" i="56"/>
  <c r="O57" i="56"/>
  <c r="O87" i="56"/>
  <c r="O86" i="56"/>
  <c r="O85" i="56"/>
  <c r="O28" i="56"/>
  <c r="O26" i="56"/>
  <c r="N84" i="51" l="1"/>
  <c r="N25" i="51"/>
  <c r="N54" i="51"/>
  <c r="N84" i="49"/>
  <c r="N54" i="49"/>
  <c r="N25" i="49"/>
  <c r="N84" i="48"/>
  <c r="N54" i="48"/>
  <c r="O59" i="54" l="1"/>
  <c r="O58" i="54"/>
  <c r="O57" i="54" l="1"/>
  <c r="O87" i="54"/>
  <c r="O28" i="54"/>
  <c r="O27" i="54"/>
  <c r="O88" i="54" l="1"/>
  <c r="O89" i="54"/>
  <c r="O29" i="54"/>
  <c r="D26" i="8" l="1"/>
  <c r="N64" i="8" l="1"/>
  <c r="N65" i="8"/>
  <c r="N66" i="8"/>
  <c r="N67" i="8"/>
  <c r="N68" i="8"/>
  <c r="N69" i="8"/>
  <c r="N70" i="8"/>
  <c r="N71" i="8"/>
  <c r="N72" i="8"/>
  <c r="N63" i="8"/>
  <c r="D61" i="8" l="1"/>
  <c r="N56" i="51"/>
  <c r="N57" i="51"/>
  <c r="O57" i="51" s="1"/>
  <c r="N85" i="51"/>
  <c r="O85" i="51" s="1"/>
  <c r="N86" i="51"/>
  <c r="N87" i="51"/>
  <c r="N55" i="48"/>
  <c r="N56" i="48"/>
  <c r="D62" i="15"/>
  <c r="M8" i="41"/>
  <c r="L17" i="41" s="1"/>
  <c r="N55" i="51"/>
  <c r="O55" i="51" s="1"/>
  <c r="N28" i="51"/>
  <c r="N27" i="51"/>
  <c r="N26" i="51"/>
  <c r="N87" i="49"/>
  <c r="N86" i="49"/>
  <c r="N85" i="49"/>
  <c r="O85" i="49" s="1"/>
  <c r="N57" i="49"/>
  <c r="N56" i="49"/>
  <c r="N55" i="49"/>
  <c r="O55" i="49" s="1"/>
  <c r="N28" i="49"/>
  <c r="N27" i="49"/>
  <c r="N26" i="49"/>
  <c r="O26" i="49" s="1"/>
  <c r="N85" i="48"/>
  <c r="N86" i="48"/>
  <c r="N87" i="48"/>
  <c r="N57" i="48"/>
  <c r="N28" i="48"/>
  <c r="N27" i="48"/>
  <c r="N26" i="48"/>
  <c r="O26" i="48" s="1"/>
  <c r="O72" i="47"/>
  <c r="O20" i="47"/>
  <c r="O67" i="46"/>
  <c r="O43" i="46"/>
  <c r="H44" i="13"/>
  <c r="C32" i="13" s="1"/>
  <c r="N67" i="15"/>
  <c r="N68" i="15"/>
  <c r="N69" i="15"/>
  <c r="N70" i="15"/>
  <c r="N71" i="15"/>
  <c r="N72" i="15"/>
  <c r="N73" i="15"/>
  <c r="E60" i="15" s="1"/>
  <c r="N74" i="15"/>
  <c r="N75" i="15"/>
  <c r="N76" i="15"/>
  <c r="H89" i="8"/>
  <c r="N73" i="8" s="1"/>
  <c r="N20" i="13"/>
  <c r="N21" i="13"/>
  <c r="N22" i="13"/>
  <c r="N23" i="13"/>
  <c r="N24" i="13"/>
  <c r="N25" i="13"/>
  <c r="N26" i="13"/>
  <c r="N27" i="13"/>
  <c r="N28" i="13"/>
  <c r="E30" i="13" s="1"/>
  <c r="N29" i="13"/>
  <c r="D61" i="15"/>
  <c r="O87" i="51" l="1"/>
  <c r="O86" i="51"/>
  <c r="O56" i="51"/>
  <c r="O87" i="49"/>
  <c r="O57" i="48"/>
  <c r="O27" i="48"/>
  <c r="O74" i="47"/>
  <c r="O45" i="46"/>
  <c r="O57" i="49"/>
  <c r="O87" i="48"/>
  <c r="O73" i="47"/>
  <c r="O69" i="46"/>
  <c r="O86" i="49"/>
  <c r="O56" i="48"/>
  <c r="O44" i="46"/>
  <c r="O27" i="51"/>
  <c r="O56" i="49"/>
  <c r="O27" i="49"/>
  <c r="O28" i="49"/>
  <c r="O86" i="48"/>
  <c r="O85" i="48"/>
  <c r="O55" i="48"/>
  <c r="O28" i="48"/>
  <c r="O46" i="47"/>
  <c r="O44" i="47"/>
  <c r="O45" i="47"/>
  <c r="O21" i="47"/>
  <c r="O22" i="47"/>
  <c r="O68" i="46"/>
  <c r="O18" i="46"/>
  <c r="O19" i="46"/>
  <c r="O20" i="46"/>
  <c r="O26" i="51"/>
  <c r="O28" i="51"/>
  <c r="C27" i="8" l="1"/>
  <c r="D27" i="8"/>
  <c r="N21" i="8"/>
  <c r="E27" i="8" s="1"/>
  <c r="C55" i="13"/>
  <c r="C56" i="13"/>
  <c r="C57" i="13"/>
  <c r="C58" i="13"/>
  <c r="C60" i="13"/>
  <c r="C61" i="13"/>
  <c r="C62" i="13"/>
  <c r="C63" i="13"/>
  <c r="C64" i="13"/>
  <c r="C30" i="8"/>
  <c r="D30" i="8"/>
  <c r="N26" i="8"/>
  <c r="E32" i="8" s="1"/>
  <c r="C31" i="8"/>
  <c r="D31" i="8"/>
  <c r="N25" i="8"/>
  <c r="E31" i="8" s="1"/>
  <c r="D64" i="13"/>
  <c r="C62" i="8"/>
  <c r="D62" i="8"/>
  <c r="L2" i="41"/>
  <c r="N11" i="41" s="1"/>
  <c r="L3" i="41"/>
  <c r="N12" i="41" s="1"/>
  <c r="O12" i="41" s="1"/>
  <c r="L4" i="41"/>
  <c r="N13" i="41" s="1"/>
  <c r="L5" i="41"/>
  <c r="N14" i="41" s="1"/>
  <c r="L6" i="41"/>
  <c r="N15" i="41" s="1"/>
  <c r="L7" i="41"/>
  <c r="N16" i="41" s="1"/>
  <c r="J8" i="41"/>
  <c r="C61" i="8"/>
  <c r="F61" i="8" s="1"/>
  <c r="D22" i="13"/>
  <c r="E63" i="8"/>
  <c r="C63" i="8"/>
  <c r="D63" i="8"/>
  <c r="N75" i="13"/>
  <c r="E64" i="13" s="1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C27" i="15"/>
  <c r="C28" i="15"/>
  <c r="C29" i="15"/>
  <c r="C30" i="15"/>
  <c r="C21" i="15"/>
  <c r="N66" i="13"/>
  <c r="E55" i="13" s="1"/>
  <c r="D56" i="13"/>
  <c r="N67" i="13"/>
  <c r="E56" i="13" s="1"/>
  <c r="D57" i="13"/>
  <c r="N68" i="13"/>
  <c r="E57" i="13" s="1"/>
  <c r="D58" i="13"/>
  <c r="N69" i="13"/>
  <c r="E58" i="13" s="1"/>
  <c r="D59" i="13"/>
  <c r="N70" i="13"/>
  <c r="E59" i="13" s="1"/>
  <c r="D60" i="13"/>
  <c r="N71" i="13"/>
  <c r="E60" i="13" s="1"/>
  <c r="D61" i="13"/>
  <c r="N72" i="13"/>
  <c r="E61" i="13" s="1"/>
  <c r="D62" i="13"/>
  <c r="N73" i="13"/>
  <c r="E62" i="13" s="1"/>
  <c r="D63" i="13"/>
  <c r="N74" i="13"/>
  <c r="E63" i="13" s="1"/>
  <c r="C65" i="13"/>
  <c r="D65" i="13"/>
  <c r="D22" i="15"/>
  <c r="N20" i="15"/>
  <c r="E22" i="15" s="1"/>
  <c r="D32" i="8"/>
  <c r="C61" i="15"/>
  <c r="F61" i="15" s="1"/>
  <c r="E61" i="15"/>
  <c r="E23" i="13"/>
  <c r="E24" i="13"/>
  <c r="E25" i="13"/>
  <c r="E26" i="13"/>
  <c r="E27" i="13"/>
  <c r="E28" i="13"/>
  <c r="E29" i="13"/>
  <c r="E31" i="13"/>
  <c r="D32" i="13"/>
  <c r="K4" i="13"/>
  <c r="K5" i="13"/>
  <c r="K6" i="13"/>
  <c r="K7" i="13"/>
  <c r="K8" i="13"/>
  <c r="K9" i="13"/>
  <c r="K10" i="13"/>
  <c r="K11" i="13"/>
  <c r="K12" i="13"/>
  <c r="K13" i="13"/>
  <c r="K20" i="13"/>
  <c r="K21" i="13"/>
  <c r="E22" i="13"/>
  <c r="K22" i="13"/>
  <c r="C23" i="13"/>
  <c r="D23" i="13"/>
  <c r="K23" i="13"/>
  <c r="C24" i="13"/>
  <c r="D24" i="13"/>
  <c r="K24" i="13"/>
  <c r="C25" i="13"/>
  <c r="D25" i="13"/>
  <c r="K25" i="13"/>
  <c r="C26" i="13"/>
  <c r="D26" i="13"/>
  <c r="K26" i="13"/>
  <c r="C27" i="13"/>
  <c r="D27" i="13"/>
  <c r="K27" i="13"/>
  <c r="C28" i="13"/>
  <c r="D28" i="13"/>
  <c r="K28" i="13"/>
  <c r="C29" i="13"/>
  <c r="D29" i="13"/>
  <c r="K29" i="13"/>
  <c r="C30" i="13"/>
  <c r="D30" i="13"/>
  <c r="C31" i="13"/>
  <c r="D31" i="13"/>
  <c r="K50" i="13"/>
  <c r="K51" i="13"/>
  <c r="K52" i="13"/>
  <c r="K53" i="13"/>
  <c r="K54" i="13"/>
  <c r="K55" i="13"/>
  <c r="K56" i="13"/>
  <c r="K57" i="13"/>
  <c r="K58" i="13"/>
  <c r="K59" i="13"/>
  <c r="K66" i="13"/>
  <c r="K67" i="13"/>
  <c r="K68" i="13"/>
  <c r="K69" i="13"/>
  <c r="K70" i="13"/>
  <c r="K71" i="13"/>
  <c r="K72" i="13"/>
  <c r="K73" i="13"/>
  <c r="K74" i="13"/>
  <c r="K75" i="13"/>
  <c r="K19" i="15"/>
  <c r="N19" i="15"/>
  <c r="E21" i="15" s="1"/>
  <c r="K20" i="15"/>
  <c r="D21" i="15"/>
  <c r="K21" i="15"/>
  <c r="N21" i="15"/>
  <c r="E23" i="15" s="1"/>
  <c r="K22" i="15"/>
  <c r="N22" i="15"/>
  <c r="E24" i="15" s="1"/>
  <c r="D23" i="15"/>
  <c r="K23" i="15"/>
  <c r="N23" i="15"/>
  <c r="E25" i="15" s="1"/>
  <c r="D24" i="15"/>
  <c r="K24" i="15"/>
  <c r="N24" i="15"/>
  <c r="E26" i="15" s="1"/>
  <c r="D25" i="15"/>
  <c r="K25" i="15"/>
  <c r="N25" i="15"/>
  <c r="E27" i="15" s="1"/>
  <c r="D26" i="15"/>
  <c r="K26" i="15"/>
  <c r="N26" i="15"/>
  <c r="E28" i="15" s="1"/>
  <c r="D27" i="15"/>
  <c r="K27" i="15"/>
  <c r="N27" i="15"/>
  <c r="E29" i="15" s="1"/>
  <c r="D28" i="15"/>
  <c r="K28" i="15"/>
  <c r="N28" i="15"/>
  <c r="E30" i="15" s="1"/>
  <c r="D29" i="15"/>
  <c r="N29" i="15"/>
  <c r="E31" i="15" s="1"/>
  <c r="D30" i="15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N3" i="7"/>
  <c r="M16" i="7" s="1"/>
  <c r="O3" i="7"/>
  <c r="O16" i="7" s="1"/>
  <c r="L4" i="7"/>
  <c r="O29" i="7" s="1"/>
  <c r="N4" i="7"/>
  <c r="M17" i="7" s="1"/>
  <c r="P17" i="7" s="1"/>
  <c r="E54" i="7" s="1"/>
  <c r="O4" i="7"/>
  <c r="O17" i="7" s="1"/>
  <c r="L5" i="7"/>
  <c r="O30" i="7" s="1"/>
  <c r="N5" i="7"/>
  <c r="M18" i="7" s="1"/>
  <c r="P18" i="7" s="1"/>
  <c r="E55" i="7" s="1"/>
  <c r="O5" i="7"/>
  <c r="O18" i="7" s="1"/>
  <c r="L6" i="7"/>
  <c r="O31" i="7" s="1"/>
  <c r="N6" i="7"/>
  <c r="M19" i="7" s="1"/>
  <c r="P19" i="7" s="1"/>
  <c r="E56" i="7" s="1"/>
  <c r="O6" i="7"/>
  <c r="O19" i="7" s="1"/>
  <c r="L7" i="7"/>
  <c r="O32" i="7" s="1"/>
  <c r="N7" i="7"/>
  <c r="M20" i="7" s="1"/>
  <c r="P20" i="7" s="1"/>
  <c r="E57" i="7" s="1"/>
  <c r="O7" i="7"/>
  <c r="O20" i="7" s="1"/>
  <c r="L8" i="7"/>
  <c r="L21" i="7" s="1"/>
  <c r="N8" i="7"/>
  <c r="M21" i="7" s="1"/>
  <c r="P21" i="7" s="1"/>
  <c r="E58" i="7" s="1"/>
  <c r="O8" i="7"/>
  <c r="O21" i="7" s="1"/>
  <c r="L9" i="7"/>
  <c r="O34" i="7" s="1"/>
  <c r="N9" i="7"/>
  <c r="M22" i="7" s="1"/>
  <c r="P22" i="7" s="1"/>
  <c r="E59" i="7" s="1"/>
  <c r="O9" i="7"/>
  <c r="O22" i="7" s="1"/>
  <c r="L10" i="7"/>
  <c r="O35" i="7" s="1"/>
  <c r="N10" i="7"/>
  <c r="M23" i="7" s="1"/>
  <c r="P23" i="7" s="1"/>
  <c r="E60" i="7" s="1"/>
  <c r="O10" i="7"/>
  <c r="O23" i="7" s="1"/>
  <c r="L11" i="7"/>
  <c r="O36" i="7" s="1"/>
  <c r="N11" i="7"/>
  <c r="M24" i="7" s="1"/>
  <c r="P24" i="7" s="1"/>
  <c r="E61" i="7" s="1"/>
  <c r="O11" i="7"/>
  <c r="O24" i="7" s="1"/>
  <c r="L12" i="7"/>
  <c r="L25" i="7" s="1"/>
  <c r="N12" i="7"/>
  <c r="M25" i="7" s="1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31" i="8" l="1"/>
  <c r="F30" i="13"/>
  <c r="F60" i="15"/>
  <c r="F63" i="15"/>
  <c r="O14" i="41"/>
  <c r="O13" i="41"/>
  <c r="O15" i="41"/>
  <c r="O11" i="41"/>
  <c r="O16" i="41"/>
  <c r="O33" i="7"/>
  <c r="L17" i="7"/>
  <c r="L16" i="7"/>
  <c r="F62" i="8"/>
  <c r="C63" i="7"/>
  <c r="E63" i="7" s="1"/>
  <c r="N13" i="7"/>
  <c r="F26" i="13"/>
  <c r="F25" i="8"/>
  <c r="F60" i="8"/>
  <c r="F59" i="13"/>
  <c r="L23" i="7"/>
  <c r="L19" i="7"/>
  <c r="F63" i="8"/>
  <c r="F26" i="8"/>
  <c r="F58" i="13"/>
  <c r="F28" i="13"/>
  <c r="F28" i="8"/>
  <c r="F21" i="15"/>
  <c r="F65" i="13"/>
  <c r="N76" i="13"/>
  <c r="E65" i="13" s="1"/>
  <c r="C64" i="15"/>
  <c r="F64" i="15" s="1"/>
  <c r="N77" i="15"/>
  <c r="E64" i="15" s="1"/>
  <c r="F23" i="15"/>
  <c r="F29" i="15"/>
  <c r="F27" i="15"/>
  <c r="F25" i="15"/>
  <c r="F55" i="13"/>
  <c r="F64" i="13"/>
  <c r="F62" i="13"/>
  <c r="F60" i="13"/>
  <c r="F56" i="13"/>
  <c r="F29" i="13"/>
  <c r="F27" i="13"/>
  <c r="F23" i="13"/>
  <c r="F22" i="13"/>
  <c r="N30" i="13"/>
  <c r="E32" i="13" s="1"/>
  <c r="F56" i="8"/>
  <c r="C32" i="8"/>
  <c r="F32" i="8" s="1"/>
  <c r="F25" i="13"/>
  <c r="L20" i="7"/>
  <c r="F32" i="13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F63" i="13"/>
  <c r="F61" i="13"/>
  <c r="F57" i="13"/>
  <c r="F24" i="13"/>
  <c r="F31" i="13"/>
  <c r="F62" i="15"/>
  <c r="F59" i="15"/>
  <c r="F58" i="15"/>
  <c r="F57" i="15"/>
  <c r="F56" i="15"/>
  <c r="F55" i="15"/>
  <c r="F54" i="15"/>
  <c r="F30" i="15"/>
  <c r="F28" i="15"/>
  <c r="F26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<sst xmlns="http://schemas.openxmlformats.org/spreadsheetml/2006/main" count="1674" uniqueCount="205">
  <si>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</si>
  <si>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</si>
  <si>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</si>
  <si>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</si>
  <si>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</si>
  <si>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</si>
  <si>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</si>
  <si>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</si>
  <si>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  <rPh sb="0" eb="2">
      <t>ゴウケイ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</si>
  <si>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</si>
  <si>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</si>
  <si>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</si>
  <si>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</si>
  <si>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</si>
  <si>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</si>
  <si>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</si>
  <si>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</si>
  <si>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</si>
  <si>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</si>
  <si>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</si>
  <si>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</si>
  <si>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</si>
  <si>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</si>
  <si>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</si>
  <si>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</si>
  <si>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</si>
  <si>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</si>
  <si>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</si>
  <si>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</si>
  <si>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</si>
  <si>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</si>
  <si>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</si>
  <si>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</si>
  <si>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</si>
  <si>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</si>
  <si>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</si>
  <si>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</si>
  <si>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</si>
  <si>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</si>
  <si>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</si>
  <si>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</si>
  <si>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</si>
  <si>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</si>
  <si>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</si>
  <si>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</si>
  <si>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</si>
  <si>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</si>
  <si>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</si>
  <si>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合計</t>
    <rPh sb="0" eb="2">
      <t>ゴウケイ</t>
    </rPh>
    <phoneticPr fontId="13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</si>
  <si>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</si>
  <si>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</si>
  <si>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</si>
  <si>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</si>
  <si>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</si>
  <si>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</si>
  <si>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</si>
  <si>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</si>
  <si>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</si>
  <si>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</si>
  <si>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</si>
  <si>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</si>
  <si>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</si>
  <si>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</si>
  <si>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</si>
  <si>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</si>
  <si>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</si>
  <si>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</si>
  <si>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</si>
  <si>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</si>
  <si>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</si>
  <si>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</si>
  <si>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</si>
  <si>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</si>
  <si>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</si>
  <si>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</si>
  <si>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</si>
  <si>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前月</t>
    <rPh sb="0" eb="2">
      <t>ゼンゲツ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</si>
  <si>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</si>
  <si>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</si>
  <si>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</si>
  <si>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</si>
  <si>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</si>
  <si>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</si>
  <si>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</si>
  <si>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</si>
  <si>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</si>
  <si>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</si>
  <si>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</si>
  <si>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</si>
  <si>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</si>
  <si>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</si>
  <si>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</si>
  <si>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</si>
  <si>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４０品目合計</t>
    <rPh sb="2" eb="4">
      <t>ヒンモク</t>
    </rPh>
    <rPh sb="4" eb="6">
      <t>ゴウケイ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</si>
  <si>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</si>
  <si>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</si>
  <si>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</si>
  <si>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</si>
  <si>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</si>
  <si>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</si>
  <si>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</si>
  <si>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</si>
  <si>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</si>
  <si>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</si>
  <si>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</si>
  <si>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</si>
  <si>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</si>
  <si>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合計</t>
    <rPh sb="0" eb="2">
      <t>ゴウケイ</t>
    </rPh>
    <phoneticPr fontId="13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</si>
  <si>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</si>
  <si>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</si>
  <si>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</si>
  <si>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</si>
  <si>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</si>
  <si>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</si>
  <si>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</si>
  <si>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</si>
  <si>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</si>
  <si>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</si>
  <si>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</si>
  <si>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</si>
  <si>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</si>
  <si>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</si>
  <si>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</si>
  <si>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</si>
  <si>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</si>
  <si>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</si>
  <si>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</si>
  <si>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</si>
  <si>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</si>
  <si>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平成23年</t>
    <rPh sb="0" eb="2">
      <t>ヘイセイ</t>
    </rPh>
    <rPh sb="4" eb="5">
      <t>ネン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</si>
  <si>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</si>
  <si>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</si>
  <si>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</si>
  <si>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</si>
  <si>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r>
      <t>所管面積　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6" eb="7">
      <t>マン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</si>
  <si>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</si>
  <si>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</si>
  <si>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</si>
  <si>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</si>
  <si>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</si>
  <si>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</si>
  <si>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</si>
  <si>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</si>
  <si>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</si>
  <si>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</si>
  <si>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</si>
  <si>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</si>
  <si>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</si>
  <si>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</si>
  <si>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</si>
  <si>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</si>
  <si>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</si>
  <si>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</si>
  <si>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</si>
  <si>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</si>
  <si>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</si>
  <si>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</si>
  <si>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</si>
  <si>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缶詰・びん詰</t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</si>
  <si>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</si>
  <si>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</si>
  <si>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</si>
  <si>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</si>
  <si>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</si>
  <si>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19，197 ㎡</t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</si>
  <si>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</si>
  <si>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</si>
  <si>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</si>
  <si>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</si>
  <si>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</si>
  <si>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</si>
  <si>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</si>
  <si>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</si>
  <si>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</si>
  <si>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</si>
  <si>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</si>
  <si>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</si>
  <si>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</si>
  <si>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</si>
  <si>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</si>
  <si>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</si>
  <si>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令和1年</t>
    <rPh sb="0" eb="1">
      <t>レイ</t>
    </rPh>
    <rPh sb="1" eb="2">
      <t>ワ</t>
    </rPh>
    <rPh sb="3" eb="4">
      <t>ネン</t>
    </rPh>
    <phoneticPr fontId="2"/>
  </si>
  <si>
    <t>2年（値）</t>
    <rPh sb="1" eb="2">
      <t>ネン</t>
    </rPh>
    <rPh sb="3" eb="4">
      <t>アタイ</t>
    </rPh>
    <phoneticPr fontId="2"/>
  </si>
  <si>
    <t>2年（％）</t>
    <rPh sb="1" eb="2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</si>
  <si>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13"/>
  </si>
  <si>
    <t>トン数</t>
    <rPh sb="2" eb="3">
      <t>スウ</t>
    </rPh>
    <phoneticPr fontId="2"/>
  </si>
  <si>
    <t>令和2年12月</t>
    <rPh sb="0" eb="1">
      <t>レイ</t>
    </rPh>
    <rPh sb="1" eb="2">
      <t>ワ</t>
    </rPh>
    <rPh sb="3" eb="4">
      <t>ネン</t>
    </rPh>
    <rPh sb="6" eb="7">
      <t>ガツ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</si>
  <si>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</si>
  <si>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3年（値）</t>
    <rPh sb="1" eb="2">
      <t>ネン</t>
    </rPh>
    <rPh sb="3" eb="4">
      <t>アタイ</t>
    </rPh>
    <phoneticPr fontId="2"/>
  </si>
  <si>
    <t>3年（％）</t>
    <rPh sb="1" eb="2">
      <t>ネン</t>
    </rPh>
    <phoneticPr fontId="2"/>
  </si>
  <si>
    <t>令和3年</t>
    <rPh sb="0" eb="1">
      <t>レイ</t>
    </rPh>
    <rPh sb="1" eb="2">
      <t>ワ</t>
    </rPh>
    <rPh sb="3" eb="4">
      <t>ネン</t>
    </rPh>
    <phoneticPr fontId="13"/>
  </si>
  <si>
    <t>回転率（％）</t>
    <rPh sb="0" eb="3">
      <t>カイテンリツ</t>
    </rPh>
    <phoneticPr fontId="2"/>
  </si>
  <si>
    <t>保管残高</t>
    <rPh sb="0" eb="3">
      <t>ホカンザン</t>
    </rPh>
    <rPh sb="3" eb="4">
      <t>タカ</t>
    </rPh>
    <phoneticPr fontId="2"/>
  </si>
  <si>
    <t>支部別保管残高</t>
    <rPh sb="0" eb="2">
      <t>シブ</t>
    </rPh>
    <rPh sb="2" eb="3">
      <t>ベツ</t>
    </rPh>
    <rPh sb="3" eb="7">
      <t>ホカンザンダカ</t>
    </rPh>
    <phoneticPr fontId="2"/>
  </si>
  <si>
    <t>2，897　㎡</t>
    <phoneticPr fontId="2"/>
  </si>
  <si>
    <t>16，963 ㎡</t>
    <phoneticPr fontId="2"/>
  </si>
  <si>
    <t>令和3年10月</t>
    <rPh sb="6" eb="7">
      <t>ガツ</t>
    </rPh>
    <phoneticPr fontId="2"/>
  </si>
  <si>
    <t xml:space="preserve">                       令和3年10月所管面（1～3類）</t>
    <rPh sb="23" eb="24">
      <t>レイ</t>
    </rPh>
    <rPh sb="24" eb="25">
      <t>ワ</t>
    </rPh>
    <rPh sb="26" eb="27">
      <t>ネン</t>
    </rPh>
    <rPh sb="29" eb="30">
      <t>ガツ</t>
    </rPh>
    <rPh sb="30" eb="32">
      <t>ショカン</t>
    </rPh>
    <rPh sb="32" eb="33">
      <t>メン</t>
    </rPh>
    <rPh sb="37" eb="38">
      <t>ルイ</t>
    </rPh>
    <phoneticPr fontId="2"/>
  </si>
  <si>
    <r>
      <t>114，214  m</t>
    </r>
    <r>
      <rPr>
        <sz val="8"/>
        <rFont val="ＭＳ Ｐゴシック"/>
        <family val="3"/>
        <charset val="128"/>
      </rPr>
      <t>3</t>
    </r>
    <phoneticPr fontId="2"/>
  </si>
  <si>
    <t>12，964  ㎡</t>
    <phoneticPr fontId="2"/>
  </si>
  <si>
    <t>　　　　　　　　　　　　　　　　令和3年10月末上位10品目入庫高(県合計）      　　　　　　　　静岡県倉庫協会</t>
    <rPh sb="16" eb="17">
      <t>レイ</t>
    </rPh>
    <rPh sb="17" eb="18">
      <t>ワ</t>
    </rPh>
    <rPh sb="19" eb="20">
      <t>ネン</t>
    </rPh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</si>
  <si>
    <t>合計</t>
    <rPh sb="0" eb="2">
      <t>ゴウケイ</t>
    </rPh>
    <phoneticPr fontId="2"/>
  </si>
  <si>
    <t>　　　　　　　　　　　　　　　　令和3年10月末上位10品目保管残高(県合計）      　　　　　　　　静岡県倉庫協会</t>
    <rPh sb="16" eb="17">
      <t>レイ</t>
    </rPh>
    <rPh sb="17" eb="18">
      <t>ワ</t>
    </rPh>
    <rPh sb="19" eb="20">
      <t>ネン</t>
    </rPh>
    <rPh sb="30" eb="34">
      <t>ホカンザンダカ</t>
    </rPh>
    <rPh sb="35" eb="36">
      <t>ケン</t>
    </rPh>
    <rPh sb="36" eb="38">
      <t>ゴウケイ</t>
    </rPh>
    <rPh sb="53" eb="56">
      <t>シズオカケン</t>
    </rPh>
    <rPh sb="56" eb="58">
      <t>ソウコ</t>
    </rPh>
    <rPh sb="58" eb="59">
      <t>キョウ</t>
    </rPh>
    <rPh sb="59" eb="60">
      <t>カイ</t>
    </rPh>
    <phoneticPr fontId="2"/>
  </si>
  <si>
    <t>前月保管残高</t>
    <rPh sb="0" eb="2">
      <t>ゼンゲツ</t>
    </rPh>
    <rPh sb="2" eb="6">
      <t>ホカンザンダカ</t>
    </rPh>
    <phoneticPr fontId="2"/>
  </si>
  <si>
    <t>前月保管残高</t>
    <rPh sb="0" eb="1">
      <t>マエ</t>
    </rPh>
    <rPh sb="1" eb="2">
      <t>８ガツ</t>
    </rPh>
    <rPh sb="2" eb="6">
      <t>ホカンザンダカ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</si>
</sst>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6" tint="-0.499984740745262"/>
      <name val="ＭＳ Ｐゴシック"/>
      <family val="3"/>
      <charset val="128"/>
    </font>
    <font>
      <sz val="11"/>
      <color rgb="FFFC08F0"/>
      <name val="ＭＳ Ｐゴシック"/>
      <family val="3"/>
      <charset val="128"/>
    </font>
    <font>
      <sz val="18"/>
      <color rgb="FFFC08F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20"/>
      <color rgb="FFFC08F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</cellStyleXfs>
  <cellXfs count="555">
    <xf numFmtId="0" fontId="0" fillId="0" borderId="0" xfId="0"/>
    <xf numFmtId="0" fontId="0" fillId="0" borderId="0" xfId="0" applyBorder="1"/>
    <xf numFmtId="38" fontId="0" fillId="0" borderId="0" xfId="1" applyFont="1" applyBorder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38" fontId="1" fillId="0" borderId="1" xfId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5" fillId="0" borderId="1" xfId="0" applyFont="1" applyBorder="1"/>
    <xf numFmtId="0" fontId="6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8" fillId="0" borderId="0" xfId="0" applyFont="1"/>
    <xf numFmtId="177" fontId="0" fillId="0" borderId="0" xfId="0" applyNumberFormat="1"/>
    <xf numFmtId="177" fontId="0" fillId="0" borderId="0" xfId="0" applyNumberFormat="1" applyBorder="1"/>
    <xf numFmtId="0" fontId="6" fillId="0" borderId="0" xfId="0" applyFont="1" applyBorder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0" fillId="0" borderId="0" xfId="0" applyFont="1"/>
    <xf numFmtId="0" fontId="10" fillId="0" borderId="0" xfId="0" applyFont="1" applyBorder="1"/>
    <xf numFmtId="38" fontId="0" fillId="0" borderId="0" xfId="0" applyNumberFormat="1" applyBorder="1"/>
    <xf numFmtId="0" fontId="9" fillId="0" borderId="0" xfId="0" applyFont="1" applyBorder="1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vertical="top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3" xfId="0" applyFont="1" applyBorder="1" applyAlignment="1"/>
    <xf numFmtId="0" fontId="3" fillId="0" borderId="9" xfId="0" applyFont="1" applyBorder="1" applyAlignment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0" xfId="1" applyBorder="1"/>
    <xf numFmtId="38" fontId="1" fillId="0" borderId="12" xfId="1" applyBorder="1"/>
    <xf numFmtId="0" fontId="12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0" fillId="0" borderId="0" xfId="0" applyFill="1"/>
    <xf numFmtId="0" fontId="0" fillId="0" borderId="13" xfId="0" applyBorder="1"/>
    <xf numFmtId="38" fontId="0" fillId="0" borderId="1" xfId="0" applyNumberFormat="1" applyBorder="1"/>
    <xf numFmtId="0" fontId="14" fillId="0" borderId="0" xfId="0" applyFont="1"/>
    <xf numFmtId="0" fontId="1" fillId="0" borderId="0" xfId="0" applyFont="1" applyBorder="1" applyAlignment="1">
      <alignment horizontal="distributed"/>
    </xf>
    <xf numFmtId="0" fontId="1" fillId="0" borderId="0" xfId="0" applyFont="1" applyBorder="1"/>
    <xf numFmtId="177" fontId="0" fillId="0" borderId="1" xfId="0" applyNumberFormat="1" applyBorder="1"/>
    <xf numFmtId="0" fontId="14" fillId="0" borderId="0" xfId="0" applyFont="1" applyBorder="1"/>
    <xf numFmtId="0" fontId="17" fillId="0" borderId="0" xfId="0" applyFont="1"/>
    <xf numFmtId="38" fontId="0" fillId="0" borderId="12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177" fontId="0" fillId="0" borderId="14" xfId="0" applyNumberFormat="1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38" fontId="0" fillId="0" borderId="22" xfId="1" applyFont="1" applyBorder="1"/>
    <xf numFmtId="180" fontId="0" fillId="0" borderId="22" xfId="0" applyNumberFormat="1" applyBorder="1"/>
    <xf numFmtId="0" fontId="0" fillId="0" borderId="22" xfId="0" applyBorder="1"/>
    <xf numFmtId="177" fontId="0" fillId="0" borderId="22" xfId="0" applyNumberFormat="1" applyBorder="1"/>
    <xf numFmtId="0" fontId="0" fillId="0" borderId="23" xfId="0" applyBorder="1"/>
    <xf numFmtId="0" fontId="6" fillId="0" borderId="19" xfId="0" applyFont="1" applyBorder="1"/>
    <xf numFmtId="0" fontId="5" fillId="0" borderId="19" xfId="0" applyFont="1" applyBorder="1"/>
    <xf numFmtId="0" fontId="0" fillId="0" borderId="24" xfId="0" applyBorder="1" applyAlignment="1">
      <alignment horizontal="center"/>
    </xf>
    <xf numFmtId="0" fontId="6" fillId="0" borderId="25" xfId="0" applyFont="1" applyBorder="1"/>
    <xf numFmtId="0" fontId="0" fillId="0" borderId="19" xfId="0" applyBorder="1" applyAlignment="1">
      <alignment horizontal="center"/>
    </xf>
    <xf numFmtId="0" fontId="1" fillId="0" borderId="2" xfId="0" applyFont="1" applyBorder="1"/>
    <xf numFmtId="0" fontId="0" fillId="0" borderId="4" xfId="0" applyBorder="1"/>
    <xf numFmtId="0" fontId="0" fillId="0" borderId="12" xfId="0" applyBorder="1"/>
    <xf numFmtId="0" fontId="3" fillId="0" borderId="0" xfId="0" applyFont="1" applyBorder="1"/>
    <xf numFmtId="177" fontId="3" fillId="0" borderId="1" xfId="0" applyNumberFormat="1" applyFont="1" applyBorder="1" applyAlignment="1"/>
    <xf numFmtId="0" fontId="14" fillId="0" borderId="1" xfId="0" applyFont="1" applyBorder="1"/>
    <xf numFmtId="0" fontId="4" fillId="0" borderId="12" xfId="0" applyFont="1" applyBorder="1" applyAlignment="1">
      <alignment horizontal="center"/>
    </xf>
    <xf numFmtId="0" fontId="0" fillId="0" borderId="1" xfId="0" applyFill="1" applyBorder="1"/>
    <xf numFmtId="177" fontId="0" fillId="0" borderId="23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177" fontId="3" fillId="0" borderId="1" xfId="0" applyNumberFormat="1" applyFont="1" applyBorder="1"/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0" xfId="1" applyFill="1" applyBorder="1"/>
    <xf numFmtId="38" fontId="1" fillId="0" borderId="1" xfId="1" applyFill="1" applyBorder="1"/>
    <xf numFmtId="0" fontId="0" fillId="0" borderId="0" xfId="0" applyFill="1" applyBorder="1"/>
    <xf numFmtId="38" fontId="1" fillId="0" borderId="0" xfId="1" applyFill="1" applyBorder="1"/>
    <xf numFmtId="38" fontId="1" fillId="0" borderId="8" xfId="1" applyBorder="1"/>
    <xf numFmtId="0" fontId="6" fillId="0" borderId="2" xfId="0" applyFont="1" applyBorder="1"/>
    <xf numFmtId="0" fontId="20" fillId="0" borderId="0" xfId="0" applyFont="1"/>
    <xf numFmtId="38" fontId="20" fillId="0" borderId="0" xfId="1" applyFont="1" applyBorder="1"/>
    <xf numFmtId="0" fontId="19" fillId="0" borderId="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Fill="1" applyBorder="1"/>
    <xf numFmtId="38" fontId="20" fillId="0" borderId="0" xfId="1" applyFont="1" applyFill="1" applyBorder="1"/>
    <xf numFmtId="38" fontId="1" fillId="0" borderId="1" xfId="1" applyFont="1" applyFill="1" applyBorder="1"/>
    <xf numFmtId="0" fontId="19" fillId="0" borderId="1" xfId="0" applyFont="1" applyBorder="1"/>
    <xf numFmtId="0" fontId="9" fillId="0" borderId="12" xfId="0" applyFont="1" applyBorder="1"/>
    <xf numFmtId="38" fontId="1" fillId="0" borderId="22" xfId="1" applyBorder="1"/>
    <xf numFmtId="0" fontId="21" fillId="0" borderId="0" xfId="0" applyFont="1"/>
    <xf numFmtId="0" fontId="22" fillId="0" borderId="0" xfId="0" applyFont="1"/>
    <xf numFmtId="0" fontId="7" fillId="0" borderId="0" xfId="0" applyFont="1" applyBorder="1"/>
    <xf numFmtId="0" fontId="15" fillId="0" borderId="0" xfId="0" applyFont="1" applyBorder="1"/>
    <xf numFmtId="0" fontId="6" fillId="0" borderId="0" xfId="0" applyFont="1" applyBorder="1" applyAlignment="1">
      <alignment horizontal="center"/>
    </xf>
    <xf numFmtId="0" fontId="18" fillId="0" borderId="0" xfId="0" applyFont="1" applyBorder="1"/>
    <xf numFmtId="0" fontId="14" fillId="0" borderId="26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center"/>
    </xf>
    <xf numFmtId="0" fontId="17" fillId="0" borderId="0" xfId="0" applyFont="1" applyBorder="1"/>
    <xf numFmtId="38" fontId="1" fillId="0" borderId="0" xfId="1" applyFill="1"/>
    <xf numFmtId="179" fontId="0" fillId="0" borderId="0" xfId="0" applyNumberFormat="1" applyFill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27" xfId="0" applyBorder="1"/>
    <xf numFmtId="38" fontId="1" fillId="0" borderId="27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0" xfId="0" applyNumberFormat="1" applyFill="1" applyBorder="1"/>
    <xf numFmtId="38" fontId="0" fillId="6" borderId="1" xfId="0" applyNumberFormat="1" applyFill="1" applyBorder="1"/>
    <xf numFmtId="0" fontId="24" fillId="2" borderId="1" xfId="0" applyFont="1" applyFill="1" applyBorder="1"/>
    <xf numFmtId="0" fontId="0" fillId="0" borderId="10" xfId="0" applyFill="1" applyBorder="1"/>
    <xf numFmtId="38" fontId="1" fillId="0" borderId="11" xfId="1" applyFill="1" applyBorder="1"/>
    <xf numFmtId="0" fontId="19" fillId="2" borderId="1" xfId="0" applyFont="1" applyFill="1" applyBorder="1"/>
    <xf numFmtId="179" fontId="0" fillId="0" borderId="0" xfId="0" applyNumberFormat="1" applyAlignment="1">
      <alignment horizontal="right"/>
    </xf>
    <xf numFmtId="38" fontId="1" fillId="0" borderId="8" xfId="1" applyFill="1" applyBorder="1"/>
    <xf numFmtId="0" fontId="0" fillId="2" borderId="12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27" xfId="0" applyFont="1" applyBorder="1"/>
    <xf numFmtId="38" fontId="0" fillId="0" borderId="27" xfId="1" applyFont="1" applyBorder="1"/>
    <xf numFmtId="177" fontId="3" fillId="0" borderId="27" xfId="0" applyNumberFormat="1" applyFont="1" applyBorder="1"/>
    <xf numFmtId="178" fontId="3" fillId="0" borderId="27" xfId="0" applyNumberFormat="1" applyFont="1" applyBorder="1"/>
    <xf numFmtId="179" fontId="1" fillId="0" borderId="1" xfId="1" applyNumberFormat="1" applyFont="1" applyBorder="1"/>
    <xf numFmtId="0" fontId="0" fillId="0" borderId="2" xfId="0" applyFill="1" applyBorder="1"/>
    <xf numFmtId="38" fontId="1" fillId="0" borderId="2" xfId="1" applyFont="1" applyFill="1" applyBorder="1"/>
    <xf numFmtId="38" fontId="1" fillId="0" borderId="22" xfId="1" applyFont="1" applyFill="1" applyBorder="1"/>
    <xf numFmtId="0" fontId="0" fillId="0" borderId="7" xfId="0" applyFill="1" applyBorder="1"/>
    <xf numFmtId="177" fontId="0" fillId="0" borderId="27" xfId="0" applyNumberFormat="1" applyBorder="1" applyAlignment="1">
      <alignment horizontal="center"/>
    </xf>
    <xf numFmtId="0" fontId="26" fillId="0" borderId="0" xfId="0" applyFont="1"/>
    <xf numFmtId="38" fontId="6" fillId="0" borderId="0" xfId="1" applyFont="1" applyBorder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0" xfId="0" applyFont="1" applyBorder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176" fontId="4" fillId="0" borderId="0" xfId="1" applyNumberFormat="1" applyFont="1" applyBorder="1"/>
    <xf numFmtId="176" fontId="5" fillId="0" borderId="1" xfId="1" applyNumberFormat="1" applyFont="1" applyBorder="1" applyAlignment="1">
      <alignment horizontal="center"/>
    </xf>
    <xf numFmtId="181" fontId="5" fillId="0" borderId="0" xfId="0" applyNumberFormat="1" applyFont="1"/>
    <xf numFmtId="38" fontId="6" fillId="0" borderId="0" xfId="1" applyNumberFormat="1" applyFont="1" applyBorder="1"/>
    <xf numFmtId="38" fontId="4" fillId="0" borderId="0" xfId="1" applyFont="1" applyBorder="1"/>
    <xf numFmtId="176" fontId="4" fillId="0" borderId="4" xfId="1" applyNumberFormat="1" applyFont="1" applyBorder="1"/>
    <xf numFmtId="176" fontId="5" fillId="0" borderId="1" xfId="1" applyNumberFormat="1" applyFont="1" applyBorder="1"/>
    <xf numFmtId="0" fontId="5" fillId="0" borderId="0" xfId="0" applyFont="1" applyBorder="1" applyAlignment="1">
      <alignment horizontal="center"/>
    </xf>
    <xf numFmtId="38" fontId="5" fillId="0" borderId="0" xfId="1" applyFont="1" applyBorder="1"/>
    <xf numFmtId="38" fontId="10" fillId="0" borderId="0" xfId="1" applyFont="1"/>
    <xf numFmtId="0" fontId="10" fillId="0" borderId="1" xfId="0" applyFont="1" applyBorder="1"/>
    <xf numFmtId="0" fontId="10" fillId="0" borderId="1" xfId="0" applyFont="1" applyFill="1" applyBorder="1"/>
    <xf numFmtId="179" fontId="0" fillId="7" borderId="27" xfId="0" applyNumberFormat="1" applyFill="1" applyBorder="1"/>
    <xf numFmtId="0" fontId="10" fillId="0" borderId="2" xfId="0" applyFont="1" applyBorder="1"/>
    <xf numFmtId="0" fontId="10" fillId="0" borderId="14" xfId="0" applyFont="1" applyBorder="1"/>
    <xf numFmtId="181" fontId="3" fillId="0" borderId="0" xfId="0" applyNumberFormat="1" applyFont="1" applyFill="1" applyBorder="1" applyAlignment="1">
      <alignment horizontal="center" vertical="center" textRotation="255"/>
    </xf>
    <xf numFmtId="0" fontId="0" fillId="0" borderId="4" xfId="0" applyFill="1" applyBorder="1"/>
    <xf numFmtId="38" fontId="10" fillId="0" borderId="1" xfId="0" applyNumberFormat="1" applyFont="1" applyBorder="1"/>
    <xf numFmtId="38" fontId="1" fillId="0" borderId="2" xfId="1" applyFill="1" applyBorder="1"/>
    <xf numFmtId="38" fontId="0" fillId="0" borderId="27" xfId="1" applyFont="1" applyFill="1" applyBorder="1"/>
    <xf numFmtId="38" fontId="0" fillId="2" borderId="28" xfId="1" applyFont="1" applyFill="1" applyBorder="1"/>
    <xf numFmtId="38" fontId="10" fillId="2" borderId="1" xfId="1" applyFont="1" applyFill="1" applyBorder="1"/>
    <xf numFmtId="38" fontId="10" fillId="2" borderId="2" xfId="1" applyFont="1" applyFill="1" applyBorder="1"/>
    <xf numFmtId="38" fontId="0" fillId="0" borderId="27" xfId="0" applyNumberFormat="1" applyFill="1" applyBorder="1"/>
    <xf numFmtId="0" fontId="0" fillId="0" borderId="1" xfId="0" applyFill="1" applyBorder="1" applyAlignment="1">
      <alignment horizontal="distributed"/>
    </xf>
    <xf numFmtId="0" fontId="0" fillId="0" borderId="10" xfId="0" applyBorder="1"/>
    <xf numFmtId="0" fontId="0" fillId="0" borderId="3" xfId="0" applyFill="1" applyBorder="1"/>
    <xf numFmtId="0" fontId="10" fillId="0" borderId="10" xfId="0" applyFont="1" applyBorder="1"/>
    <xf numFmtId="38" fontId="0" fillId="2" borderId="27" xfId="1" applyFont="1" applyFill="1" applyBorder="1"/>
    <xf numFmtId="0" fontId="10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7" borderId="1" xfId="0" applyFont="1" applyFill="1" applyBorder="1"/>
    <xf numFmtId="0" fontId="20" fillId="5" borderId="1" xfId="0" applyFont="1" applyFill="1" applyBorder="1" applyAlignment="1">
      <alignment horizontal="center"/>
    </xf>
    <xf numFmtId="0" fontId="0" fillId="2" borderId="2" xfId="0" applyFill="1" applyBorder="1"/>
    <xf numFmtId="0" fontId="24" fillId="2" borderId="2" xfId="0" applyFont="1" applyFill="1" applyBorder="1"/>
    <xf numFmtId="0" fontId="8" fillId="9" borderId="1" xfId="0" applyFont="1" applyFill="1" applyBorder="1"/>
    <xf numFmtId="0" fontId="0" fillId="8" borderId="1" xfId="0" applyFill="1" applyBorder="1" applyAlignment="1">
      <alignment horizontal="center"/>
    </xf>
    <xf numFmtId="38" fontId="8" fillId="0" borderId="0" xfId="1" applyFont="1" applyFill="1" applyBorder="1"/>
    <xf numFmtId="0" fontId="8" fillId="9" borderId="1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8" fillId="9" borderId="29" xfId="0" applyFont="1" applyFill="1" applyBorder="1"/>
    <xf numFmtId="0" fontId="8" fillId="9" borderId="0" xfId="0" applyFont="1" applyFill="1" applyBorder="1"/>
    <xf numFmtId="0" fontId="0" fillId="2" borderId="1" xfId="0" applyFill="1" applyBorder="1" applyAlignment="1">
      <alignment horizontal="center"/>
    </xf>
    <xf numFmtId="0" fontId="8" fillId="10" borderId="1" xfId="0" applyFont="1" applyFill="1" applyBorder="1"/>
    <xf numFmtId="0" fontId="8" fillId="10" borderId="0" xfId="0" applyFont="1" applyFill="1" applyBorder="1"/>
    <xf numFmtId="0" fontId="8" fillId="7" borderId="0" xfId="0" applyFont="1" applyFill="1" applyBorder="1"/>
    <xf numFmtId="38" fontId="1" fillId="0" borderId="16" xfId="1" applyFill="1" applyBorder="1"/>
    <xf numFmtId="176" fontId="5" fillId="0" borderId="0" xfId="1" applyNumberFormat="1" applyFont="1" applyFill="1" applyBorder="1" applyAlignment="1">
      <alignment horizontal="center"/>
    </xf>
    <xf numFmtId="38" fontId="1" fillId="0" borderId="10" xfId="1" applyFont="1" applyFill="1" applyBorder="1"/>
    <xf numFmtId="0" fontId="0" fillId="0" borderId="1" xfId="0" applyFill="1" applyBorder="1" applyAlignment="1">
      <alignment horizontal="distributed" wrapText="1"/>
    </xf>
    <xf numFmtId="0" fontId="10" fillId="0" borderId="1" xfId="0" applyFont="1" applyFill="1" applyBorder="1" applyAlignment="1">
      <alignment horizontal="distributed"/>
    </xf>
    <xf numFmtId="0" fontId="7" fillId="0" borderId="3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4" xfId="1" applyNumberFormat="1" applyFill="1" applyBorder="1"/>
    <xf numFmtId="0" fontId="6" fillId="0" borderId="0" xfId="0" applyFont="1"/>
    <xf numFmtId="179" fontId="1" fillId="3" borderId="10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38" fontId="10" fillId="0" borderId="1" xfId="1" applyFont="1" applyBorder="1"/>
    <xf numFmtId="0" fontId="0" fillId="0" borderId="0" xfId="0" applyNumberFormat="1"/>
    <xf numFmtId="0" fontId="6" fillId="0" borderId="3" xfId="0" applyFont="1" applyBorder="1" applyAlignment="1">
      <alignment horizontal="center"/>
    </xf>
    <xf numFmtId="176" fontId="5" fillId="0" borderId="3" xfId="1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178" fontId="5" fillId="0" borderId="1" xfId="1" applyNumberFormat="1" applyFont="1" applyBorder="1" applyAlignment="1">
      <alignment horizontal="center"/>
    </xf>
    <xf numFmtId="176" fontId="5" fillId="0" borderId="31" xfId="1" applyNumberFormat="1" applyFont="1" applyBorder="1" applyAlignment="1">
      <alignment horizontal="center"/>
    </xf>
    <xf numFmtId="183" fontId="5" fillId="0" borderId="0" xfId="1" applyNumberFormat="1" applyFont="1" applyBorder="1"/>
    <xf numFmtId="178" fontId="5" fillId="0" borderId="0" xfId="1" applyNumberFormat="1" applyFont="1" applyBorder="1"/>
    <xf numFmtId="177" fontId="5" fillId="0" borderId="31" xfId="0" applyNumberFormat="1" applyFont="1" applyBorder="1" applyAlignment="1">
      <alignment horizontal="center"/>
    </xf>
    <xf numFmtId="176" fontId="5" fillId="0" borderId="31" xfId="0" applyNumberFormat="1" applyFont="1" applyBorder="1" applyAlignment="1">
      <alignment horizontal="center"/>
    </xf>
    <xf numFmtId="180" fontId="4" fillId="0" borderId="0" xfId="0" applyNumberFormat="1" applyFont="1" applyBorder="1"/>
    <xf numFmtId="180" fontId="0" fillId="0" borderId="0" xfId="0" applyNumberFormat="1"/>
    <xf numFmtId="178" fontId="4" fillId="0" borderId="0" xfId="1" applyNumberFormat="1" applyFont="1" applyBorder="1"/>
    <xf numFmtId="0" fontId="5" fillId="0" borderId="0" xfId="0" applyFont="1" applyAlignment="1">
      <alignment horizontal="center"/>
    </xf>
    <xf numFmtId="177" fontId="5" fillId="0" borderId="1" xfId="0" applyNumberFormat="1" applyFont="1" applyBorder="1"/>
    <xf numFmtId="177" fontId="4" fillId="0" borderId="0" xfId="0" applyNumberFormat="1" applyFont="1" applyBorder="1" applyAlignment="1">
      <alignment horizontal="center"/>
    </xf>
    <xf numFmtId="0" fontId="10" fillId="0" borderId="0" xfId="0" applyFont="1" applyFill="1" applyBorder="1"/>
    <xf numFmtId="0" fontId="10" fillId="0" borderId="4" xfId="0" applyFont="1" applyFill="1" applyBorder="1"/>
    <xf numFmtId="56" fontId="0" fillId="0" borderId="0" xfId="0" applyNumberFormat="1" applyBorder="1"/>
    <xf numFmtId="179" fontId="0" fillId="0" borderId="1" xfId="1" applyNumberFormat="1" applyFont="1" applyBorder="1"/>
    <xf numFmtId="0" fontId="0" fillId="7" borderId="27" xfId="0" applyFill="1" applyBorder="1" applyAlignment="1">
      <alignment horizontal="center" vertical="center"/>
    </xf>
    <xf numFmtId="0" fontId="10" fillId="0" borderId="2" xfId="0" applyFont="1" applyFill="1" applyBorder="1"/>
    <xf numFmtId="0" fontId="0" fillId="0" borderId="34" xfId="0" applyFill="1" applyBorder="1"/>
    <xf numFmtId="0" fontId="10" fillId="0" borderId="34" xfId="0" applyFont="1" applyBorder="1"/>
    <xf numFmtId="0" fontId="0" fillId="0" borderId="0" xfId="0"/>
    <xf numFmtId="0" fontId="0" fillId="0" borderId="9" xfId="0" applyBorder="1"/>
    <xf numFmtId="0" fontId="0" fillId="0" borderId="0" xfId="0"/>
    <xf numFmtId="38" fontId="1" fillId="0" borderId="0" xfId="1" applyFont="1"/>
    <xf numFmtId="0" fontId="9" fillId="0" borderId="5" xfId="0" applyFont="1" applyBorder="1"/>
    <xf numFmtId="0" fontId="28" fillId="0" borderId="4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9" fillId="0" borderId="4" xfId="0" applyFont="1" applyBorder="1"/>
    <xf numFmtId="0" fontId="9" fillId="0" borderId="6" xfId="0" applyFont="1" applyBorder="1"/>
    <xf numFmtId="0" fontId="9" fillId="0" borderId="0" xfId="0" applyFont="1"/>
    <xf numFmtId="0" fontId="28" fillId="0" borderId="0" xfId="0" applyFont="1" applyBorder="1" applyAlignment="1">
      <alignment horizontal="center"/>
    </xf>
    <xf numFmtId="0" fontId="28" fillId="0" borderId="0" xfId="0" applyFont="1" applyBorder="1" applyAlignment="1">
      <alignment horizontal="left"/>
    </xf>
    <xf numFmtId="0" fontId="9" fillId="0" borderId="32" xfId="0" applyFont="1" applyBorder="1"/>
    <xf numFmtId="0" fontId="31" fillId="0" borderId="12" xfId="0" applyFont="1" applyBorder="1" applyAlignment="1"/>
    <xf numFmtId="0" fontId="0" fillId="0" borderId="0" xfId="0" applyAlignment="1"/>
    <xf numFmtId="0" fontId="0" fillId="0" borderId="32" xfId="0" applyBorder="1" applyAlignment="1"/>
    <xf numFmtId="0" fontId="9" fillId="0" borderId="12" xfId="0" applyFont="1" applyBorder="1" applyAlignment="1">
      <alignment vertical="top"/>
    </xf>
    <xf numFmtId="0" fontId="32" fillId="0" borderId="0" xfId="0" applyFont="1" applyBorder="1" applyAlignment="1">
      <alignment horizontal="center" vertical="top"/>
    </xf>
    <xf numFmtId="0" fontId="28" fillId="0" borderId="0" xfId="0" applyFont="1" applyFill="1" applyBorder="1" applyAlignment="1">
      <alignment horizontal="left" vertical="top"/>
    </xf>
    <xf numFmtId="0" fontId="32" fillId="0" borderId="0" xfId="0" applyFont="1" applyBorder="1" applyAlignment="1">
      <alignment vertical="top"/>
    </xf>
    <xf numFmtId="0" fontId="33" fillId="0" borderId="0" xfId="0" applyFont="1" applyBorder="1"/>
    <xf numFmtId="0" fontId="33" fillId="0" borderId="12" xfId="0" applyFont="1" applyBorder="1"/>
    <xf numFmtId="0" fontId="33" fillId="7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left"/>
    </xf>
    <xf numFmtId="0" fontId="33" fillId="0" borderId="0" xfId="0" applyFont="1" applyBorder="1" applyAlignment="1">
      <alignment horizontal="distributed"/>
    </xf>
    <xf numFmtId="0" fontId="33" fillId="0" borderId="32" xfId="0" applyFont="1" applyBorder="1"/>
    <xf numFmtId="0" fontId="33" fillId="0" borderId="0" xfId="0" applyFont="1"/>
    <xf numFmtId="0" fontId="33" fillId="0" borderId="0" xfId="0" applyFont="1" applyBorder="1" applyAlignment="1">
      <alignment horizontal="center"/>
    </xf>
    <xf numFmtId="0" fontId="33" fillId="5" borderId="0" xfId="0" applyFont="1" applyFill="1" applyBorder="1" applyAlignment="1">
      <alignment horizontal="center"/>
    </xf>
    <xf numFmtId="0" fontId="33" fillId="3" borderId="0" xfId="0" applyFont="1" applyFill="1" applyBorder="1" applyAlignment="1">
      <alignment horizontal="center"/>
    </xf>
    <xf numFmtId="0" fontId="33" fillId="2" borderId="0" xfId="0" applyFont="1" applyFill="1" applyAlignment="1">
      <alignment horizontal="center"/>
    </xf>
    <xf numFmtId="0" fontId="33" fillId="0" borderId="0" xfId="0" applyFont="1" applyFill="1" applyAlignment="1">
      <alignment horizontal="left"/>
    </xf>
    <xf numFmtId="0" fontId="33" fillId="12" borderId="0" xfId="0" applyFont="1" applyFill="1" applyBorder="1" applyAlignment="1">
      <alignment horizontal="center"/>
    </xf>
    <xf numFmtId="0" fontId="33" fillId="10" borderId="0" xfId="0" applyFont="1" applyFill="1" applyBorder="1" applyAlignment="1">
      <alignment horizontal="center"/>
    </xf>
    <xf numFmtId="0" fontId="33" fillId="13" borderId="0" xfId="0" applyFont="1" applyFill="1" applyBorder="1" applyAlignment="1">
      <alignment horizontal="center"/>
    </xf>
    <xf numFmtId="0" fontId="33" fillId="14" borderId="0" xfId="0" applyFont="1" applyFill="1" applyBorder="1" applyAlignment="1">
      <alignment horizontal="center"/>
    </xf>
    <xf numFmtId="0" fontId="33" fillId="4" borderId="0" xfId="0" applyFont="1" applyFill="1" applyBorder="1" applyAlignment="1">
      <alignment horizontal="center"/>
    </xf>
    <xf numFmtId="0" fontId="33" fillId="15" borderId="0" xfId="0" applyFont="1" applyFill="1" applyBorder="1" applyAlignment="1">
      <alignment horizontal="center"/>
    </xf>
    <xf numFmtId="58" fontId="35" fillId="0" borderId="12" xfId="0" applyNumberFormat="1" applyFont="1" applyBorder="1" applyAlignment="1"/>
    <xf numFmtId="58" fontId="35" fillId="0" borderId="0" xfId="0" applyNumberFormat="1" applyFont="1" applyBorder="1" applyAlignment="1">
      <alignment horizontal="center"/>
    </xf>
    <xf numFmtId="58" fontId="35" fillId="0" borderId="0" xfId="0" applyNumberFormat="1" applyFont="1" applyFill="1" applyBorder="1" applyAlignment="1"/>
    <xf numFmtId="58" fontId="35" fillId="0" borderId="0" xfId="0" applyNumberFormat="1" applyFont="1" applyBorder="1" applyAlignment="1"/>
    <xf numFmtId="58" fontId="35" fillId="0" borderId="32" xfId="0" applyNumberFormat="1" applyFont="1" applyBorder="1" applyAlignment="1"/>
    <xf numFmtId="0" fontId="34" fillId="0" borderId="0" xfId="0" applyFont="1" applyFill="1" applyBorder="1" applyAlignment="1">
      <alignment horizontal="left"/>
    </xf>
    <xf numFmtId="0" fontId="35" fillId="0" borderId="12" xfId="0" applyFont="1" applyBorder="1" applyAlignment="1"/>
    <xf numFmtId="0" fontId="35" fillId="0" borderId="0" xfId="0" applyFont="1" applyBorder="1" applyAlignment="1"/>
    <xf numFmtId="0" fontId="35" fillId="0" borderId="32" xfId="0" applyFont="1" applyBorder="1" applyAlignment="1"/>
    <xf numFmtId="0" fontId="33" fillId="0" borderId="12" xfId="0" applyFont="1" applyBorder="1" applyAlignment="1"/>
    <xf numFmtId="0" fontId="33" fillId="0" borderId="0" xfId="0" applyFont="1" applyBorder="1" applyAlignment="1"/>
    <xf numFmtId="0" fontId="33" fillId="0" borderId="32" xfId="0" applyFont="1" applyBorder="1" applyAlignment="1"/>
    <xf numFmtId="0" fontId="35" fillId="0" borderId="0" xfId="0" applyFont="1" applyBorder="1" applyAlignment="1">
      <alignment horizontal="center"/>
    </xf>
    <xf numFmtId="0" fontId="35" fillId="0" borderId="0" xfId="0" applyFont="1" applyFill="1" applyBorder="1" applyAlignment="1"/>
    <xf numFmtId="0" fontId="33" fillId="0" borderId="0" xfId="0" applyFont="1" applyBorder="1" applyAlignment="1">
      <alignment horizontal="left"/>
    </xf>
    <xf numFmtId="0" fontId="33" fillId="0" borderId="7" xfId="0" applyFont="1" applyBorder="1"/>
    <xf numFmtId="0" fontId="33" fillId="0" borderId="36" xfId="0" applyFont="1" applyBorder="1" applyAlignment="1">
      <alignment horizontal="center"/>
    </xf>
    <xf numFmtId="0" fontId="33" fillId="0" borderId="36" xfId="0" applyFont="1" applyBorder="1" applyAlignment="1">
      <alignment horizontal="left"/>
    </xf>
    <xf numFmtId="0" fontId="33" fillId="0" borderId="36" xfId="0" applyFont="1" applyBorder="1"/>
    <xf numFmtId="0" fontId="33" fillId="0" borderId="8" xfId="0" applyFont="1" applyBorder="1"/>
    <xf numFmtId="0" fontId="28" fillId="0" borderId="0" xfId="0" applyFont="1" applyBorder="1"/>
    <xf numFmtId="0" fontId="28" fillId="0" borderId="0" xfId="0" applyFont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33" fillId="16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7" xfId="0" applyFill="1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28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4" xfId="1" applyNumberFormat="1" applyFill="1" applyBorder="1"/>
    <xf numFmtId="0" fontId="0" fillId="0" borderId="1" xfId="0" applyFont="1" applyBorder="1" applyAlignment="1">
      <alignment horizontal="center"/>
    </xf>
    <xf numFmtId="177" fontId="5" fillId="0" borderId="0" xfId="0" applyNumberFormat="1" applyFont="1" applyBorder="1" applyAlignment="1">
      <alignment horizontal="center"/>
    </xf>
    <xf numFmtId="38" fontId="0" fillId="0" borderId="0" xfId="1" applyFont="1" applyFill="1"/>
    <xf numFmtId="0" fontId="0" fillId="0" borderId="27" xfId="0" applyFont="1" applyBorder="1"/>
    <xf numFmtId="0" fontId="0" fillId="7" borderId="3" xfId="0" applyFill="1" applyBorder="1"/>
    <xf numFmtId="180" fontId="5" fillId="0" borderId="0" xfId="1" applyNumberFormat="1" applyFont="1" applyBorder="1"/>
    <xf numFmtId="177" fontId="0" fillId="0" borderId="0" xfId="0" applyNumberFormat="1" applyFont="1" applyBorder="1"/>
    <xf numFmtId="180" fontId="0" fillId="0" borderId="0" xfId="0" applyNumberFormat="1" applyFont="1" applyBorder="1"/>
    <xf numFmtId="178" fontId="5" fillId="0" borderId="9" xfId="1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77" fontId="0" fillId="0" borderId="0" xfId="0" applyNumberFormat="1" applyFont="1"/>
    <xf numFmtId="180" fontId="1" fillId="0" borderId="0" xfId="1" applyNumberFormat="1" applyFont="1" applyBorder="1"/>
    <xf numFmtId="177" fontId="5" fillId="0" borderId="0" xfId="0" applyNumberFormat="1" applyFont="1"/>
    <xf numFmtId="180" fontId="5" fillId="0" borderId="1" xfId="1" applyNumberFormat="1" applyFont="1" applyBorder="1" applyAlignment="1">
      <alignment horizontal="center"/>
    </xf>
    <xf numFmtId="180" fontId="4" fillId="0" borderId="0" xfId="1" applyNumberFormat="1" applyFont="1" applyBorder="1"/>
    <xf numFmtId="177" fontId="5" fillId="0" borderId="0" xfId="0" applyNumberFormat="1" applyFont="1" applyBorder="1"/>
    <xf numFmtId="178" fontId="1" fillId="0" borderId="0" xfId="1" applyNumberFormat="1" applyFont="1" applyBorder="1"/>
    <xf numFmtId="38" fontId="0" fillId="0" borderId="10" xfId="1" applyFont="1" applyFill="1" applyBorder="1"/>
    <xf numFmtId="0" fontId="0" fillId="9" borderId="1" xfId="0" applyFill="1" applyBorder="1" applyAlignment="1">
      <alignment horizontal="center"/>
    </xf>
    <xf numFmtId="0" fontId="27" fillId="0" borderId="27" xfId="0" applyFont="1" applyBorder="1"/>
    <xf numFmtId="179" fontId="27" fillId="0" borderId="27" xfId="0" applyNumberFormat="1" applyFont="1" applyBorder="1"/>
    <xf numFmtId="0" fontId="1" fillId="0" borderId="1" xfId="0" applyFont="1" applyFill="1" applyBorder="1"/>
    <xf numFmtId="0" fontId="0" fillId="11" borderId="1" xfId="0" applyFill="1" applyBorder="1" applyAlignment="1">
      <alignment horizontal="center"/>
    </xf>
    <xf numFmtId="38" fontId="1" fillId="2" borderId="27" xfId="1" applyFont="1" applyFill="1" applyBorder="1"/>
    <xf numFmtId="38" fontId="19" fillId="19" borderId="2" xfId="1" applyFont="1" applyFill="1" applyBorder="1"/>
    <xf numFmtId="0" fontId="19" fillId="19" borderId="1" xfId="0" applyFont="1" applyFill="1" applyBorder="1" applyAlignment="1">
      <alignment horizontal="center"/>
    </xf>
    <xf numFmtId="38" fontId="19" fillId="19" borderId="10" xfId="1" applyFont="1" applyFill="1" applyBorder="1"/>
    <xf numFmtId="0" fontId="19" fillId="11" borderId="1" xfId="0" applyFont="1" applyFill="1" applyBorder="1" applyAlignment="1">
      <alignment horizontal="center"/>
    </xf>
    <xf numFmtId="38" fontId="1" fillId="19" borderId="1" xfId="1" applyFill="1" applyBorder="1"/>
    <xf numFmtId="0" fontId="5" fillId="0" borderId="0" xfId="0" applyFont="1" applyFill="1"/>
    <xf numFmtId="177" fontId="5" fillId="0" borderId="3" xfId="0" applyNumberFormat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19" fillId="11" borderId="10" xfId="0" applyFont="1" applyFill="1" applyBorder="1" applyAlignment="1">
      <alignment horizontal="center"/>
    </xf>
    <xf numFmtId="38" fontId="10" fillId="11" borderId="1" xfId="1" applyFont="1" applyFill="1" applyBorder="1"/>
    <xf numFmtId="38" fontId="10" fillId="11" borderId="2" xfId="1" applyFont="1" applyFill="1" applyBorder="1"/>
    <xf numFmtId="38" fontId="0" fillId="11" borderId="28" xfId="1" applyFont="1" applyFill="1" applyBorder="1"/>
    <xf numFmtId="38" fontId="25" fillId="17" borderId="7" xfId="1" applyFont="1" applyFill="1" applyBorder="1"/>
    <xf numFmtId="38" fontId="25" fillId="17" borderId="4" xfId="1" applyFont="1" applyFill="1" applyBorder="1"/>
    <xf numFmtId="38" fontId="25" fillId="17" borderId="1" xfId="1" applyFont="1" applyFill="1" applyBorder="1"/>
    <xf numFmtId="38" fontId="37" fillId="11" borderId="1" xfId="1" applyFont="1" applyFill="1" applyBorder="1"/>
    <xf numFmtId="38" fontId="37" fillId="11" borderId="10" xfId="1" applyFont="1" applyFill="1" applyBorder="1"/>
    <xf numFmtId="38" fontId="37" fillId="11" borderId="28" xfId="1" applyFont="1" applyFill="1" applyBorder="1"/>
    <xf numFmtId="38" fontId="37" fillId="20" borderId="1" xfId="1" applyFont="1" applyFill="1" applyBorder="1"/>
    <xf numFmtId="38" fontId="37" fillId="20" borderId="10" xfId="1" applyFont="1" applyFill="1" applyBorder="1"/>
    <xf numFmtId="38" fontId="37" fillId="20" borderId="11" xfId="1" applyFont="1" applyFill="1" applyBorder="1"/>
    <xf numFmtId="38" fontId="37" fillId="20" borderId="39" xfId="1" applyFont="1" applyFill="1" applyBorder="1"/>
    <xf numFmtId="0" fontId="37" fillId="11" borderId="1" xfId="0" applyFont="1" applyFill="1" applyBorder="1" applyAlignment="1">
      <alignment horizontal="center"/>
    </xf>
    <xf numFmtId="0" fontId="37" fillId="0" borderId="1" xfId="0" applyFont="1" applyFill="1" applyBorder="1" applyAlignment="1">
      <alignment horizontal="center"/>
    </xf>
    <xf numFmtId="38" fontId="37" fillId="11" borderId="2" xfId="1" applyFont="1" applyFill="1" applyBorder="1"/>
    <xf numFmtId="38" fontId="37" fillId="11" borderId="27" xfId="1" applyFont="1" applyFill="1" applyBorder="1"/>
    <xf numFmtId="38" fontId="37" fillId="2" borderId="1" xfId="1" applyFont="1" applyFill="1" applyBorder="1"/>
    <xf numFmtId="38" fontId="37" fillId="2" borderId="10" xfId="1" applyFont="1" applyFill="1" applyBorder="1"/>
    <xf numFmtId="38" fontId="37" fillId="2" borderId="2" xfId="1" applyFont="1" applyFill="1" applyBorder="1"/>
    <xf numFmtId="38" fontId="37" fillId="2" borderId="27" xfId="0" applyNumberFormat="1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37" fillId="18" borderId="1" xfId="0" applyFont="1" applyFill="1" applyBorder="1" applyAlignment="1">
      <alignment horizontal="center"/>
    </xf>
    <xf numFmtId="38" fontId="37" fillId="18" borderId="1" xfId="1" applyFont="1" applyFill="1" applyBorder="1"/>
    <xf numFmtId="38" fontId="37" fillId="18" borderId="10" xfId="1" applyFont="1" applyFill="1" applyBorder="1"/>
    <xf numFmtId="38" fontId="37" fillId="18" borderId="11" xfId="1" applyFont="1" applyFill="1" applyBorder="1"/>
    <xf numFmtId="38" fontId="1" fillId="0" borderId="2" xfId="1" applyBorder="1"/>
    <xf numFmtId="176" fontId="5" fillId="0" borderId="40" xfId="1" applyNumberFormat="1" applyFont="1" applyBorder="1" applyAlignment="1">
      <alignment horizontal="center"/>
    </xf>
    <xf numFmtId="0" fontId="10" fillId="0" borderId="27" xfId="0" applyFont="1" applyBorder="1"/>
    <xf numFmtId="38" fontId="0" fillId="0" borderId="10" xfId="1" applyFont="1" applyBorder="1"/>
    <xf numFmtId="0" fontId="0" fillId="0" borderId="0" xfId="0"/>
    <xf numFmtId="0" fontId="0" fillId="0" borderId="1" xfId="0" applyFont="1" applyBorder="1"/>
    <xf numFmtId="176" fontId="5" fillId="0" borderId="11" xfId="1" applyNumberFormat="1" applyFont="1" applyFill="1" applyBorder="1" applyAlignment="1">
      <alignment horizontal="center"/>
    </xf>
    <xf numFmtId="0" fontId="0" fillId="0" borderId="41" xfId="0" applyFill="1" applyBorder="1"/>
    <xf numFmtId="179" fontId="1" fillId="0" borderId="43" xfId="1" applyNumberFormat="1" applyBorder="1"/>
    <xf numFmtId="38" fontId="25" fillId="17" borderId="27" xfId="1" applyFont="1" applyFill="1" applyBorder="1"/>
    <xf numFmtId="38" fontId="10" fillId="23" borderId="1" xfId="1" applyFont="1" applyFill="1" applyBorder="1"/>
    <xf numFmtId="183" fontId="0" fillId="23" borderId="1" xfId="0" applyNumberFormat="1" applyFill="1" applyBorder="1"/>
    <xf numFmtId="0" fontId="23" fillId="0" borderId="0" xfId="0" applyFont="1" applyAlignment="1">
      <alignment horizontal="center"/>
    </xf>
    <xf numFmtId="0" fontId="33" fillId="24" borderId="0" xfId="0" applyFont="1" applyFill="1" applyBorder="1" applyAlignment="1">
      <alignment horizontal="center"/>
    </xf>
    <xf numFmtId="179" fontId="0" fillId="17" borderId="27" xfId="0" applyNumberFormat="1" applyFill="1" applyBorder="1"/>
    <xf numFmtId="0" fontId="0" fillId="17" borderId="27" xfId="0" applyFont="1" applyFill="1" applyBorder="1"/>
    <xf numFmtId="38" fontId="1" fillId="17" borderId="27" xfId="1" applyFill="1" applyBorder="1"/>
    <xf numFmtId="38" fontId="0" fillId="17" borderId="27" xfId="1" applyFont="1" applyFill="1" applyBorder="1"/>
    <xf numFmtId="14" fontId="0" fillId="0" borderId="0" xfId="0" applyNumberFormat="1"/>
    <xf numFmtId="38" fontId="1" fillId="0" borderId="11" xfId="1" applyBorder="1"/>
    <xf numFmtId="0" fontId="0" fillId="0" borderId="1" xfId="0" applyFont="1" applyFill="1" applyBorder="1"/>
    <xf numFmtId="0" fontId="0" fillId="0" borderId="0" xfId="0"/>
    <xf numFmtId="0" fontId="0" fillId="0" borderId="0" xfId="0"/>
    <xf numFmtId="180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77" fontId="4" fillId="0" borderId="0" xfId="0" applyNumberFormat="1" applyFont="1" applyBorder="1"/>
    <xf numFmtId="176" fontId="5" fillId="0" borderId="0" xfId="1" applyNumberFormat="1" applyFont="1" applyBorder="1"/>
    <xf numFmtId="184" fontId="0" fillId="0" borderId="0" xfId="0" applyNumberFormat="1"/>
    <xf numFmtId="0" fontId="4" fillId="0" borderId="1" xfId="0" applyFont="1" applyFill="1" applyBorder="1"/>
    <xf numFmtId="176" fontId="5" fillId="0" borderId="1" xfId="1" applyNumberFormat="1" applyFont="1" applyFill="1" applyBorder="1" applyAlignment="1">
      <alignment horizontal="center"/>
    </xf>
    <xf numFmtId="176" fontId="5" fillId="0" borderId="31" xfId="0" applyNumberFormat="1" applyFont="1" applyFill="1" applyBorder="1" applyAlignment="1">
      <alignment horizontal="center"/>
    </xf>
    <xf numFmtId="178" fontId="5" fillId="0" borderId="1" xfId="1" applyNumberFormat="1" applyFont="1" applyFill="1" applyBorder="1" applyAlignment="1">
      <alignment horizontal="center"/>
    </xf>
    <xf numFmtId="38" fontId="5" fillId="0" borderId="0" xfId="1" applyFont="1" applyFill="1" applyBorder="1"/>
    <xf numFmtId="180" fontId="5" fillId="0" borderId="0" xfId="1" applyNumberFormat="1" applyFont="1" applyFill="1" applyBorder="1"/>
    <xf numFmtId="0" fontId="5" fillId="0" borderId="0" xfId="0" applyFont="1" applyFill="1" applyBorder="1"/>
    <xf numFmtId="38" fontId="4" fillId="0" borderId="0" xfId="1" applyFont="1" applyFill="1" applyBorder="1"/>
    <xf numFmtId="180" fontId="1" fillId="0" borderId="0" xfId="1" applyNumberFormat="1" applyFont="1" applyFill="1" applyBorder="1"/>
    <xf numFmtId="178" fontId="4" fillId="0" borderId="0" xfId="1" applyNumberFormat="1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38" fontId="0" fillId="0" borderId="0" xfId="1" applyFont="1" applyFill="1" applyBorder="1"/>
    <xf numFmtId="0" fontId="4" fillId="0" borderId="1" xfId="0" applyFont="1" applyBorder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0" fillId="0" borderId="44" xfId="0" applyFont="1" applyFill="1" applyBorder="1"/>
    <xf numFmtId="0" fontId="0" fillId="0" borderId="18" xfId="0" applyFill="1" applyBorder="1" applyAlignment="1">
      <alignment horizontal="center"/>
    </xf>
    <xf numFmtId="0" fontId="0" fillId="0" borderId="19" xfId="0" applyFill="1" applyBorder="1"/>
    <xf numFmtId="0" fontId="19" fillId="0" borderId="27" xfId="0" applyFont="1" applyFill="1" applyBorder="1"/>
    <xf numFmtId="0" fontId="4" fillId="0" borderId="0" xfId="0" applyFont="1" applyFill="1" applyBorder="1"/>
    <xf numFmtId="0" fontId="0" fillId="0" borderId="0" xfId="0"/>
    <xf numFmtId="0" fontId="5" fillId="0" borderId="4" xfId="0" applyFont="1" applyFill="1" applyBorder="1"/>
    <xf numFmtId="177" fontId="5" fillId="0" borderId="4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38" fontId="37" fillId="21" borderId="1" xfId="1" applyFont="1" applyFill="1" applyBorder="1"/>
    <xf numFmtId="38" fontId="37" fillId="21" borderId="10" xfId="1" applyFont="1" applyFill="1" applyBorder="1"/>
    <xf numFmtId="38" fontId="37" fillId="21" borderId="11" xfId="1" applyFont="1" applyFill="1" applyBorder="1"/>
    <xf numFmtId="38" fontId="37" fillId="21" borderId="2" xfId="1" applyFont="1" applyFill="1" applyBorder="1"/>
    <xf numFmtId="38" fontId="37" fillId="21" borderId="27" xfId="1" applyFont="1" applyFill="1" applyBorder="1"/>
    <xf numFmtId="38" fontId="10" fillId="0" borderId="1" xfId="1" applyFont="1" applyFill="1" applyBorder="1"/>
    <xf numFmtId="183" fontId="0" fillId="0" borderId="1" xfId="0" applyNumberFormat="1" applyFill="1" applyBorder="1"/>
    <xf numFmtId="38" fontId="37" fillId="18" borderId="27" xfId="1" applyFont="1" applyFill="1" applyBorder="1"/>
    <xf numFmtId="38" fontId="1" fillId="0" borderId="8" xfId="1" applyFont="1" applyFill="1" applyBorder="1"/>
    <xf numFmtId="0" fontId="0" fillId="0" borderId="0" xfId="0" applyFont="1" applyAlignment="1">
      <alignment horizontal="center"/>
    </xf>
    <xf numFmtId="38" fontId="1" fillId="0" borderId="34" xfId="1" applyFill="1" applyBorder="1"/>
    <xf numFmtId="38" fontId="1" fillId="0" borderId="1" xfId="0" applyNumberFormat="1" applyFont="1" applyFill="1" applyBorder="1"/>
    <xf numFmtId="177" fontId="0" fillId="0" borderId="1" xfId="0" applyNumberFormat="1" applyFill="1" applyBorder="1"/>
    <xf numFmtId="38" fontId="1" fillId="0" borderId="20" xfId="1" applyFill="1" applyBorder="1"/>
    <xf numFmtId="180" fontId="0" fillId="0" borderId="1" xfId="0" applyNumberFormat="1" applyFill="1" applyBorder="1"/>
    <xf numFmtId="0" fontId="10" fillId="0" borderId="37" xfId="0" applyFont="1" applyBorder="1"/>
    <xf numFmtId="38" fontId="1" fillId="0" borderId="42" xfId="1" applyFill="1" applyBorder="1"/>
    <xf numFmtId="38" fontId="1" fillId="0" borderId="38" xfId="1" applyFill="1" applyBorder="1"/>
    <xf numFmtId="0" fontId="5" fillId="0" borderId="4" xfId="0" applyFont="1" applyFill="1" applyBorder="1" applyAlignment="1">
      <alignment horizontal="center"/>
    </xf>
    <xf numFmtId="179" fontId="0" fillId="0" borderId="1" xfId="1" applyNumberFormat="1" applyFont="1" applyFill="1" applyBorder="1"/>
    <xf numFmtId="179" fontId="1" fillId="0" borderId="37" xfId="1" applyNumberFormat="1" applyBorder="1"/>
    <xf numFmtId="179" fontId="1" fillId="0" borderId="10" xfId="1" applyNumberFormat="1" applyBorder="1"/>
    <xf numFmtId="38" fontId="0" fillId="0" borderId="8" xfId="1" applyFont="1" applyBorder="1"/>
    <xf numFmtId="0" fontId="1" fillId="0" borderId="34" xfId="0" applyFont="1" applyBorder="1"/>
    <xf numFmtId="38" fontId="1" fillId="0" borderId="35" xfId="1" applyBorder="1"/>
    <xf numFmtId="0" fontId="0" fillId="0" borderId="0" xfId="0"/>
    <xf numFmtId="0" fontId="0" fillId="0" borderId="0" xfId="0"/>
    <xf numFmtId="0" fontId="0" fillId="0" borderId="0" xfId="0"/>
    <xf numFmtId="0" fontId="0" fillId="0" borderId="33" xfId="0" applyFill="1" applyBorder="1"/>
    <xf numFmtId="0" fontId="10" fillId="0" borderId="33" xfId="0" applyFont="1" applyBorder="1"/>
    <xf numFmtId="38" fontId="1" fillId="0" borderId="9" xfId="1" applyBorder="1"/>
    <xf numFmtId="0" fontId="38" fillId="0" borderId="0" xfId="0" applyFont="1"/>
    <xf numFmtId="38" fontId="1" fillId="0" borderId="35" xfId="1" applyFill="1" applyBorder="1"/>
    <xf numFmtId="0" fontId="39" fillId="0" borderId="0" xfId="0" applyFont="1"/>
    <xf numFmtId="0" fontId="10" fillId="0" borderId="34" xfId="0" applyFont="1" applyFill="1" applyBorder="1"/>
    <xf numFmtId="0" fontId="0" fillId="0" borderId="0" xfId="0"/>
    <xf numFmtId="0" fontId="0" fillId="0" borderId="0" xfId="0" applyAlignment="1">
      <alignment horizontal="right"/>
    </xf>
    <xf numFmtId="38" fontId="0" fillId="0" borderId="0" xfId="0" applyNumberFormat="1"/>
    <xf numFmtId="178" fontId="0" fillId="0" borderId="0" xfId="0" applyNumberFormat="1"/>
    <xf numFmtId="0" fontId="0" fillId="0" borderId="0" xfId="0" applyFont="1" applyFill="1" applyBorder="1" applyAlignment="1">
      <alignment horizontal="center"/>
    </xf>
    <xf numFmtId="178" fontId="1" fillId="0" borderId="0" xfId="1" applyNumberFormat="1" applyBorder="1"/>
    <xf numFmtId="178" fontId="0" fillId="0" borderId="22" xfId="0" applyNumberFormat="1" applyBorder="1" applyAlignment="1">
      <alignment horizontal="center"/>
    </xf>
    <xf numFmtId="178" fontId="0" fillId="0" borderId="23" xfId="0" applyNumberFormat="1" applyBorder="1" applyAlignment="1">
      <alignment horizontal="center"/>
    </xf>
    <xf numFmtId="0" fontId="39" fillId="0" borderId="0" xfId="0" applyFont="1" applyAlignment="1">
      <alignment horizontal="center"/>
    </xf>
    <xf numFmtId="0" fontId="1" fillId="0" borderId="2" xfId="0" applyFont="1" applyFill="1" applyBorder="1"/>
    <xf numFmtId="0" fontId="10" fillId="0" borderId="10" xfId="0" applyFont="1" applyFill="1" applyBorder="1"/>
    <xf numFmtId="0" fontId="0" fillId="0" borderId="34" xfId="0" applyFont="1" applyBorder="1"/>
    <xf numFmtId="38" fontId="1" fillId="0" borderId="20" xfId="1" applyBorder="1"/>
    <xf numFmtId="38" fontId="40" fillId="2" borderId="1" xfId="1" applyFont="1" applyFill="1" applyBorder="1"/>
    <xf numFmtId="38" fontId="40" fillId="2" borderId="10" xfId="1" applyFont="1" applyFill="1" applyBorder="1"/>
    <xf numFmtId="38" fontId="40" fillId="2" borderId="11" xfId="1" applyFont="1" applyFill="1" applyBorder="1"/>
    <xf numFmtId="38" fontId="0" fillId="0" borderId="35" xfId="1" applyFont="1" applyFill="1" applyBorder="1"/>
    <xf numFmtId="179" fontId="1" fillId="0" borderId="37" xfId="1" applyNumberFormat="1" applyFont="1" applyBorder="1"/>
    <xf numFmtId="38" fontId="41" fillId="0" borderId="12" xfId="1" applyFont="1" applyBorder="1"/>
    <xf numFmtId="0" fontId="43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178" fontId="45" fillId="0" borderId="1" xfId="0" applyNumberFormat="1" applyFont="1" applyBorder="1"/>
    <xf numFmtId="179" fontId="0" fillId="0" borderId="10" xfId="1" applyNumberFormat="1" applyFont="1" applyFill="1" applyBorder="1"/>
    <xf numFmtId="38" fontId="1" fillId="0" borderId="11" xfId="1" applyFont="1" applyFill="1" applyBorder="1"/>
    <xf numFmtId="38" fontId="1" fillId="0" borderId="33" xfId="1" applyFont="1" applyBorder="1"/>
    <xf numFmtId="38" fontId="1" fillId="0" borderId="9" xfId="1" applyFill="1" applyBorder="1"/>
    <xf numFmtId="38" fontId="0" fillId="0" borderId="1" xfId="1" applyFont="1" applyBorder="1"/>
    <xf numFmtId="38" fontId="0" fillId="0" borderId="34" xfId="1" applyFont="1" applyBorder="1"/>
    <xf numFmtId="0" fontId="0" fillId="0" borderId="34" xfId="0" applyBorder="1"/>
    <xf numFmtId="38" fontId="0" fillId="0" borderId="34" xfId="1" applyFont="1" applyFill="1" applyBorder="1"/>
    <xf numFmtId="0" fontId="1" fillId="0" borderId="34" xfId="0" applyFont="1" applyFill="1" applyBorder="1"/>
    <xf numFmtId="38" fontId="0" fillId="0" borderId="8" xfId="1" applyFont="1" applyFill="1" applyBorder="1"/>
    <xf numFmtId="38" fontId="41" fillId="0" borderId="0" xfId="1" applyFont="1" applyBorder="1"/>
    <xf numFmtId="38" fontId="42" fillId="0" borderId="12" xfId="1" applyFont="1" applyBorder="1" applyAlignment="1">
      <alignment vertical="center"/>
    </xf>
    <xf numFmtId="0" fontId="44" fillId="0" borderId="12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38" fontId="39" fillId="0" borderId="0" xfId="1" applyFont="1" applyFill="1" applyAlignment="1">
      <alignment vertical="center"/>
    </xf>
    <xf numFmtId="38" fontId="39" fillId="0" borderId="1" xfId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top"/>
    </xf>
    <xf numFmtId="0" fontId="41" fillId="0" borderId="0" xfId="0" applyFont="1" applyBorder="1" applyAlignment="1">
      <alignment vertical="center"/>
    </xf>
    <xf numFmtId="0" fontId="41" fillId="0" borderId="0" xfId="0" applyFont="1" applyBorder="1" applyAlignment="1">
      <alignment horizontal="center"/>
    </xf>
    <xf numFmtId="38" fontId="0" fillId="0" borderId="1" xfId="1" applyFont="1" applyFill="1" applyBorder="1"/>
    <xf numFmtId="38" fontId="10" fillId="0" borderId="0" xfId="1" applyFont="1" applyBorder="1"/>
    <xf numFmtId="0" fontId="0" fillId="0" borderId="0" xfId="0" applyFont="1"/>
    <xf numFmtId="0" fontId="29" fillId="0" borderId="12" xfId="0" applyFont="1" applyBorder="1" applyAlignment="1">
      <alignment horizontal="center"/>
    </xf>
    <xf numFmtId="0" fontId="0" fillId="0" borderId="0" xfId="0"/>
    <xf numFmtId="0" fontId="0" fillId="0" borderId="32" xfId="0" applyBorder="1"/>
    <xf numFmtId="0" fontId="30" fillId="0" borderId="12" xfId="0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36" fillId="0" borderId="32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3" fillId="0" borderId="3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38" fontId="3" fillId="0" borderId="3" xfId="1" applyFont="1" applyBorder="1" applyAlignment="1">
      <alignment horizontal="right"/>
    </xf>
    <xf numFmtId="0" fontId="0" fillId="0" borderId="9" xfId="0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38" fontId="0" fillId="0" borderId="0" xfId="1" applyFont="1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FC08F0"/>
      <color rgb="FFFF99FF"/>
      <color rgb="FF00CC66"/>
      <color rgb="FFFFCCFF"/>
      <color rgb="FFCC99FF"/>
      <color rgb="FFFFFF00"/>
      <color rgb="FFCC0000"/>
      <color rgb="FFC00000"/>
      <color rgb="FFFFFFCC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 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chemeClr val="tx2">
                <a:lumMod val="40000"/>
                <a:lumOff val="60000"/>
                <a:alpha val="36000"/>
              </a:schemeClr>
            </a:solidFill>
            <a:ln w="12700">
              <a:solidFill>
                <a:srgbClr val="0000FF"/>
              </a:solidFill>
            </a:ln>
          </c:spPr>
          <c:invertIfNegative val="0"/>
          <c:dLbls>
            <c:dLbl>
              <c:idx val="0"/>
              <c:layout>
                <c:manualLayout>
                  <c:x val="0.69302475088396009"/>
                  <c:y val="0.1587819467101686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ED-4648-A5B3-5DC3FA6222AA}"/>
                </c:ext>
              </c:extLst>
            </c:dLbl>
            <c:dLbl>
              <c:idx val="1"/>
              <c:layout>
                <c:manualLayout>
                  <c:x val="-8.7431693989071066E-2"/>
                  <c:y val="0.1000543773790103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ED-4648-A5B3-5DC3FA6222AA}"/>
                </c:ext>
              </c:extLst>
            </c:dLbl>
            <c:dLbl>
              <c:idx val="2"/>
              <c:layout>
                <c:manualLayout>
                  <c:x val="0.6030215364834457"/>
                  <c:y val="0.1783578031538880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169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ED-4648-A5B3-5DC3FA6222AA}"/>
                </c:ext>
              </c:extLst>
            </c:dLbl>
            <c:dLbl>
              <c:idx val="3"/>
              <c:layout>
                <c:manualLayout>
                  <c:x val="-0.17357762777242045"/>
                  <c:y val="0.1218053289831430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ED-4648-A5B3-5DC3FA6222AA}"/>
                </c:ext>
              </c:extLst>
            </c:dLbl>
            <c:dLbl>
              <c:idx val="4"/>
              <c:layout>
                <c:manualLayout>
                  <c:x val="-0.17357762777242045"/>
                  <c:y val="0.11310494834148986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173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ED-4648-A5B3-5DC3FA6222AA}"/>
                </c:ext>
              </c:extLst>
            </c:dLbl>
            <c:dLbl>
              <c:idx val="5"/>
              <c:layout>
                <c:manualLayout>
                  <c:x val="0.4326583598458098"/>
                  <c:y val="0.1402936378466558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spPr>
                <a:solidFill>
                  <a:schemeClr val="bg1"/>
                </a:solidFill>
                <a:ln w="12700">
                  <a:solidFill>
                    <a:schemeClr val="accent2"/>
                  </a:solidFill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3985856637737047E-2"/>
                      <c:h val="3.959769302899127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EED-4648-A5B3-5DC3FA6222AA}"/>
                </c:ext>
              </c:extLst>
            </c:dLbl>
            <c:dLbl>
              <c:idx val="6"/>
              <c:layout>
                <c:manualLayout>
                  <c:x val="-0.25843780135004824"/>
                  <c:y val="0.1305057096247960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ED-4648-A5B3-5DC3FA6222AA}"/>
                </c:ext>
              </c:extLst>
            </c:dLbl>
            <c:dLbl>
              <c:idx val="7"/>
              <c:layout>
                <c:manualLayout>
                  <c:x val="-8.6145933783349407E-2"/>
                  <c:y val="0.1326808047852092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ED-4648-A5B3-5DC3FA6222AA}"/>
                </c:ext>
              </c:extLst>
            </c:dLbl>
            <c:dLbl>
              <c:idx val="8"/>
              <c:layout>
                <c:manualLayout>
                  <c:x val="-0.25972356155576987"/>
                  <c:y val="0.1305055383574606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EED-4648-A5B3-5DC3FA6222AA}"/>
                </c:ext>
              </c:extLst>
            </c:dLbl>
            <c:dLbl>
              <c:idx val="9"/>
              <c:layout>
                <c:manualLayout>
                  <c:x val="-0.1722918675666989"/>
                  <c:y val="0.1305057096247960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170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EED-4648-A5B3-5DC3FA6222AA}"/>
                </c:ext>
              </c:extLst>
            </c:dLbl>
            <c:dLbl>
              <c:idx val="10"/>
              <c:layout>
                <c:manualLayout>
                  <c:x val="-0.51687570394105764"/>
                  <c:y val="0.13485589994562261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EED-4648-A5B3-5DC3FA6222AA}"/>
                </c:ext>
              </c:extLst>
            </c:dLbl>
            <c:spPr>
              <a:solidFill>
                <a:schemeClr val="bg1"/>
              </a:solidFill>
              <a:ln w="12700">
                <a:solidFill>
                  <a:schemeClr val="accent2"/>
                </a:solidFill>
              </a:ln>
            </c:sp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  <c:pt idx="7">
                  <c:v>平成30年</c:v>
                </c:pt>
                <c:pt idx="8">
                  <c:v>令和元年</c:v>
                </c:pt>
                <c:pt idx="9">
                  <c:v>令和2年12月</c:v>
                </c:pt>
                <c:pt idx="10">
                  <c:v>令和3年10月</c:v>
                </c:pt>
              </c:strCache>
            </c:strRef>
          </c:cat>
          <c:val>
            <c:numRef>
              <c:f>'1・面積、会員数 '!$C$38:$M$38</c:f>
              <c:numCache>
                <c:formatCode>General</c:formatCode>
                <c:ptCount val="11"/>
                <c:pt idx="0">
                  <c:v>174</c:v>
                </c:pt>
                <c:pt idx="1">
                  <c:v>174</c:v>
                </c:pt>
                <c:pt idx="2">
                  <c:v>173</c:v>
                </c:pt>
                <c:pt idx="3">
                  <c:v>171</c:v>
                </c:pt>
                <c:pt idx="4">
                  <c:v>171</c:v>
                </c:pt>
                <c:pt idx="5">
                  <c:v>171</c:v>
                </c:pt>
                <c:pt idx="6">
                  <c:v>171</c:v>
                </c:pt>
                <c:pt idx="7">
                  <c:v>170</c:v>
                </c:pt>
                <c:pt idx="8">
                  <c:v>171</c:v>
                </c:pt>
                <c:pt idx="9">
                  <c:v>169</c:v>
                </c:pt>
                <c:pt idx="10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EED-4648-A5B3-5DC3FA622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996760"/>
        <c:axId val="182575472"/>
      </c:barChart>
      <c:lineChart>
        <c:grouping val="standard"/>
        <c:varyColors val="0"/>
        <c:ser>
          <c:idx val="0"/>
          <c:order val="0"/>
          <c:tx>
            <c:strRef>
              <c:f>'1・面積、会員数 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  <c:pt idx="7">
                  <c:v>平成30年</c:v>
                </c:pt>
                <c:pt idx="8">
                  <c:v>令和元年</c:v>
                </c:pt>
                <c:pt idx="9">
                  <c:v>令和2年12月</c:v>
                </c:pt>
                <c:pt idx="10">
                  <c:v>令和3年10月</c:v>
                </c:pt>
              </c:strCache>
            </c:strRef>
          </c:cat>
          <c:val>
            <c:numRef>
              <c:f>'1・面積、会員数 '!$C$36:$M$36</c:f>
              <c:numCache>
                <c:formatCode>General</c:formatCode>
                <c:ptCount val="11"/>
                <c:pt idx="0">
                  <c:v>107.2</c:v>
                </c:pt>
                <c:pt idx="1">
                  <c:v>105</c:v>
                </c:pt>
                <c:pt idx="2">
                  <c:v>95.8</c:v>
                </c:pt>
                <c:pt idx="3">
                  <c:v>99.5</c:v>
                </c:pt>
                <c:pt idx="4">
                  <c:v>100.7</c:v>
                </c:pt>
                <c:pt idx="5">
                  <c:v>106.9</c:v>
                </c:pt>
                <c:pt idx="6">
                  <c:v>108.5</c:v>
                </c:pt>
                <c:pt idx="7">
                  <c:v>114.8</c:v>
                </c:pt>
                <c:pt idx="8">
                  <c:v>122.6</c:v>
                </c:pt>
                <c:pt idx="9">
                  <c:v>120.5</c:v>
                </c:pt>
                <c:pt idx="10">
                  <c:v>121.2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EED-4648-A5B3-5DC3FA6222AA}"/>
            </c:ext>
          </c:extLst>
        </c:ser>
        <c:ser>
          <c:idx val="1"/>
          <c:order val="1"/>
          <c:tx>
            <c:strRef>
              <c:f>'1・面積、会員数 '!$B$37</c:f>
              <c:strCache>
                <c:ptCount val="1"/>
                <c:pt idx="0">
                  <c:v>所管面積　(万㎡）</c:v>
                </c:pt>
              </c:strCache>
            </c:strRef>
          </c:tx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  <c:pt idx="7">
                  <c:v>平成30年</c:v>
                </c:pt>
                <c:pt idx="8">
                  <c:v>令和元年</c:v>
                </c:pt>
                <c:pt idx="9">
                  <c:v>令和2年12月</c:v>
                </c:pt>
                <c:pt idx="10">
                  <c:v>令和3年10月</c:v>
                </c:pt>
              </c:strCache>
            </c:strRef>
          </c:cat>
          <c:val>
            <c:numRef>
              <c:f>'1・面積、会員数 '!$C$37:$M$37</c:f>
              <c:numCache>
                <c:formatCode>General</c:formatCode>
                <c:ptCount val="11"/>
                <c:pt idx="0">
                  <c:v>214.8</c:v>
                </c:pt>
                <c:pt idx="1">
                  <c:v>215</c:v>
                </c:pt>
                <c:pt idx="2">
                  <c:v>220.5</c:v>
                </c:pt>
                <c:pt idx="3">
                  <c:v>225.3</c:v>
                </c:pt>
                <c:pt idx="4">
                  <c:v>226.3</c:v>
                </c:pt>
                <c:pt idx="5">
                  <c:v>228.9</c:v>
                </c:pt>
                <c:pt idx="6">
                  <c:v>231.8</c:v>
                </c:pt>
                <c:pt idx="7">
                  <c:v>234.9</c:v>
                </c:pt>
                <c:pt idx="8">
                  <c:v>240.8</c:v>
                </c:pt>
                <c:pt idx="9">
                  <c:v>233.6</c:v>
                </c:pt>
                <c:pt idx="10">
                  <c:v>240.1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EED-4648-A5B3-5DC3FA622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996760"/>
        <c:axId val="182575472"/>
      </c:lineChart>
      <c:catAx>
        <c:axId val="1829967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2575472"/>
        <c:crosses val="autoZero"/>
        <c:auto val="1"/>
        <c:lblAlgn val="ctr"/>
        <c:lblOffset val="100"/>
        <c:tickLblSkip val="1"/>
        <c:noMultiLvlLbl val="0"/>
      </c:catAx>
      <c:valAx>
        <c:axId val="182575472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2996760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10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-3.569845666338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58-472F-A1A8-8ACD5F1CE35C}"/>
                </c:ext>
              </c:extLst>
            </c:dLbl>
            <c:dLbl>
              <c:idx val="1"/>
              <c:layout>
                <c:manualLayout>
                  <c:x val="-1.5729802704165897E-2"/>
                  <c:y val="-3.08271804995399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58-472F-A1A8-8ACD5F1CE35C}"/>
                </c:ext>
              </c:extLst>
            </c:dLbl>
            <c:dLbl>
              <c:idx val="2"/>
              <c:layout>
                <c:manualLayout>
                  <c:x val="-5.1947945149154002E-3"/>
                  <c:y val="-1.4773780843175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58-472F-A1A8-8ACD5F1CE35C}"/>
                </c:ext>
              </c:extLst>
            </c:dLbl>
            <c:dLbl>
              <c:idx val="3"/>
              <c:layout>
                <c:manualLayout>
                  <c:x val="-1.2221102910439067E-2"/>
                  <c:y val="7.44883560504435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58-472F-A1A8-8ACD5F1CE35C}"/>
                </c:ext>
              </c:extLst>
            </c:dLbl>
            <c:dLbl>
              <c:idx val="4"/>
              <c:layout>
                <c:manualLayout>
                  <c:x val="-8.7488607005064313E-3"/>
                  <c:y val="1.238903669132453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58-472F-A1A8-8ACD5F1CE35C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58-472F-A1A8-8ACD5F1CE35C}"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58-472F-A1A8-8ACD5F1CE35C}"/>
                </c:ext>
              </c:extLst>
            </c:dLbl>
            <c:dLbl>
              <c:idx val="7"/>
              <c:layout>
                <c:manualLayout>
                  <c:x val="-6.9991707955566881E-3"/>
                  <c:y val="3.84816275820658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58-472F-A1A8-8ACD5F1CE35C}"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58-472F-A1A8-8ACD5F1CE35C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合成樹脂</c:v>
                </c:pt>
                <c:pt idx="5">
                  <c:v>金属製品</c:v>
                </c:pt>
                <c:pt idx="6">
                  <c:v>その他の食料工業品</c:v>
                </c:pt>
                <c:pt idx="7">
                  <c:v>その他の日用品</c:v>
                </c:pt>
                <c:pt idx="8">
                  <c:v>ゴム製品</c:v>
                </c:pt>
                <c:pt idx="9">
                  <c:v>化学繊維糸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22886</c:v>
                </c:pt>
                <c:pt idx="1">
                  <c:v>19185</c:v>
                </c:pt>
                <c:pt idx="2">
                  <c:v>8352</c:v>
                </c:pt>
                <c:pt idx="3">
                  <c:v>4896</c:v>
                </c:pt>
                <c:pt idx="4">
                  <c:v>4882</c:v>
                </c:pt>
                <c:pt idx="5">
                  <c:v>4294</c:v>
                </c:pt>
                <c:pt idx="6">
                  <c:v>3821</c:v>
                </c:pt>
                <c:pt idx="7">
                  <c:v>2967</c:v>
                </c:pt>
                <c:pt idx="8">
                  <c:v>2386</c:v>
                </c:pt>
                <c:pt idx="9">
                  <c:v>1076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58-472F-A1A8-8ACD5F1CE35C}"/>
            </c:ext>
          </c:extLst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398086662143717E-2"/>
                  <c:y val="3.6931543883363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58-472F-A1A8-8ACD5F1CE35C}"/>
                </c:ext>
              </c:extLst>
            </c:dLbl>
            <c:dLbl>
              <c:idx val="1"/>
              <c:layout>
                <c:manualLayout>
                  <c:x val="6.8529292846226803E-3"/>
                  <c:y val="3.63120920487970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958-472F-A1A8-8ACD5F1CE35C}"/>
                </c:ext>
              </c:extLst>
            </c:dLbl>
            <c:dLbl>
              <c:idx val="2"/>
              <c:layout>
                <c:manualLayout>
                  <c:x val="6.9899878703151659E-3"/>
                  <c:y val="3.66261803029432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958-472F-A1A8-8ACD5F1CE35C}"/>
                </c:ext>
              </c:extLst>
            </c:dLbl>
            <c:dLbl>
              <c:idx val="3"/>
              <c:layout>
                <c:manualLayout>
                  <c:x val="5.1671086806055252E-3"/>
                  <c:y val="3.66261803029439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958-472F-A1A8-8ACD5F1CE35C}"/>
                </c:ext>
              </c:extLst>
            </c:dLbl>
            <c:dLbl>
              <c:idx val="4"/>
              <c:layout>
                <c:manualLayout>
                  <c:x val="1.2083907266160921E-2"/>
                  <c:y val="7.35577241863071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958-472F-A1A8-8ACD5F1CE35C}"/>
                </c:ext>
              </c:extLst>
            </c:dLbl>
            <c:dLbl>
              <c:idx val="5"/>
              <c:layout>
                <c:manualLayout>
                  <c:x val="6.9716220198323773E-3"/>
                  <c:y val="7.479371963086486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958-472F-A1A8-8ACD5F1CE35C}"/>
                </c:ext>
              </c:extLst>
            </c:dLbl>
            <c:dLbl>
              <c:idx val="6"/>
              <c:layout>
                <c:manualLayout>
                  <c:x val="8.7124031167122393E-3"/>
                  <c:y val="2.219120762280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958-472F-A1A8-8ACD5F1CE35C}"/>
                </c:ext>
              </c:extLst>
            </c:dLbl>
            <c:dLbl>
              <c:idx val="7"/>
              <c:layout>
                <c:manualLayout>
                  <c:x val="6.9717590784180699E-3"/>
                  <c:y val="1.09875632684256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958-472F-A1A8-8ACD5F1CE35C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958-472F-A1A8-8ACD5F1CE35C}"/>
                </c:ext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合成樹脂</c:v>
                </c:pt>
                <c:pt idx="5">
                  <c:v>金属製品</c:v>
                </c:pt>
                <c:pt idx="6">
                  <c:v>その他の食料工業品</c:v>
                </c:pt>
                <c:pt idx="7">
                  <c:v>その他の日用品</c:v>
                </c:pt>
                <c:pt idx="8">
                  <c:v>ゴム製品</c:v>
                </c:pt>
                <c:pt idx="9">
                  <c:v>化学繊維糸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25865</c:v>
                </c:pt>
                <c:pt idx="1">
                  <c:v>13439</c:v>
                </c:pt>
                <c:pt idx="2">
                  <c:v>10520</c:v>
                </c:pt>
                <c:pt idx="3">
                  <c:v>4752</c:v>
                </c:pt>
                <c:pt idx="4">
                  <c:v>2683</c:v>
                </c:pt>
                <c:pt idx="5">
                  <c:v>4231</c:v>
                </c:pt>
                <c:pt idx="6">
                  <c:v>2307</c:v>
                </c:pt>
                <c:pt idx="7">
                  <c:v>2287</c:v>
                </c:pt>
                <c:pt idx="8">
                  <c:v>1559</c:v>
                </c:pt>
                <c:pt idx="9">
                  <c:v>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958-472F-A1A8-8ACD5F1CE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10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4858387799564191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6A-4492-996A-3B5747B21FC0}"/>
                </c:ext>
              </c:extLst>
            </c:dLbl>
            <c:dLbl>
              <c:idx val="1"/>
              <c:layout>
                <c:manualLayout>
                  <c:x val="-5.2287581699346402E-3"/>
                  <c:y val="-7.57635409210219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6A-4492-996A-3B5747B21FC0}"/>
                </c:ext>
              </c:extLst>
            </c:dLbl>
            <c:dLbl>
              <c:idx val="2"/>
              <c:layout>
                <c:manualLayout>
                  <c:x val="-6.9716775599128538E-3"/>
                  <c:y val="1.1406287282271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6A-4492-996A-3B5747B21FC0}"/>
                </c:ext>
              </c:extLst>
            </c:dLbl>
            <c:dLbl>
              <c:idx val="3"/>
              <c:layout>
                <c:manualLayout>
                  <c:x val="-5.2287581699346402E-3"/>
                  <c:y val="-2.98258172273920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6A-4492-996A-3B5747B21FC0}"/>
                </c:ext>
              </c:extLst>
            </c:dLbl>
            <c:dLbl>
              <c:idx val="4"/>
              <c:layout>
                <c:manualLayout>
                  <c:x val="-8.7145969498910684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6A-4492-996A-3B5747B21FC0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6A-4492-996A-3B5747B21FC0}"/>
                </c:ext>
              </c:extLst>
            </c:dLbl>
            <c:dLbl>
              <c:idx val="6"/>
              <c:layout>
                <c:manualLayout>
                  <c:x val="-5.2287581699346402E-3"/>
                  <c:y val="3.78787878787885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6A-4492-996A-3B5747B21FC0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6A-4492-996A-3B5747B21FC0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6A-4492-996A-3B5747B21FC0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雑品</c:v>
                </c:pt>
                <c:pt idx="3">
                  <c:v>その他の化学工業品</c:v>
                </c:pt>
                <c:pt idx="4">
                  <c:v>飲料</c:v>
                </c:pt>
                <c:pt idx="5">
                  <c:v>その他の日用品</c:v>
                </c:pt>
                <c:pt idx="6">
                  <c:v>その他の食料工業品</c:v>
                </c:pt>
                <c:pt idx="7">
                  <c:v>合成樹脂</c:v>
                </c:pt>
                <c:pt idx="8">
                  <c:v>電気機械</c:v>
                </c:pt>
                <c:pt idx="9">
                  <c:v>化学肥料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45172</c:v>
                </c:pt>
                <c:pt idx="1">
                  <c:v>15743</c:v>
                </c:pt>
                <c:pt idx="2">
                  <c:v>9250</c:v>
                </c:pt>
                <c:pt idx="3">
                  <c:v>9199</c:v>
                </c:pt>
                <c:pt idx="4">
                  <c:v>8717</c:v>
                </c:pt>
                <c:pt idx="5">
                  <c:v>4185</c:v>
                </c:pt>
                <c:pt idx="6">
                  <c:v>3878</c:v>
                </c:pt>
                <c:pt idx="7">
                  <c:v>3206</c:v>
                </c:pt>
                <c:pt idx="8">
                  <c:v>2784</c:v>
                </c:pt>
                <c:pt idx="9">
                  <c:v>2756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6A-4492-996A-3B5747B21FC0}"/>
            </c:ext>
          </c:extLst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8.7054020208258125E-3"/>
                  <c:y val="1.89387974230493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6A-4492-996A-3B5747B21FC0}"/>
                </c:ext>
              </c:extLst>
            </c:dLbl>
            <c:dLbl>
              <c:idx val="1"/>
              <c:layout>
                <c:manualLayout>
                  <c:x val="5.2197004786166436E-3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B6A-4492-996A-3B5747B21FC0}"/>
                </c:ext>
              </c:extLst>
            </c:dLbl>
            <c:dLbl>
              <c:idx val="2"/>
              <c:layout>
                <c:manualLayout>
                  <c:x val="1.2200435729847494E-2"/>
                  <c:y val="-2.982581723433639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6A-4492-996A-3B5747B21FC0}"/>
                </c:ext>
              </c:extLst>
            </c:dLbl>
            <c:dLbl>
              <c:idx val="3"/>
              <c:layout>
                <c:manualLayout>
                  <c:x val="1.7338616986601527E-3"/>
                  <c:y val="-1.1363934621808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B6A-4492-996A-3B5747B21FC0}"/>
                </c:ext>
              </c:extLst>
            </c:dLbl>
            <c:dLbl>
              <c:idx val="4"/>
              <c:layout>
                <c:manualLayout>
                  <c:x val="3.4221604652360273E-3"/>
                  <c:y val="7.57486280124068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B6A-4492-996A-3B5747B21FC0}"/>
                </c:ext>
              </c:extLst>
            </c:dLbl>
            <c:dLbl>
              <c:idx val="5"/>
              <c:layout>
                <c:manualLayout>
                  <c:x val="3.4858387799563632E-3"/>
                  <c:y val="1.5150918635170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B6A-4492-996A-3B5747B21FC0}"/>
                </c:ext>
              </c:extLst>
            </c:dLbl>
            <c:dLbl>
              <c:idx val="6"/>
              <c:layout>
                <c:manualLayout>
                  <c:x val="1.7429193899782135E-3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B6A-4492-996A-3B5747B21FC0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B6A-4492-996A-3B5747B21FC0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B6A-4492-996A-3B5747B21FC0}"/>
                </c:ext>
              </c:extLst>
            </c:dLbl>
            <c:dLbl>
              <c:idx val="9"/>
              <c:layout>
                <c:manualLayout>
                  <c:x val="3.4858387799564269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雑品</c:v>
                </c:pt>
                <c:pt idx="3">
                  <c:v>その他の化学工業品</c:v>
                </c:pt>
                <c:pt idx="4">
                  <c:v>飲料</c:v>
                </c:pt>
                <c:pt idx="5">
                  <c:v>その他の日用品</c:v>
                </c:pt>
                <c:pt idx="6">
                  <c:v>その他の食料工業品</c:v>
                </c:pt>
                <c:pt idx="7">
                  <c:v>合成樹脂</c:v>
                </c:pt>
                <c:pt idx="8">
                  <c:v>電気機械</c:v>
                </c:pt>
                <c:pt idx="9">
                  <c:v>化学肥料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48681</c:v>
                </c:pt>
                <c:pt idx="1">
                  <c:v>9314</c:v>
                </c:pt>
                <c:pt idx="2">
                  <c:v>9934</c:v>
                </c:pt>
                <c:pt idx="3">
                  <c:v>8593</c:v>
                </c:pt>
                <c:pt idx="4">
                  <c:v>12378</c:v>
                </c:pt>
                <c:pt idx="5">
                  <c:v>4443</c:v>
                </c:pt>
                <c:pt idx="6">
                  <c:v>5465</c:v>
                </c:pt>
                <c:pt idx="7">
                  <c:v>5024</c:v>
                </c:pt>
                <c:pt idx="8">
                  <c:v>2734</c:v>
                </c:pt>
                <c:pt idx="9">
                  <c:v>1387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B6A-4492-996A-3B5747B21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10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652482269503553E-3"/>
                  <c:y val="1.1627906976744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A5-46E0-B69D-AA3E912FF8F8}"/>
                </c:ext>
              </c:extLst>
            </c:dLbl>
            <c:dLbl>
              <c:idx val="1"/>
              <c:layout>
                <c:manualLayout>
                  <c:x val="-1.7730496453901034E-3"/>
                  <c:y val="-3.051944088029007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A5-46E0-B69D-AA3E912FF8F8}"/>
                </c:ext>
              </c:extLst>
            </c:dLbl>
            <c:dLbl>
              <c:idx val="2"/>
              <c:layout>
                <c:manualLayout>
                  <c:x val="-8.8652482269503553E-3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A5-46E0-B69D-AA3E912FF8F8}"/>
                </c:ext>
              </c:extLst>
            </c:dLbl>
            <c:dLbl>
              <c:idx val="3"/>
              <c:layout>
                <c:manualLayout>
                  <c:x val="1.7730496453900058E-3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A5-46E0-B69D-AA3E912FF8F8}"/>
                </c:ext>
              </c:extLst>
            </c:dLbl>
            <c:dLbl>
              <c:idx val="4"/>
              <c:layout>
                <c:manualLayout>
                  <c:x val="-1.2411347517730561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A5-46E0-B69D-AA3E912FF8F8}"/>
                </c:ext>
              </c:extLst>
            </c:dLbl>
            <c:dLbl>
              <c:idx val="5"/>
              <c:layout>
                <c:manualLayout>
                  <c:x val="-8.8652482269503553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A5-46E0-B69D-AA3E912FF8F8}"/>
                </c:ext>
              </c:extLst>
            </c:dLbl>
            <c:dLbl>
              <c:idx val="6"/>
              <c:layout>
                <c:manualLayout>
                  <c:x val="-1.0638297872340555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A5-46E0-B69D-AA3E912FF8F8}"/>
                </c:ext>
              </c:extLst>
            </c:dLbl>
            <c:dLbl>
              <c:idx val="7"/>
              <c:layout>
                <c:manualLayout>
                  <c:x val="-1.2411347517730497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A5-46E0-B69D-AA3E912FF8F8}"/>
                </c:ext>
              </c:extLst>
            </c:dLbl>
            <c:dLbl>
              <c:idx val="8"/>
              <c:layout>
                <c:manualLayout>
                  <c:x val="-1.2411347517730627E-2"/>
                  <c:y val="3.87596899224813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1A5-46E0-B69D-AA3E912FF8F8}"/>
                </c:ext>
              </c:extLst>
            </c:dLbl>
            <c:dLbl>
              <c:idx val="9"/>
              <c:layout>
                <c:manualLayout>
                  <c:x val="-3.5460992907801418E-3"/>
                  <c:y val="-1.93804553500579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缶詰・びん詰</c:v>
                </c:pt>
                <c:pt idx="1">
                  <c:v>飲料</c:v>
                </c:pt>
                <c:pt idx="2">
                  <c:v>その他の食料工業品</c:v>
                </c:pt>
                <c:pt idx="3">
                  <c:v>その他の機械</c:v>
                </c:pt>
                <c:pt idx="4">
                  <c:v>麦</c:v>
                </c:pt>
                <c:pt idx="5">
                  <c:v>鉄鋼</c:v>
                </c:pt>
                <c:pt idx="6">
                  <c:v>電気機械</c:v>
                </c:pt>
                <c:pt idx="7">
                  <c:v>雑品</c:v>
                </c:pt>
                <c:pt idx="8">
                  <c:v>紙・パルプ</c:v>
                </c:pt>
                <c:pt idx="9">
                  <c:v>木材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38765</c:v>
                </c:pt>
                <c:pt idx="1">
                  <c:v>16513</c:v>
                </c:pt>
                <c:pt idx="2">
                  <c:v>15914</c:v>
                </c:pt>
                <c:pt idx="3">
                  <c:v>15746</c:v>
                </c:pt>
                <c:pt idx="4">
                  <c:v>13790</c:v>
                </c:pt>
                <c:pt idx="5">
                  <c:v>13228</c:v>
                </c:pt>
                <c:pt idx="6">
                  <c:v>12683</c:v>
                </c:pt>
                <c:pt idx="7">
                  <c:v>11637</c:v>
                </c:pt>
                <c:pt idx="8">
                  <c:v>7462</c:v>
                </c:pt>
                <c:pt idx="9">
                  <c:v>7267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A5-46E0-B69D-AA3E912FF8F8}"/>
            </c:ext>
          </c:extLst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0638297872340425E-2"/>
                  <c:y val="3.8756637978391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A5-46E0-B69D-AA3E912FF8F8}"/>
                </c:ext>
              </c:extLst>
            </c:dLbl>
            <c:dLbl>
              <c:idx val="1"/>
              <c:layout>
                <c:manualLayout>
                  <c:x val="7.0921985815602835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1A5-46E0-B69D-AA3E912FF8F8}"/>
                </c:ext>
              </c:extLst>
            </c:dLbl>
            <c:dLbl>
              <c:idx val="2"/>
              <c:layout>
                <c:manualLayout>
                  <c:x val="1.0638297872340425E-2"/>
                  <c:y val="-2.32558139534883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1A5-46E0-B69D-AA3E912FF8F8}"/>
                </c:ext>
              </c:extLst>
            </c:dLbl>
            <c:dLbl>
              <c:idx val="3"/>
              <c:layout>
                <c:manualLayout>
                  <c:x val="7.0921985815602835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1A5-46E0-B69D-AA3E912FF8F8}"/>
                </c:ext>
              </c:extLst>
            </c:dLbl>
            <c:dLbl>
              <c:idx val="4"/>
              <c:layout>
                <c:manualLayout>
                  <c:x val="7.0921985815602185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1A5-46E0-B69D-AA3E912FF8F8}"/>
                </c:ext>
              </c:extLst>
            </c:dLbl>
            <c:dLbl>
              <c:idx val="5"/>
              <c:layout>
                <c:manualLayout>
                  <c:x val="1.4184397163120437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1A5-46E0-B69D-AA3E912FF8F8}"/>
                </c:ext>
              </c:extLst>
            </c:dLbl>
            <c:dLbl>
              <c:idx val="6"/>
              <c:layout>
                <c:manualLayout>
                  <c:x val="0"/>
                  <c:y val="-3.876274186656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1A5-46E0-B69D-AA3E912FF8F8}"/>
                </c:ext>
              </c:extLst>
            </c:dLbl>
            <c:dLbl>
              <c:idx val="7"/>
              <c:layout>
                <c:manualLayout>
                  <c:x val="8.8652482269503553E-3"/>
                  <c:y val="-7.10586106494139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1A5-46E0-B69D-AA3E912FF8F8}"/>
                </c:ext>
              </c:extLst>
            </c:dLbl>
            <c:dLbl>
              <c:idx val="8"/>
              <c:layout>
                <c:manualLayout>
                  <c:x val="7.0921985815602835E-3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A5-46E0-B69D-AA3E912FF8F8}"/>
                </c:ext>
              </c:extLst>
            </c:dLbl>
            <c:dLbl>
              <c:idx val="9"/>
              <c:layout>
                <c:manualLayout>
                  <c:x val="5.3191489361700825E-3"/>
                  <c:y val="-3.8765793810656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缶詰・びん詰</c:v>
                </c:pt>
                <c:pt idx="1">
                  <c:v>飲料</c:v>
                </c:pt>
                <c:pt idx="2">
                  <c:v>その他の食料工業品</c:v>
                </c:pt>
                <c:pt idx="3">
                  <c:v>その他の機械</c:v>
                </c:pt>
                <c:pt idx="4">
                  <c:v>麦</c:v>
                </c:pt>
                <c:pt idx="5">
                  <c:v>鉄鋼</c:v>
                </c:pt>
                <c:pt idx="6">
                  <c:v>電気機械</c:v>
                </c:pt>
                <c:pt idx="7">
                  <c:v>雑品</c:v>
                </c:pt>
                <c:pt idx="8">
                  <c:v>紙・パルプ</c:v>
                </c:pt>
                <c:pt idx="9">
                  <c:v>木材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24209</c:v>
                </c:pt>
                <c:pt idx="1">
                  <c:v>12474</c:v>
                </c:pt>
                <c:pt idx="2">
                  <c:v>16753</c:v>
                </c:pt>
                <c:pt idx="3">
                  <c:v>21339</c:v>
                </c:pt>
                <c:pt idx="4">
                  <c:v>21646</c:v>
                </c:pt>
                <c:pt idx="5">
                  <c:v>9933</c:v>
                </c:pt>
                <c:pt idx="6">
                  <c:v>13330</c:v>
                </c:pt>
                <c:pt idx="7">
                  <c:v>12755</c:v>
                </c:pt>
                <c:pt idx="8">
                  <c:v>7230</c:v>
                </c:pt>
                <c:pt idx="9">
                  <c:v>5242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1A5-46E0-B69D-AA3E912FF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10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5B-4658-BAD8-605A737109B8}"/>
                </c:ext>
              </c:extLst>
            </c:dLbl>
            <c:dLbl>
              <c:idx val="1"/>
              <c:layout>
                <c:manualLayout>
                  <c:x val="-3.5555555555555557E-3"/>
                  <c:y val="3.56506238859166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5B-4658-BAD8-605A737109B8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5B-4658-BAD8-605A737109B8}"/>
                </c:ext>
              </c:extLst>
            </c:dLbl>
            <c:dLbl>
              <c:idx val="3"/>
              <c:layout>
                <c:manualLayout>
                  <c:x val="-3.5555555555555557E-3"/>
                  <c:y val="-7.130124777183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5B-4658-BAD8-605A737109B8}"/>
                </c:ext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5B-4658-BAD8-605A737109B8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5B-4658-BAD8-605A737109B8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5B-4658-BAD8-605A737109B8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5B-4658-BAD8-605A737109B8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5B-4658-BAD8-605A737109B8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その他の製造工業品</c:v>
                </c:pt>
                <c:pt idx="3">
                  <c:v>紙・パルプ</c:v>
                </c:pt>
                <c:pt idx="4">
                  <c:v>その他の食料工業品</c:v>
                </c:pt>
                <c:pt idx="5">
                  <c:v>その他の化学工業品</c:v>
                </c:pt>
                <c:pt idx="6">
                  <c:v>雑品</c:v>
                </c:pt>
                <c:pt idx="7">
                  <c:v>その他の日用品</c:v>
                </c:pt>
                <c:pt idx="8">
                  <c:v>缶詰・びん詰</c:v>
                </c:pt>
                <c:pt idx="9">
                  <c:v>非鉄金属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22161</c:v>
                </c:pt>
                <c:pt idx="1">
                  <c:v>7318</c:v>
                </c:pt>
                <c:pt idx="2">
                  <c:v>5993</c:v>
                </c:pt>
                <c:pt idx="3">
                  <c:v>4482</c:v>
                </c:pt>
                <c:pt idx="4">
                  <c:v>3213</c:v>
                </c:pt>
                <c:pt idx="5">
                  <c:v>2970</c:v>
                </c:pt>
                <c:pt idx="6">
                  <c:v>2525</c:v>
                </c:pt>
                <c:pt idx="7">
                  <c:v>1941</c:v>
                </c:pt>
                <c:pt idx="8">
                  <c:v>700</c:v>
                </c:pt>
                <c:pt idx="9">
                  <c:v>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5B-4658-BAD8-605A737109B8}"/>
            </c:ext>
          </c:extLst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8.8887489063867019E-3"/>
                  <c:y val="2.1389812904402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5B-4658-BAD8-605A737109B8}"/>
                </c:ext>
              </c:extLst>
            </c:dLbl>
            <c:dLbl>
              <c:idx val="1"/>
              <c:layout>
                <c:manualLayout>
                  <c:x val="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5B-4658-BAD8-605A737109B8}"/>
                </c:ext>
              </c:extLst>
            </c:dLbl>
            <c:dLbl>
              <c:idx val="2"/>
              <c:layout>
                <c:manualLayout>
                  <c:x val="7.111111111111045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5B-4658-BAD8-605A737109B8}"/>
                </c:ext>
              </c:extLst>
            </c:dLbl>
            <c:dLbl>
              <c:idx val="3"/>
              <c:layout>
                <c:manualLayout>
                  <c:x val="5.3333333333332681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5B-4658-BAD8-605A737109B8}"/>
                </c:ext>
              </c:extLst>
            </c:dLbl>
            <c:dLbl>
              <c:idx val="4"/>
              <c:layout>
                <c:manualLayout>
                  <c:x val="7.1109711286089236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5B-4658-BAD8-605A737109B8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95B-4658-BAD8-605A737109B8}"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95B-4658-BAD8-605A737109B8}"/>
                </c:ext>
              </c:extLst>
            </c:dLbl>
            <c:dLbl>
              <c:idx val="7"/>
              <c:layout>
                <c:manualLayout>
                  <c:x val="1.7777777777777861E-3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95B-4658-BAD8-605A737109B8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95B-4658-BAD8-605A737109B8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その他の製造工業品</c:v>
                </c:pt>
                <c:pt idx="3">
                  <c:v>紙・パルプ</c:v>
                </c:pt>
                <c:pt idx="4">
                  <c:v>その他の食料工業品</c:v>
                </c:pt>
                <c:pt idx="5">
                  <c:v>その他の化学工業品</c:v>
                </c:pt>
                <c:pt idx="6">
                  <c:v>雑品</c:v>
                </c:pt>
                <c:pt idx="7">
                  <c:v>その他の日用品</c:v>
                </c:pt>
                <c:pt idx="8">
                  <c:v>缶詰・びん詰</c:v>
                </c:pt>
                <c:pt idx="9">
                  <c:v>非鉄金属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21588</c:v>
                </c:pt>
                <c:pt idx="1">
                  <c:v>3603</c:v>
                </c:pt>
                <c:pt idx="2">
                  <c:v>9094</c:v>
                </c:pt>
                <c:pt idx="3">
                  <c:v>3474</c:v>
                </c:pt>
                <c:pt idx="4">
                  <c:v>3626</c:v>
                </c:pt>
                <c:pt idx="5">
                  <c:v>2098</c:v>
                </c:pt>
                <c:pt idx="6">
                  <c:v>1320</c:v>
                </c:pt>
                <c:pt idx="7">
                  <c:v>485</c:v>
                </c:pt>
                <c:pt idx="8">
                  <c:v>721</c:v>
                </c:pt>
                <c:pt idx="9">
                  <c:v>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95B-4658-BAD8-605A73710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10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7.0083562389347005E-3"/>
                  <c:y val="-9.51465812536144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F9-404A-9FB6-A17908518422}"/>
                </c:ext>
              </c:extLst>
            </c:dLbl>
            <c:dLbl>
              <c:idx val="1"/>
              <c:layout>
                <c:manualLayout>
                  <c:x val="-8.7490441647549953E-3"/>
                  <c:y val="-6.60883491258514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F9-404A-9FB6-A17908518422}"/>
                </c:ext>
              </c:extLst>
            </c:dLbl>
            <c:dLbl>
              <c:idx val="2"/>
              <c:layout>
                <c:manualLayout>
                  <c:x val="-8.7581375162750653E-3"/>
                  <c:y val="8.2026187404540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F9-404A-9FB6-A17908518422}"/>
                </c:ext>
              </c:extLst>
            </c:dLbl>
            <c:dLbl>
              <c:idx val="3"/>
              <c:layout>
                <c:manualLayout>
                  <c:x val="-1.0521696598948754E-2"/>
                  <c:y val="2.13769888933361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F9-404A-9FB6-A17908518422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F9-404A-9FB6-A17908518422}"/>
                </c:ext>
              </c:extLst>
            </c:dLbl>
            <c:dLbl>
              <c:idx val="5"/>
              <c:layout>
                <c:manualLayout>
                  <c:x val="-8.7673686458484678E-3"/>
                  <c:y val="-8.5244005516260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F9-404A-9FB6-A17908518422}"/>
                </c:ext>
              </c:extLst>
            </c:dLbl>
            <c:dLbl>
              <c:idx val="6"/>
              <c:layout>
                <c:manualLayout>
                  <c:x val="-8.767368645848532E-3"/>
                  <c:y val="-5.95251864703352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F9-404A-9FB6-A17908518422}"/>
                </c:ext>
              </c:extLst>
            </c:dLbl>
            <c:dLbl>
              <c:idx val="7"/>
              <c:layout>
                <c:manualLayout>
                  <c:x val="-5.290815026074625E-3"/>
                  <c:y val="-2.027373696931951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F9-404A-9FB6-A17908518422}"/>
                </c:ext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F9-404A-9FB6-A17908518422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F9-404A-9FB6-A179085184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その他の食料工業品</c:v>
                </c:pt>
                <c:pt idx="3">
                  <c:v>鉄鋼</c:v>
                </c:pt>
                <c:pt idx="4">
                  <c:v>合成樹脂</c:v>
                </c:pt>
                <c:pt idx="5">
                  <c:v>その他の日用品</c:v>
                </c:pt>
                <c:pt idx="6">
                  <c:v>その他の化学工業品</c:v>
                </c:pt>
                <c:pt idx="7">
                  <c:v>電気機械</c:v>
                </c:pt>
                <c:pt idx="8">
                  <c:v>米</c:v>
                </c:pt>
                <c:pt idx="9">
                  <c:v>非金属鉱物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31228</c:v>
                </c:pt>
                <c:pt idx="1">
                  <c:v>10980</c:v>
                </c:pt>
                <c:pt idx="2">
                  <c:v>9790</c:v>
                </c:pt>
                <c:pt idx="3">
                  <c:v>9656</c:v>
                </c:pt>
                <c:pt idx="4">
                  <c:v>4590</c:v>
                </c:pt>
                <c:pt idx="5">
                  <c:v>4509</c:v>
                </c:pt>
                <c:pt idx="6">
                  <c:v>3224</c:v>
                </c:pt>
                <c:pt idx="7">
                  <c:v>1937</c:v>
                </c:pt>
                <c:pt idx="8">
                  <c:v>1754</c:v>
                </c:pt>
                <c:pt idx="9">
                  <c:v>1331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2F9-404A-9FB6-A17908518422}"/>
            </c:ext>
          </c:extLst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7.0083562389347005E-3"/>
                  <c:y val="2.2598870056497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F9-404A-9FB6-A17908518422}"/>
                </c:ext>
              </c:extLst>
            </c:dLbl>
            <c:dLbl>
              <c:idx val="1"/>
              <c:layout>
                <c:manualLayout>
                  <c:x val="1.0498687664041995E-2"/>
                  <c:y val="1.1299435028248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2F9-404A-9FB6-A17908518422}"/>
                </c:ext>
              </c:extLst>
            </c:dLbl>
            <c:dLbl>
              <c:idx val="2"/>
              <c:layout>
                <c:manualLayout>
                  <c:x val="3.5132025819607196E-3"/>
                  <c:y val="1.4661387665524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2F9-404A-9FB6-A17908518422}"/>
                </c:ext>
              </c:extLst>
            </c:dLbl>
            <c:dLbl>
              <c:idx val="3"/>
              <c:layout>
                <c:manualLayout>
                  <c:x val="3.5225714895873593E-3"/>
                  <c:y val="-3.79821166421993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2F9-404A-9FB6-A17908518422}"/>
                </c:ext>
              </c:extLst>
            </c:dLbl>
            <c:dLbl>
              <c:idx val="4"/>
              <c:layout>
                <c:manualLayout>
                  <c:x val="5.2538905077810158E-3"/>
                  <c:y val="-3.70360484600448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2F9-404A-9FB6-A17908518422}"/>
                </c:ext>
              </c:extLst>
            </c:dLbl>
            <c:dLbl>
              <c:idx val="5"/>
              <c:layout>
                <c:manualLayout>
                  <c:x val="3.4995625546807292E-3"/>
                  <c:y val="2.63021783294037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2F9-404A-9FB6-A17908518422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2F9-404A-9FB6-A17908518422}"/>
                </c:ext>
              </c:extLst>
            </c:dLbl>
            <c:dLbl>
              <c:idx val="7"/>
              <c:layout>
                <c:manualLayout>
                  <c:x val="-6.9806628502147175E-3"/>
                  <c:y val="3.6398416299657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2F9-404A-9FB6-A17908518422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2F9-404A-9FB6-A17908518422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2F9-404A-9FB6-A179085184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その他の食料工業品</c:v>
                </c:pt>
                <c:pt idx="3">
                  <c:v>鉄鋼</c:v>
                </c:pt>
                <c:pt idx="4">
                  <c:v>合成樹脂</c:v>
                </c:pt>
                <c:pt idx="5">
                  <c:v>その他の日用品</c:v>
                </c:pt>
                <c:pt idx="6">
                  <c:v>その他の化学工業品</c:v>
                </c:pt>
                <c:pt idx="7">
                  <c:v>電気機械</c:v>
                </c:pt>
                <c:pt idx="8">
                  <c:v>米</c:v>
                </c:pt>
                <c:pt idx="9">
                  <c:v>非金属鉱物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66466</c:v>
                </c:pt>
                <c:pt idx="1">
                  <c:v>8437</c:v>
                </c:pt>
                <c:pt idx="2">
                  <c:v>9396</c:v>
                </c:pt>
                <c:pt idx="3">
                  <c:v>10914</c:v>
                </c:pt>
                <c:pt idx="4">
                  <c:v>7652</c:v>
                </c:pt>
                <c:pt idx="5">
                  <c:v>3330</c:v>
                </c:pt>
                <c:pt idx="6">
                  <c:v>3542</c:v>
                </c:pt>
                <c:pt idx="7">
                  <c:v>726</c:v>
                </c:pt>
                <c:pt idx="8">
                  <c:v>1430</c:v>
                </c:pt>
                <c:pt idx="9">
                  <c:v>2847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2F9-404A-9FB6-A17908518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7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10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3.4949764529401419E-3"/>
                  <c:y val="1.4336635339937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00-4B32-9BE7-A17B7495386C}"/>
                </c:ext>
              </c:extLst>
            </c:dLbl>
            <c:dLbl>
              <c:idx val="1"/>
              <c:layout>
                <c:manualLayout>
                  <c:x val="-6.9899529058803159E-3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00-4B32-9BE7-A17B7495386C}"/>
                </c:ext>
              </c:extLst>
            </c:dLbl>
            <c:dLbl>
              <c:idx val="2"/>
              <c:layout>
                <c:manualLayout>
                  <c:x val="-1.04849293588204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00-4B32-9BE7-A17B7495386C}"/>
                </c:ext>
              </c:extLst>
            </c:dLbl>
            <c:dLbl>
              <c:idx val="3"/>
              <c:layout>
                <c:manualLayout>
                  <c:x val="0"/>
                  <c:y val="-1.7921146953404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00-4B32-9BE7-A17B7495386C}"/>
                </c:ext>
              </c:extLst>
            </c:dLbl>
            <c:dLbl>
              <c:idx val="4"/>
              <c:layout>
                <c:manualLayout>
                  <c:x val="-8.7375787298485021E-3"/>
                  <c:y val="1.4336917562723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00-4B32-9BE7-A17B7495386C}"/>
                </c:ext>
              </c:extLst>
            </c:dLbl>
            <c:dLbl>
              <c:idx val="5"/>
              <c:layout>
                <c:manualLayout>
                  <c:x val="-6.9899529058802838E-3"/>
                  <c:y val="3.58422939068087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00-4B32-9BE7-A17B7495386C}"/>
                </c:ext>
              </c:extLst>
            </c:dLbl>
            <c:dLbl>
              <c:idx val="6"/>
              <c:layout>
                <c:manualLayout>
                  <c:x val="-3.4949764529402703E-3"/>
                  <c:y val="-2.822227867335056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00-4B32-9BE7-A17B7495386C}"/>
                </c:ext>
              </c:extLst>
            </c:dLbl>
            <c:dLbl>
              <c:idx val="7"/>
              <c:layout>
                <c:manualLayout>
                  <c:x val="-8.7374411323503549E-3"/>
                  <c:y val="-3.58451161346780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F00-4B32-9BE7-A17B7495386C}"/>
                </c:ext>
              </c:extLst>
            </c:dLbl>
            <c:dLbl>
              <c:idx val="8"/>
              <c:layout>
                <c:manualLayout>
                  <c:x val="-1.0484929358820554E-2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00-4B32-9BE7-A17B7495386C}"/>
                </c:ext>
              </c:extLst>
            </c:dLbl>
            <c:dLbl>
              <c:idx val="9"/>
              <c:layout>
                <c:manualLayout>
                  <c:x val="-3.494976452940141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F00-4B32-9BE7-A17B749538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飲料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その他の製造工業品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237908</c:v>
                </c:pt>
                <c:pt idx="1">
                  <c:v>81547</c:v>
                </c:pt>
                <c:pt idx="2">
                  <c:v>20252</c:v>
                </c:pt>
                <c:pt idx="3">
                  <c:v>17103</c:v>
                </c:pt>
                <c:pt idx="4">
                  <c:v>14042</c:v>
                </c:pt>
                <c:pt idx="5">
                  <c:v>13787</c:v>
                </c:pt>
                <c:pt idx="6">
                  <c:v>10430</c:v>
                </c:pt>
                <c:pt idx="7">
                  <c:v>10372</c:v>
                </c:pt>
                <c:pt idx="8">
                  <c:v>9885</c:v>
                </c:pt>
                <c:pt idx="9">
                  <c:v>6918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F00-4B32-9BE7-A17B7495386C}"/>
            </c:ext>
          </c:extLst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7374411323503237E-3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F00-4B32-9BE7-A17B7495386C}"/>
                </c:ext>
              </c:extLst>
            </c:dLbl>
            <c:dLbl>
              <c:idx val="1"/>
              <c:layout>
                <c:manualLayout>
                  <c:x val="8.7374411323503549E-3"/>
                  <c:y val="7.16845878136194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F00-4B32-9BE7-A17B7495386C}"/>
                </c:ext>
              </c:extLst>
            </c:dLbl>
            <c:dLbl>
              <c:idx val="2"/>
              <c:layout>
                <c:manualLayout>
                  <c:x val="1.3979905811760568E-2"/>
                  <c:y val="3.58394716789427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F00-4B32-9BE7-A17B7495386C}"/>
                </c:ext>
              </c:extLst>
            </c:dLbl>
            <c:dLbl>
              <c:idx val="3"/>
              <c:layout>
                <c:manualLayout>
                  <c:x val="8.7374411323503549E-3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F00-4B32-9BE7-A17B7495386C}"/>
                </c:ext>
              </c:extLst>
            </c:dLbl>
            <c:dLbl>
              <c:idx val="4"/>
              <c:layout>
                <c:manualLayout>
                  <c:x val="1.2232417585290433E-2"/>
                  <c:y val="7.1678943357886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F00-4B32-9BE7-A17B7495386C}"/>
                </c:ext>
              </c:extLst>
            </c:dLbl>
            <c:dLbl>
              <c:idx val="5"/>
              <c:layout>
                <c:manualLayout>
                  <c:x val="5.2423270819120654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F00-4B32-9BE7-A17B7495386C}"/>
                </c:ext>
              </c:extLst>
            </c:dLbl>
            <c:dLbl>
              <c:idx val="6"/>
              <c:layout>
                <c:manualLayout>
                  <c:x val="8.7374411323502266E-3"/>
                  <c:y val="1.075212372646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F00-4B32-9BE7-A17B7495386C}"/>
                </c:ext>
              </c:extLst>
            </c:dLbl>
            <c:dLbl>
              <c:idx val="7"/>
              <c:layout>
                <c:manualLayout>
                  <c:x val="5.2424646794102135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F00-4B32-9BE7-A17B7495386C}"/>
                </c:ext>
              </c:extLst>
            </c:dLbl>
            <c:dLbl>
              <c:idx val="8"/>
              <c:layout>
                <c:manualLayout>
                  <c:x val="-1.7474882264701991E-3"/>
                  <c:y val="-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F00-4B32-9BE7-A17B7495386C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F00-4B32-9BE7-A17B749538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飲料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その他の製造工業品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57774</c:v>
                </c:pt>
                <c:pt idx="1">
                  <c:v>52516</c:v>
                </c:pt>
                <c:pt idx="2">
                  <c:v>20105</c:v>
                </c:pt>
                <c:pt idx="3">
                  <c:v>18137</c:v>
                </c:pt>
                <c:pt idx="4">
                  <c:v>16120</c:v>
                </c:pt>
                <c:pt idx="5">
                  <c:v>14020</c:v>
                </c:pt>
                <c:pt idx="6">
                  <c:v>10063</c:v>
                </c:pt>
                <c:pt idx="7">
                  <c:v>13115</c:v>
                </c:pt>
                <c:pt idx="8">
                  <c:v>8635</c:v>
                </c:pt>
                <c:pt idx="9">
                  <c:v>4579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F00-4B32-9BE7-A17B74953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保管高!$C$52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1.7847771537280747E-3"/>
                  <c:y val="-2.27244321745738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5F-4466-B507-F5762A6CC426}"/>
                </c:ext>
              </c:extLst>
            </c:dLbl>
            <c:dLbl>
              <c:idx val="1"/>
              <c:layout>
                <c:manualLayout>
                  <c:x val="-8.924588492143724E-3"/>
                  <c:y val="5.7717785276840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5F-4466-B507-F5762A6CC426}"/>
                </c:ext>
              </c:extLst>
            </c:dLbl>
            <c:dLbl>
              <c:idx val="2"/>
              <c:layout>
                <c:manualLayout>
                  <c:x val="-5.354753095286215E-3"/>
                  <c:y val="5.772005772005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5F-4466-B507-F5762A6CC426}"/>
                </c:ext>
              </c:extLst>
            </c:dLbl>
            <c:dLbl>
              <c:idx val="3"/>
              <c:layout>
                <c:manualLayout>
                  <c:x val="-5.354753095286215E-3"/>
                  <c:y val="2.88600288600285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5F-4466-B507-F5762A6CC426}"/>
                </c:ext>
              </c:extLst>
            </c:dLbl>
            <c:dLbl>
              <c:idx val="4"/>
              <c:layout>
                <c:manualLayout>
                  <c:x val="-3.569835396857542E-3"/>
                  <c:y val="-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5F-4466-B507-F5762A6CC426}"/>
                </c:ext>
              </c:extLst>
            </c:dLbl>
            <c:dLbl>
              <c:idx val="5"/>
              <c:layout>
                <c:manualLayout>
                  <c:x val="-1.0709506190572496E-2"/>
                  <c:y val="-8.65823590233039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5F-4466-B507-F5762A6CC426}"/>
                </c:ext>
              </c:extLst>
            </c:dLbl>
            <c:dLbl>
              <c:idx val="6"/>
              <c:layout>
                <c:manualLayout>
                  <c:x val="-1.3089245247066038E-16"/>
                  <c:y val="5.77200577200571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5F-4466-B507-F5762A6CC426}"/>
                </c:ext>
              </c:extLst>
            </c:dLbl>
            <c:dLbl>
              <c:idx val="7"/>
              <c:layout>
                <c:manualLayout>
                  <c:x val="-7.1396707937150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5F-4466-B507-F5762A6CC426}"/>
                </c:ext>
              </c:extLst>
            </c:dLbl>
            <c:dLbl>
              <c:idx val="8"/>
              <c:layout>
                <c:manualLayout>
                  <c:x val="-1.070950619057243E-2"/>
                  <c:y val="-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5F-4466-B507-F5762A6CC426}"/>
                </c:ext>
              </c:extLst>
            </c:dLbl>
            <c:dLbl>
              <c:idx val="9"/>
              <c:layout>
                <c:manualLayout>
                  <c:x val="-5.3548936399868789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保管高!$M$3:$M$12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電気機械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麦</c:v>
                </c:pt>
                <c:pt idx="9">
                  <c:v>鉄鋼</c:v>
                </c:pt>
              </c:strCache>
            </c:strRef>
          </c:cat>
          <c:val>
            <c:numRef>
              <c:f>保管高!$N$3:$N$12</c:f>
              <c:numCache>
                <c:formatCode>#,##0_ ;[Red]\-#,##0\ </c:formatCode>
                <c:ptCount val="10"/>
                <c:pt idx="0">
                  <c:v>313249</c:v>
                </c:pt>
                <c:pt idx="1">
                  <c:v>130974</c:v>
                </c:pt>
                <c:pt idx="2">
                  <c:v>130128</c:v>
                </c:pt>
                <c:pt idx="3">
                  <c:v>97660</c:v>
                </c:pt>
                <c:pt idx="4">
                  <c:v>77449</c:v>
                </c:pt>
                <c:pt idx="5">
                  <c:v>74597</c:v>
                </c:pt>
                <c:pt idx="6">
                  <c:v>73543</c:v>
                </c:pt>
                <c:pt idx="7">
                  <c:v>70808</c:v>
                </c:pt>
                <c:pt idx="8">
                  <c:v>60550</c:v>
                </c:pt>
                <c:pt idx="9">
                  <c:v>60521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5F-4466-B507-F5762A6CC426}"/>
            </c:ext>
          </c:extLst>
        </c:ser>
        <c:ser>
          <c:idx val="1"/>
          <c:order val="1"/>
          <c:tx>
            <c:strRef>
              <c:f>保管高!$Q$1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8.924588492143691E-3"/>
                  <c:y val="1.4429559941370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5F-4466-B507-F5762A6CC426}"/>
                </c:ext>
              </c:extLst>
            </c:dLbl>
            <c:dLbl>
              <c:idx val="1"/>
              <c:layout>
                <c:manualLayout>
                  <c:x val="7.1395302490142899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E5F-4466-B507-F5762A6CC426}"/>
                </c:ext>
              </c:extLst>
            </c:dLbl>
            <c:dLbl>
              <c:idx val="2"/>
              <c:layout>
                <c:manualLayout>
                  <c:x val="7.139670793714953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5F-4466-B507-F5762A6CC426}"/>
                </c:ext>
              </c:extLst>
            </c:dLbl>
            <c:dLbl>
              <c:idx val="3"/>
              <c:layout>
                <c:manualLayout>
                  <c:x val="1.784917698428673E-3"/>
                  <c:y val="8.65755416936519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E5F-4466-B507-F5762A6CC426}"/>
                </c:ext>
              </c:extLst>
            </c:dLbl>
            <c:dLbl>
              <c:idx val="4"/>
              <c:layout>
                <c:manualLayout>
                  <c:x val="8.924588492143691E-3"/>
                  <c:y val="-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E5F-4466-B507-F5762A6CC426}"/>
                </c:ext>
              </c:extLst>
            </c:dLbl>
            <c:dLbl>
              <c:idx val="5"/>
              <c:layout>
                <c:manualLayout>
                  <c:x val="7.13967079371488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E5F-4466-B507-F5762A6CC426}"/>
                </c:ext>
              </c:extLst>
            </c:dLbl>
            <c:dLbl>
              <c:idx val="6"/>
              <c:layout>
                <c:manualLayout>
                  <c:x val="1.07095061905723E-2"/>
                  <c:y val="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E5F-4466-B507-F5762A6CC426}"/>
                </c:ext>
              </c:extLst>
            </c:dLbl>
            <c:dLbl>
              <c:idx val="7"/>
              <c:layout>
                <c:manualLayout>
                  <c:x val="1.7849176984287383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E5F-4466-B507-F5762A6CC426}"/>
                </c:ext>
              </c:extLst>
            </c:dLbl>
            <c:dLbl>
              <c:idx val="8"/>
              <c:layout>
                <c:manualLayout>
                  <c:x val="7.139670793714953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E5F-4466-B507-F5762A6CC426}"/>
                </c:ext>
              </c:extLst>
            </c:dLbl>
            <c:dLbl>
              <c:idx val="9"/>
              <c:layout>
                <c:manualLayout>
                  <c:x val="9.5415797280572483E-4"/>
                  <c:y val="1.4430014430014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保管高!$M$3:$M$12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電気機械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麦</c:v>
                </c:pt>
                <c:pt idx="9">
                  <c:v>鉄鋼</c:v>
                </c:pt>
              </c:strCache>
            </c:strRef>
          </c:cat>
          <c:val>
            <c:numRef>
              <c:f>保管高!$Q$3:$Q$12</c:f>
              <c:numCache>
                <c:formatCode>#,##0_ ;[Red]\-#,##0\ </c:formatCode>
                <c:ptCount val="10"/>
                <c:pt idx="0">
                  <c:v>68214</c:v>
                </c:pt>
                <c:pt idx="1">
                  <c:v>150266</c:v>
                </c:pt>
                <c:pt idx="2">
                  <c:v>92636</c:v>
                </c:pt>
                <c:pt idx="3">
                  <c:v>92927</c:v>
                </c:pt>
                <c:pt idx="4">
                  <c:v>124267</c:v>
                </c:pt>
                <c:pt idx="5">
                  <c:v>62191</c:v>
                </c:pt>
                <c:pt idx="6">
                  <c:v>71240</c:v>
                </c:pt>
                <c:pt idx="7">
                  <c:v>88378</c:v>
                </c:pt>
                <c:pt idx="8">
                  <c:v>48231</c:v>
                </c:pt>
                <c:pt idx="9">
                  <c:v>40008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E5F-4466-B507-F5762A6CC4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  <c:min val="20000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  <c:majorUnit val="30000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3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10</a:t>
            </a:r>
            <a:r>
              <a:rPr lang="ja-JP" sz="1000" b="0" baseline="0">
                <a:ea typeface="ＤＨＰ平成明朝体W3" panose="02010601000101010101" pitchFamily="2" charset="-128"/>
              </a:rPr>
              <a:t>月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保管残</a:t>
            </a:r>
            <a:r>
              <a:rPr lang="ja-JP" sz="1000" b="0" baseline="0">
                <a:ea typeface="ＤＨＰ平成明朝体W3" panose="02010601000101010101" pitchFamily="2" charset="-128"/>
              </a:rPr>
              <a:t>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1EA-4100-9CCF-91BEE714EFFA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1EA-4100-9CCF-91BEE714EFF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1EA-4100-9CCF-91BEE714EFFA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1EA-4100-9CCF-91BEE714EFFA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1EA-4100-9CCF-91BEE714EFFA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1EA-4100-9CCF-91BEE714EFFA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1EA-4100-9CCF-91BEE714EF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1EA-4100-9CCF-91BEE714EFFA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1EA-4100-9CCF-91BEE714EFFA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1EA-4100-9CCF-91BEE714EFFA}"/>
              </c:ext>
            </c:extLst>
          </c:dPt>
          <c:dLbls>
            <c:dLbl>
              <c:idx val="0"/>
              <c:layout>
                <c:manualLayout>
                  <c:x val="-0.16042862163597071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74723886009975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1EA-4100-9CCF-91BEE714EFFA}"/>
                </c:ext>
              </c:extLst>
            </c:dLbl>
            <c:dLbl>
              <c:idx val="1"/>
              <c:layout>
                <c:manualLayout>
                  <c:x val="-1.8121751875032715E-2"/>
                  <c:y val="-4.12686315586698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1EA-4100-9CCF-91BEE714EFFA}"/>
                </c:ext>
              </c:extLst>
            </c:dLbl>
            <c:dLbl>
              <c:idx val="2"/>
              <c:layout>
                <c:manualLayout>
                  <c:x val="-4.2866351107821062E-2"/>
                  <c:y val="-9.55651472465024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1EA-4100-9CCF-91BEE714EFFA}"/>
                </c:ext>
              </c:extLst>
            </c:dLbl>
            <c:dLbl>
              <c:idx val="3"/>
              <c:layout>
                <c:manualLayout>
                  <c:x val="-0.19412447375701969"/>
                  <c:y val="-0.1278908714392352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1EA-4100-9CCF-91BEE714EFFA}"/>
                </c:ext>
              </c:extLst>
            </c:dLbl>
            <c:dLbl>
              <c:idx val="4"/>
              <c:layout>
                <c:manualLayout>
                  <c:x val="-1.3100776932797931E-2"/>
                  <c:y val="-2.43851284644466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71698409493684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1EA-4100-9CCF-91BEE714EFFA}"/>
                </c:ext>
              </c:extLst>
            </c:dLbl>
            <c:dLbl>
              <c:idx val="5"/>
              <c:layout>
                <c:manualLayout>
                  <c:x val="0.16122723975742345"/>
                  <c:y val="-0.13155963302752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94192072144829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A1EA-4100-9CCF-91BEE714EFFA}"/>
                </c:ext>
              </c:extLst>
            </c:dLbl>
            <c:dLbl>
              <c:idx val="6"/>
              <c:layout>
                <c:manualLayout>
                  <c:x val="8.0587447936529305E-2"/>
                  <c:y val="-9.59329625081268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1EA-4100-9CCF-91BEE714EFFA}"/>
                </c:ext>
              </c:extLst>
            </c:dLbl>
            <c:dLbl>
              <c:idx val="7"/>
              <c:layout>
                <c:manualLayout>
                  <c:x val="6.2678062678062682E-2"/>
                  <c:y val="-9.22232656697730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A1EA-4100-9CCF-91BEE714EFFA}"/>
                </c:ext>
              </c:extLst>
            </c:dLbl>
            <c:dLbl>
              <c:idx val="8"/>
              <c:layout>
                <c:manualLayout>
                  <c:x val="1.8993352326685661E-3"/>
                  <c:y val="-5.11314984709480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028026411228509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A1EA-4100-9CCF-91BEE714EFFA}"/>
                </c:ext>
              </c:extLst>
            </c:dLbl>
            <c:dLbl>
              <c:idx val="9"/>
              <c:layout>
                <c:manualLayout>
                  <c:x val="1.1396160949966724E-2"/>
                  <c:y val="-1.35139300248019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9439845660314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1EA-4100-9CCF-91BEE714EFFA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1EA-4100-9CCF-91BEE714EF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電気機械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麦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保管高!$M$16:$M$26</c:f>
              <c:numCache>
                <c:formatCode>#,##0_ ;[Red]\-#,##0\ </c:formatCode>
                <c:ptCount val="11"/>
                <c:pt idx="0">
                  <c:v>313249</c:v>
                </c:pt>
                <c:pt idx="1">
                  <c:v>130974</c:v>
                </c:pt>
                <c:pt idx="2">
                  <c:v>130128</c:v>
                </c:pt>
                <c:pt idx="3">
                  <c:v>97660</c:v>
                </c:pt>
                <c:pt idx="4">
                  <c:v>77449</c:v>
                </c:pt>
                <c:pt idx="5">
                  <c:v>74597</c:v>
                </c:pt>
                <c:pt idx="6">
                  <c:v>73543</c:v>
                </c:pt>
                <c:pt idx="7">
                  <c:v>70808</c:v>
                </c:pt>
                <c:pt idx="8">
                  <c:v>60550</c:v>
                </c:pt>
                <c:pt idx="9">
                  <c:v>60521</c:v>
                </c:pt>
                <c:pt idx="10">
                  <c:v>356547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1EA-4100-9CCF-91BEE714EFFA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電気機械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麦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保管高!$N$16:$N$26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1EA-4100-9CCF-91BEE714EFFA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電気機械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麦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保管高!$P$16:$P$26</c:f>
              <c:numCache>
                <c:formatCode>#,##0_ ;[Red]\-#,##0\ </c:formatCode>
                <c:ptCount val="11"/>
                <c:pt idx="0">
                  <c:v>313249</c:v>
                </c:pt>
                <c:pt idx="1">
                  <c:v>130974</c:v>
                </c:pt>
                <c:pt idx="2">
                  <c:v>130128</c:v>
                </c:pt>
                <c:pt idx="3">
                  <c:v>97660</c:v>
                </c:pt>
                <c:pt idx="4">
                  <c:v>77449</c:v>
                </c:pt>
                <c:pt idx="5">
                  <c:v>74597</c:v>
                </c:pt>
                <c:pt idx="6">
                  <c:v>73543</c:v>
                </c:pt>
                <c:pt idx="7">
                  <c:v>70808</c:v>
                </c:pt>
                <c:pt idx="8">
                  <c:v>60550</c:v>
                </c:pt>
                <c:pt idx="9">
                  <c:v>60521</c:v>
                </c:pt>
                <c:pt idx="10">
                  <c:v>356547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1EA-4100-9CCF-91BEE714EFF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2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10</a:t>
            </a:r>
            <a:r>
              <a:rPr lang="ja-JP" altLang="en-US" sz="1000" b="0" baseline="0">
                <a:ea typeface="ＤＦ平成明朝体W3" pitchFamily="1" charset="-128"/>
              </a:rPr>
              <a:t>月保管残高</a:t>
            </a:r>
          </a:p>
        </c:rich>
      </c:tx>
      <c:layout>
        <c:manualLayout>
          <c:xMode val="edge"/>
          <c:yMode val="edge"/>
          <c:x val="0.34418545010118012"/>
          <c:y val="6.49651552176667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1D2-4464-8F86-DE864E8959CC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1D2-4464-8F86-DE864E8959CC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1D2-4464-8F86-DE864E8959CC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1D2-4464-8F86-DE864E8959CC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1D2-4464-8F86-DE864E8959CC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1D2-4464-8F86-DE864E8959CC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1D2-4464-8F86-DE864E8959CC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1D2-4464-8F86-DE864E8959CC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1D2-4464-8F86-DE864E8959CC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1D2-4464-8F86-DE864E8959CC}"/>
              </c:ext>
            </c:extLst>
          </c:dPt>
          <c:dLbls>
            <c:dLbl>
              <c:idx val="0"/>
              <c:layout>
                <c:manualLayout>
                  <c:x val="-8.9690582570308541E-2"/>
                  <c:y val="0.143949558029384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D2-4464-8F86-DE864E8959CC}"/>
                </c:ext>
              </c:extLst>
            </c:dLbl>
            <c:dLbl>
              <c:idx val="1"/>
              <c:layout>
                <c:manualLayout>
                  <c:x val="-0.15797239085572318"/>
                  <c:y val="0.137990285697046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1D2-4464-8F86-DE864E8959CC}"/>
                </c:ext>
              </c:extLst>
            </c:dLbl>
            <c:dLbl>
              <c:idx val="2"/>
              <c:layout>
                <c:manualLayout>
                  <c:x val="-8.1314205953263594E-2"/>
                  <c:y val="3.22540199716414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1D2-4464-8F86-DE864E8959CC}"/>
                </c:ext>
              </c:extLst>
            </c:dLbl>
            <c:dLbl>
              <c:idx val="3"/>
              <c:layout>
                <c:manualLayout>
                  <c:x val="-0.12451309998463933"/>
                  <c:y val="-6.0336923401816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1D2-4464-8F86-DE864E8959CC}"/>
                </c:ext>
              </c:extLst>
            </c:dLbl>
            <c:dLbl>
              <c:idx val="4"/>
              <c:layout>
                <c:manualLayout>
                  <c:x val="-0.11864879485484162"/>
                  <c:y val="-9.35399281986304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553905952595619"/>
                      <c:h val="0.1825748333182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91D2-4464-8F86-DE864E8959CC}"/>
                </c:ext>
              </c:extLst>
            </c:dLbl>
            <c:dLbl>
              <c:idx val="5"/>
              <c:layout>
                <c:manualLayout>
                  <c:x val="-6.9140136108940639E-2"/>
                  <c:y val="-9.61423959936042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1D2-4464-8F86-DE864E8959CC}"/>
                </c:ext>
              </c:extLst>
            </c:dLbl>
            <c:dLbl>
              <c:idx val="6"/>
              <c:layout>
                <c:manualLayout>
                  <c:x val="8.3434112720642745E-2"/>
                  <c:y val="-7.023332428274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91D2-4464-8F86-DE864E8959CC}"/>
                </c:ext>
              </c:extLst>
            </c:dLbl>
            <c:dLbl>
              <c:idx val="7"/>
              <c:layout>
                <c:manualLayout>
                  <c:x val="0.17330381412247134"/>
                  <c:y val="-0.112750837179835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70314296919781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91D2-4464-8F86-DE864E8959CC}"/>
                </c:ext>
              </c:extLst>
            </c:dLbl>
            <c:dLbl>
              <c:idx val="8"/>
              <c:layout>
                <c:manualLayout>
                  <c:x val="4.1224045467598995E-2"/>
                  <c:y val="-8.52504299031586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1D2-4464-8F86-DE864E8959CC}"/>
                </c:ext>
              </c:extLst>
            </c:dLbl>
            <c:dLbl>
              <c:idx val="9"/>
              <c:layout>
                <c:manualLayout>
                  <c:x val="2.2052854080262869E-2"/>
                  <c:y val="-4.84533743626874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1D2-4464-8F86-DE864E8959CC}"/>
                </c:ext>
              </c:extLst>
            </c:dLbl>
            <c:dLbl>
              <c:idx val="10"/>
              <c:layout>
                <c:manualLayout>
                  <c:x val="0.17218782766657989"/>
                  <c:y val="0.147537695719069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D2-4464-8F86-DE864E895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保管高!$N$28:$N$38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電気機械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麦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保管高!$P$28:$P$38</c:f>
              <c:numCache>
                <c:formatCode>#,##0_ ;[Red]\-#,##0\ </c:formatCode>
                <c:ptCount val="11"/>
                <c:pt idx="0">
                  <c:v>68214</c:v>
                </c:pt>
                <c:pt idx="1">
                  <c:v>150266</c:v>
                </c:pt>
                <c:pt idx="2">
                  <c:v>92636</c:v>
                </c:pt>
                <c:pt idx="3">
                  <c:v>92927</c:v>
                </c:pt>
                <c:pt idx="4">
                  <c:v>124267</c:v>
                </c:pt>
                <c:pt idx="5">
                  <c:v>62191</c:v>
                </c:pt>
                <c:pt idx="6">
                  <c:v>71240</c:v>
                </c:pt>
                <c:pt idx="7">
                  <c:v>88378</c:v>
                </c:pt>
                <c:pt idx="8">
                  <c:v>48231</c:v>
                </c:pt>
                <c:pt idx="9">
                  <c:v>40008</c:v>
                </c:pt>
                <c:pt idx="10" formatCode="#,##0_);[Red]\(#,##0\)">
                  <c:v>341241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1D2-4464-8F86-DE864E895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10</a:t>
            </a:r>
            <a:r>
              <a:rPr lang="ja-JP" sz="1100"/>
              <a:t>月</a:t>
            </a:r>
            <a:r>
              <a:rPr lang="ja-JP" altLang="en-US" sz="1100"/>
              <a:t>保管残高</a:t>
            </a:r>
            <a:r>
              <a:rPr lang="ja-JP" sz="1100"/>
              <a:t>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東部・富士!$C$21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-3.569845666338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D0-43EC-B9D8-079BE9FA5B69}"/>
                </c:ext>
              </c:extLst>
            </c:dLbl>
            <c:dLbl>
              <c:idx val="1"/>
              <c:layout>
                <c:manualLayout>
                  <c:x val="3.4172817170699614E-3"/>
                  <c:y val="-1.1111162812881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D0-43EC-B9D8-079BE9FA5B69}"/>
                </c:ext>
              </c:extLst>
            </c:dLbl>
            <c:dLbl>
              <c:idx val="2"/>
              <c:layout>
                <c:manualLayout>
                  <c:x val="-5.1947945149154002E-3"/>
                  <c:y val="7.38689042158786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D0-43EC-B9D8-079BE9FA5B69}"/>
                </c:ext>
              </c:extLst>
            </c:dLbl>
            <c:dLbl>
              <c:idx val="3"/>
              <c:layout>
                <c:manualLayout>
                  <c:x val="-1.777238680674118E-3"/>
                  <c:y val="7.44883560504449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D0-43EC-B9D8-079BE9FA5B69}"/>
                </c:ext>
              </c:extLst>
            </c:dLbl>
            <c:dLbl>
              <c:idx val="4"/>
              <c:layout>
                <c:manualLayout>
                  <c:x val="-8.7488607005064313E-3"/>
                  <c:y val="1.238903669132453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D0-43EC-B9D8-079BE9FA5B69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D0-43EC-B9D8-079BE9FA5B69}"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D0-43EC-B9D8-079BE9FA5B69}"/>
                </c:ext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D0-43EC-B9D8-079BE9FA5B69}"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D0-43EC-B9D8-079BE9FA5B69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ゴム製品</c:v>
                </c:pt>
                <c:pt idx="3">
                  <c:v>その他の食料工業品</c:v>
                </c:pt>
                <c:pt idx="4">
                  <c:v>非鉄金属</c:v>
                </c:pt>
                <c:pt idx="5">
                  <c:v>雑品</c:v>
                </c:pt>
                <c:pt idx="6">
                  <c:v>その他の化学工業品</c:v>
                </c:pt>
                <c:pt idx="7">
                  <c:v>その他の日用品</c:v>
                </c:pt>
                <c:pt idx="8">
                  <c:v>合成樹脂</c:v>
                </c:pt>
                <c:pt idx="9">
                  <c:v>その他の製造工業品</c:v>
                </c:pt>
              </c:strCache>
            </c:strRef>
          </c:cat>
          <c:val>
            <c:numRef>
              <c:f>東部・富士!$C$22:$C$31</c:f>
              <c:numCache>
                <c:formatCode>#,##0_);[Red]\(#,##0\)</c:formatCode>
                <c:ptCount val="10"/>
                <c:pt idx="0">
                  <c:v>21652</c:v>
                </c:pt>
                <c:pt idx="1">
                  <c:v>17595</c:v>
                </c:pt>
                <c:pt idx="2">
                  <c:v>11702</c:v>
                </c:pt>
                <c:pt idx="3">
                  <c:v>10589</c:v>
                </c:pt>
                <c:pt idx="4">
                  <c:v>7680</c:v>
                </c:pt>
                <c:pt idx="5">
                  <c:v>6776</c:v>
                </c:pt>
                <c:pt idx="6">
                  <c:v>5216</c:v>
                </c:pt>
                <c:pt idx="7">
                  <c:v>4823</c:v>
                </c:pt>
                <c:pt idx="8">
                  <c:v>3335</c:v>
                </c:pt>
                <c:pt idx="9">
                  <c:v>3194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1D0-43EC-B9D8-079BE9FA5B69}"/>
            </c:ext>
          </c:extLst>
        </c:ser>
        <c:ser>
          <c:idx val="1"/>
          <c:order val="1"/>
          <c:tx>
            <c:strRef>
              <c:f>東部・富士!$D$21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398086662143717E-2"/>
                  <c:y val="3.6931543883363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D0-43EC-B9D8-079BE9FA5B69}"/>
                </c:ext>
              </c:extLst>
            </c:dLbl>
            <c:dLbl>
              <c:idx val="1"/>
              <c:layout>
                <c:manualLayout>
                  <c:x val="6.8529292846226803E-3"/>
                  <c:y val="3.63120920487970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1D0-43EC-B9D8-079BE9FA5B69}"/>
                </c:ext>
              </c:extLst>
            </c:dLbl>
            <c:dLbl>
              <c:idx val="2"/>
              <c:layout>
                <c:manualLayout>
                  <c:x val="6.9899878703151659E-3"/>
                  <c:y val="3.66261803029432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1D0-43EC-B9D8-079BE9FA5B69}"/>
                </c:ext>
              </c:extLst>
            </c:dLbl>
            <c:dLbl>
              <c:idx val="3"/>
              <c:layout>
                <c:manualLayout>
                  <c:x val="5.1671086806055252E-3"/>
                  <c:y val="3.66261803029439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D0-43EC-B9D8-079BE9FA5B69}"/>
                </c:ext>
              </c:extLst>
            </c:dLbl>
            <c:dLbl>
              <c:idx val="4"/>
              <c:layout>
                <c:manualLayout>
                  <c:x val="1.2083907266160921E-2"/>
                  <c:y val="7.35577241863071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1D0-43EC-B9D8-079BE9FA5B69}"/>
                </c:ext>
              </c:extLst>
            </c:dLbl>
            <c:dLbl>
              <c:idx val="5"/>
              <c:layout>
                <c:manualLayout>
                  <c:x val="6.9716220198323773E-3"/>
                  <c:y val="7.479371963086486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1D0-43EC-B9D8-079BE9FA5B69}"/>
                </c:ext>
              </c:extLst>
            </c:dLbl>
            <c:dLbl>
              <c:idx val="6"/>
              <c:layout>
                <c:manualLayout>
                  <c:x val="8.7124031167122393E-3"/>
                  <c:y val="2.219120762280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1D0-43EC-B9D8-079BE9FA5B69}"/>
                </c:ext>
              </c:extLst>
            </c:dLbl>
            <c:dLbl>
              <c:idx val="7"/>
              <c:layout>
                <c:manualLayout>
                  <c:x val="6.9717590784180699E-3"/>
                  <c:y val="1.09875632684256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1D0-43EC-B9D8-079BE9FA5B69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1D0-43EC-B9D8-079BE9FA5B69}"/>
                </c:ext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ゴム製品</c:v>
                </c:pt>
                <c:pt idx="3">
                  <c:v>その他の食料工業品</c:v>
                </c:pt>
                <c:pt idx="4">
                  <c:v>非鉄金属</c:v>
                </c:pt>
                <c:pt idx="5">
                  <c:v>雑品</c:v>
                </c:pt>
                <c:pt idx="6">
                  <c:v>その他の化学工業品</c:v>
                </c:pt>
                <c:pt idx="7">
                  <c:v>その他の日用品</c:v>
                </c:pt>
                <c:pt idx="8">
                  <c:v>合成樹脂</c:v>
                </c:pt>
                <c:pt idx="9">
                  <c:v>その他の製造工業品</c:v>
                </c:pt>
              </c:strCache>
            </c:strRef>
          </c:cat>
          <c:val>
            <c:numRef>
              <c:f>東部・富士!$D$22:$D$31</c:f>
              <c:numCache>
                <c:formatCode>#,##0_);[Red]\(#,##0\)</c:formatCode>
                <c:ptCount val="10"/>
                <c:pt idx="0">
                  <c:v>14992</c:v>
                </c:pt>
                <c:pt idx="1">
                  <c:v>11239</c:v>
                </c:pt>
                <c:pt idx="2">
                  <c:v>9390</c:v>
                </c:pt>
                <c:pt idx="3">
                  <c:v>4938</c:v>
                </c:pt>
                <c:pt idx="4">
                  <c:v>7969</c:v>
                </c:pt>
                <c:pt idx="5">
                  <c:v>5209</c:v>
                </c:pt>
                <c:pt idx="6">
                  <c:v>5804</c:v>
                </c:pt>
                <c:pt idx="7">
                  <c:v>4151</c:v>
                </c:pt>
                <c:pt idx="8">
                  <c:v>2490</c:v>
                </c:pt>
                <c:pt idx="9">
                  <c:v>2026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D0-43EC-B9D8-079BE9FA5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3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2,401,294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2,401,294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C0E-4F80-B1FB-A15EBF7F97B1}"/>
              </c:ext>
            </c:extLst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C0E-4F80-B1FB-A15EBF7F97B1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C0E-4F80-B1FB-A15EBF7F97B1}"/>
              </c:ext>
            </c:extLst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C0E-4F80-B1FB-A15EBF7F97B1}"/>
              </c:ext>
            </c:extLst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C0E-4F80-B1FB-A15EBF7F97B1}"/>
              </c:ext>
            </c:extLst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0E-4F80-B1FB-A15EBF7F97B1}"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0E-4F80-B1FB-A15EBF7F97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222774</c:v>
                </c:pt>
                <c:pt idx="1">
                  <c:v>388653</c:v>
                </c:pt>
                <c:pt idx="2">
                  <c:v>516550</c:v>
                </c:pt>
                <c:pt idx="3">
                  <c:v>155235</c:v>
                </c:pt>
                <c:pt idx="4">
                  <c:v>253377</c:v>
                </c:pt>
                <c:pt idx="5">
                  <c:v>864705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0E-4F80-B1FB-A15EBF7F97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10</a:t>
            </a:r>
            <a:r>
              <a:rPr lang="ja-JP" sz="1100"/>
              <a:t>月</a:t>
            </a:r>
            <a:r>
              <a:rPr lang="ja-JP" altLang="en-US" sz="1100"/>
              <a:t>保管残高上</a:t>
            </a:r>
            <a:r>
              <a:rPr lang="ja-JP" sz="1100"/>
              <a:t>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東部・富士!$C$53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2200435729847494E-2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B-4A31-8711-1C0BE3BDD689}"/>
                </c:ext>
              </c:extLst>
            </c:dLbl>
            <c:dLbl>
              <c:idx val="1"/>
              <c:layout>
                <c:manualLayout>
                  <c:x val="-5.2287581699346402E-3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FB-4A31-8711-1C0BE3BDD689}"/>
                </c:ext>
              </c:extLst>
            </c:dLbl>
            <c:dLbl>
              <c:idx val="2"/>
              <c:layout>
                <c:manualLayout>
                  <c:x val="-6.9716775599128538E-3"/>
                  <c:y val="1.1406287282271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FB-4A31-8711-1C0BE3BDD689}"/>
                </c:ext>
              </c:extLst>
            </c:dLbl>
            <c:dLbl>
              <c:idx val="3"/>
              <c:layout>
                <c:manualLayout>
                  <c:x val="-6.9716775599128538E-3"/>
                  <c:y val="2.2726974469100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FB-4A31-8711-1C0BE3BDD689}"/>
                </c:ext>
              </c:extLst>
            </c:dLbl>
            <c:dLbl>
              <c:idx val="4"/>
              <c:layout>
                <c:manualLayout>
                  <c:x val="-8.7145969498910684E-3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FB-4A31-8711-1C0BE3BDD689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FB-4A31-8711-1C0BE3BDD689}"/>
                </c:ext>
              </c:extLst>
            </c:dLbl>
            <c:dLbl>
              <c:idx val="6"/>
              <c:layout>
                <c:manualLayout>
                  <c:x val="-1.045751633986928E-2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FB-4A31-8711-1C0BE3BDD689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FB-4A31-8711-1C0BE3BDD689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FB-4A31-8711-1C0BE3BDD689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その他の化学工業品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飲料</c:v>
                </c:pt>
                <c:pt idx="6">
                  <c:v>化学肥料</c:v>
                </c:pt>
                <c:pt idx="7">
                  <c:v>その他の日用品</c:v>
                </c:pt>
                <c:pt idx="8">
                  <c:v>合成樹脂</c:v>
                </c:pt>
                <c:pt idx="9">
                  <c:v>雑品</c:v>
                </c:pt>
              </c:strCache>
            </c:strRef>
          </c:cat>
          <c:val>
            <c:numRef>
              <c:f>東部・富士!$C$54:$C$63</c:f>
              <c:numCache>
                <c:formatCode>#,##0_);[Red]\(#,##0\)</c:formatCode>
                <c:ptCount val="10"/>
                <c:pt idx="0">
                  <c:v>82758</c:v>
                </c:pt>
                <c:pt idx="1">
                  <c:v>25029</c:v>
                </c:pt>
                <c:pt idx="2">
                  <c:v>12848</c:v>
                </c:pt>
                <c:pt idx="3">
                  <c:v>11650</c:v>
                </c:pt>
                <c:pt idx="4">
                  <c:v>11196</c:v>
                </c:pt>
                <c:pt idx="5">
                  <c:v>10347</c:v>
                </c:pt>
                <c:pt idx="6">
                  <c:v>9615</c:v>
                </c:pt>
                <c:pt idx="7">
                  <c:v>5628</c:v>
                </c:pt>
                <c:pt idx="8">
                  <c:v>4848</c:v>
                </c:pt>
                <c:pt idx="9">
                  <c:v>4479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FB-4A31-8711-1C0BE3BDD689}"/>
            </c:ext>
          </c:extLst>
        </c:ser>
        <c:ser>
          <c:idx val="1"/>
          <c:order val="1"/>
          <c:tx>
            <c:strRef>
              <c:f>東部・富士!$D$53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4950337090216663E-3"/>
                  <c:y val="7.57516105941301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FB-4A31-8711-1C0BE3BDD689}"/>
                </c:ext>
              </c:extLst>
            </c:dLbl>
            <c:dLbl>
              <c:idx val="1"/>
              <c:layout>
                <c:manualLayout>
                  <c:x val="6.9626198685948573E-3"/>
                  <c:y val="7.57575757575764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5FB-4A31-8711-1C0BE3BDD689}"/>
                </c:ext>
              </c:extLst>
            </c:dLbl>
            <c:dLbl>
              <c:idx val="2"/>
              <c:layout>
                <c:manualLayout>
                  <c:x val="-1.7429193899781816E-3"/>
                  <c:y val="-1.8939692197566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FB-4A31-8711-1C0BE3BDD689}"/>
                </c:ext>
              </c:extLst>
            </c:dLbl>
            <c:dLbl>
              <c:idx val="3"/>
              <c:layout>
                <c:manualLayout>
                  <c:x val="1.7338616986601527E-3"/>
                  <c:y val="-1.1363934621808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5FB-4A31-8711-1C0BE3BDD689}"/>
                </c:ext>
              </c:extLst>
            </c:dLbl>
            <c:dLbl>
              <c:idx val="4"/>
              <c:layout>
                <c:manualLayout>
                  <c:x val="-6.3678314720463865E-5"/>
                  <c:y val="-7.5766523502743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5FB-4A31-8711-1C0BE3BDD689}"/>
                </c:ext>
              </c:extLst>
            </c:dLbl>
            <c:dLbl>
              <c:idx val="5"/>
              <c:layout>
                <c:manualLayout>
                  <c:x val="3.4858387799563632E-3"/>
                  <c:y val="1.5150918635170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5FB-4A31-8711-1C0BE3BDD689}"/>
                </c:ext>
              </c:extLst>
            </c:dLbl>
            <c:dLbl>
              <c:idx val="6"/>
              <c:layout>
                <c:manualLayout>
                  <c:x val="1.7429193899782135E-3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5FB-4A31-8711-1C0BE3BDD689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5FB-4A31-8711-1C0BE3BDD689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5FB-4A31-8711-1C0BE3BDD689}"/>
                </c:ext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その他の化学工業品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飲料</c:v>
                </c:pt>
                <c:pt idx="6">
                  <c:v>化学肥料</c:v>
                </c:pt>
                <c:pt idx="7">
                  <c:v>その他の日用品</c:v>
                </c:pt>
                <c:pt idx="8">
                  <c:v>合成樹脂</c:v>
                </c:pt>
                <c:pt idx="9">
                  <c:v>雑品</c:v>
                </c:pt>
              </c:strCache>
            </c:strRef>
          </c:cat>
          <c:val>
            <c:numRef>
              <c:f>東部・富士!$D$54:$D$63</c:f>
              <c:numCache>
                <c:formatCode>#,##0_);[Red]\(#,##0\)</c:formatCode>
                <c:ptCount val="10"/>
                <c:pt idx="0">
                  <c:v>97348</c:v>
                </c:pt>
                <c:pt idx="1">
                  <c:v>13441</c:v>
                </c:pt>
                <c:pt idx="2">
                  <c:v>12755</c:v>
                </c:pt>
                <c:pt idx="3">
                  <c:v>9080</c:v>
                </c:pt>
                <c:pt idx="4">
                  <c:v>18191</c:v>
                </c:pt>
                <c:pt idx="5">
                  <c:v>16549</c:v>
                </c:pt>
                <c:pt idx="6">
                  <c:v>9430</c:v>
                </c:pt>
                <c:pt idx="7">
                  <c:v>10124</c:v>
                </c:pt>
                <c:pt idx="8">
                  <c:v>5415</c:v>
                </c:pt>
                <c:pt idx="9">
                  <c:v>5053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5FB-4A31-8711-1C0BE3BDD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altLang="ja-JP" sz="1100"/>
              <a:t>  </a:t>
            </a:r>
          </a:p>
          <a:p>
            <a:pPr>
              <a:defRPr sz="1100"/>
            </a:pPr>
            <a:r>
              <a:rPr lang="ja-JP" altLang="en-US" sz="1100"/>
              <a:t>清水支部　　　　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10</a:t>
            </a:r>
            <a:r>
              <a:rPr lang="ja-JP" altLang="en-US" sz="1100"/>
              <a:t>月保管残</a:t>
            </a:r>
            <a:r>
              <a:rPr lang="ja-JP" sz="1100"/>
              <a:t>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7.751937984496123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清水・静岡!$C$20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1.776465266235347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A-4CB6-A90B-E7EA97B1C40C}"/>
                </c:ext>
              </c:extLst>
            </c:dLbl>
            <c:dLbl>
              <c:idx val="1"/>
              <c:layout>
                <c:manualLayout>
                  <c:x val="-1.7730496453901034E-3"/>
                  <c:y val="-1.5504181163401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A-4CB6-A90B-E7EA97B1C40C}"/>
                </c:ext>
              </c:extLst>
            </c:dLbl>
            <c:dLbl>
              <c:idx val="2"/>
              <c:layout>
                <c:manualLayout>
                  <c:x val="-8.8652482269503553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DA-4CB6-A90B-E7EA97B1C40C}"/>
                </c:ext>
              </c:extLst>
            </c:dLbl>
            <c:dLbl>
              <c:idx val="3"/>
              <c:layout>
                <c:manualLayout>
                  <c:x val="-8.8652482269503553E-3"/>
                  <c:y val="7.75163279008721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A-4CB6-A90B-E7EA97B1C40C}"/>
                </c:ext>
              </c:extLst>
            </c:dLbl>
            <c:dLbl>
              <c:idx val="4"/>
              <c:layout>
                <c:manualLayout>
                  <c:x val="-1.2411347517730561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A-4CB6-A90B-E7EA97B1C40C}"/>
                </c:ext>
              </c:extLst>
            </c:dLbl>
            <c:dLbl>
              <c:idx val="5"/>
              <c:layout>
                <c:manualLayout>
                  <c:x val="-1.300221386350978E-16"/>
                  <c:y val="-7.7519379844961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DA-4CB6-A90B-E7EA97B1C40C}"/>
                </c:ext>
              </c:extLst>
            </c:dLbl>
            <c:dLbl>
              <c:idx val="6"/>
              <c:layout>
                <c:manualLayout>
                  <c:x val="-1.7730496453900709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DA-4CB6-A90B-E7EA97B1C40C}"/>
                </c:ext>
              </c:extLst>
            </c:dLbl>
            <c:dLbl>
              <c:idx val="7"/>
              <c:layout>
                <c:manualLayout>
                  <c:x val="-7.0921985815602835E-3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DA-4CB6-A90B-E7EA97B1C40C}"/>
                </c:ext>
              </c:extLst>
            </c:dLbl>
            <c:dLbl>
              <c:idx val="8"/>
              <c:layout>
                <c:manualLayout>
                  <c:x val="-8.8652482269504854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DA-4CB6-A90B-E7EA97B1C40C}"/>
                </c:ext>
              </c:extLst>
            </c:dLbl>
            <c:dLbl>
              <c:idx val="9"/>
              <c:layout>
                <c:manualLayout>
                  <c:x val="-8.8652482269504854E-3"/>
                  <c:y val="7.7513275956784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その他の食料工業品</c:v>
                </c:pt>
                <c:pt idx="3">
                  <c:v>雑穀</c:v>
                </c:pt>
                <c:pt idx="4">
                  <c:v>雑品</c:v>
                </c:pt>
                <c:pt idx="5">
                  <c:v>電気機械</c:v>
                </c:pt>
                <c:pt idx="6">
                  <c:v>鉄鋼</c:v>
                </c:pt>
                <c:pt idx="7">
                  <c:v>米</c:v>
                </c:pt>
                <c:pt idx="8">
                  <c:v>その他の機械</c:v>
                </c:pt>
                <c:pt idx="9">
                  <c:v>その他の製造工業品</c:v>
                </c:pt>
              </c:strCache>
            </c:strRef>
          </c:cat>
          <c:val>
            <c:numRef>
              <c:f>清水・静岡!$C$21:$C$30</c:f>
              <c:numCache>
                <c:formatCode>#,##0_);[Red]\(#,##0\)</c:formatCode>
                <c:ptCount val="10"/>
                <c:pt idx="0">
                  <c:v>95260</c:v>
                </c:pt>
                <c:pt idx="1">
                  <c:v>56528</c:v>
                </c:pt>
                <c:pt idx="2">
                  <c:v>34902</c:v>
                </c:pt>
                <c:pt idx="3">
                  <c:v>25382</c:v>
                </c:pt>
                <c:pt idx="4">
                  <c:v>24272</c:v>
                </c:pt>
                <c:pt idx="5">
                  <c:v>21281</c:v>
                </c:pt>
                <c:pt idx="6">
                  <c:v>19170</c:v>
                </c:pt>
                <c:pt idx="7">
                  <c:v>16239</c:v>
                </c:pt>
                <c:pt idx="8">
                  <c:v>15057</c:v>
                </c:pt>
                <c:pt idx="9">
                  <c:v>13506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DA-4CB6-A90B-E7EA97B1C40C}"/>
            </c:ext>
          </c:extLst>
        </c:ser>
        <c:ser>
          <c:idx val="1"/>
          <c:order val="1"/>
          <c:tx>
            <c:strRef>
              <c:f>清水・静岡!$D$20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0638297872340425E-2"/>
                  <c:y val="3.8756637978391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DA-4CB6-A90B-E7EA97B1C40C}"/>
                </c:ext>
              </c:extLst>
            </c:dLbl>
            <c:dLbl>
              <c:idx val="1"/>
              <c:layout>
                <c:manualLayout>
                  <c:x val="7.0921985815602835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DA-4CB6-A90B-E7EA97B1C40C}"/>
                </c:ext>
              </c:extLst>
            </c:dLbl>
            <c:dLbl>
              <c:idx val="2"/>
              <c:layout>
                <c:manualLayout>
                  <c:x val="5.3191489361702456E-3"/>
                  <c:y val="3.87596899224802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DA-4CB6-A90B-E7EA97B1C40C}"/>
                </c:ext>
              </c:extLst>
            </c:dLbl>
            <c:dLbl>
              <c:idx val="3"/>
              <c:layout>
                <c:manualLayout>
                  <c:x val="7.0921985815602835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DA-4CB6-A90B-E7EA97B1C40C}"/>
                </c:ext>
              </c:extLst>
            </c:dLbl>
            <c:dLbl>
              <c:idx val="4"/>
              <c:layout>
                <c:manualLayout>
                  <c:x val="7.0921985815602185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DA-4CB6-A90B-E7EA97B1C40C}"/>
                </c:ext>
              </c:extLst>
            </c:dLbl>
            <c:dLbl>
              <c:idx val="5"/>
              <c:layout>
                <c:manualLayout>
                  <c:x val="1.2411347517730431E-2"/>
                  <c:y val="1.55038759689921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DA-4CB6-A90B-E7EA97B1C40C}"/>
                </c:ext>
              </c:extLst>
            </c:dLbl>
            <c:dLbl>
              <c:idx val="6"/>
              <c:layout>
                <c:manualLayout>
                  <c:x val="8.8652482269503553E-3"/>
                  <c:y val="1.5503570774583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DA-4CB6-A90B-E7EA97B1C40C}"/>
                </c:ext>
              </c:extLst>
            </c:dLbl>
            <c:dLbl>
              <c:idx val="7"/>
              <c:layout>
                <c:manualLayout>
                  <c:x val="-1.773049645390201E-3"/>
                  <c:y val="1.55038759689921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7DA-4CB6-A90B-E7EA97B1C40C}"/>
                </c:ext>
              </c:extLst>
            </c:dLbl>
            <c:dLbl>
              <c:idx val="8"/>
              <c:layout>
                <c:manualLayout>
                  <c:x val="0"/>
                  <c:y val="-7.75193798449605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7DA-4CB6-A90B-E7EA97B1C40C}"/>
                </c:ext>
              </c:extLst>
            </c:dLbl>
            <c:dLbl>
              <c:idx val="9"/>
              <c:layout>
                <c:manualLayout>
                  <c:x val="5.3191489361700825E-3"/>
                  <c:y val="7.7513275956784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その他の食料工業品</c:v>
                </c:pt>
                <c:pt idx="3">
                  <c:v>雑穀</c:v>
                </c:pt>
                <c:pt idx="4">
                  <c:v>雑品</c:v>
                </c:pt>
                <c:pt idx="5">
                  <c:v>電気機械</c:v>
                </c:pt>
                <c:pt idx="6">
                  <c:v>鉄鋼</c:v>
                </c:pt>
                <c:pt idx="7">
                  <c:v>米</c:v>
                </c:pt>
                <c:pt idx="8">
                  <c:v>その他の機械</c:v>
                </c:pt>
                <c:pt idx="9">
                  <c:v>その他の製造工業品</c:v>
                </c:pt>
              </c:strCache>
            </c:strRef>
          </c:cat>
          <c:val>
            <c:numRef>
              <c:f>清水・静岡!$D$21:$D$30</c:f>
              <c:numCache>
                <c:formatCode>#,##0_);[Red]\(#,##0\)</c:formatCode>
                <c:ptCount val="10"/>
                <c:pt idx="0">
                  <c:v>89912</c:v>
                </c:pt>
                <c:pt idx="1">
                  <c:v>46387</c:v>
                </c:pt>
                <c:pt idx="2">
                  <c:v>30869</c:v>
                </c:pt>
                <c:pt idx="3">
                  <c:v>30973</c:v>
                </c:pt>
                <c:pt idx="4">
                  <c:v>35191</c:v>
                </c:pt>
                <c:pt idx="5">
                  <c:v>20613</c:v>
                </c:pt>
                <c:pt idx="6">
                  <c:v>14390</c:v>
                </c:pt>
                <c:pt idx="7">
                  <c:v>18013</c:v>
                </c:pt>
                <c:pt idx="8">
                  <c:v>18952</c:v>
                </c:pt>
                <c:pt idx="9">
                  <c:v>16279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7DA-4CB6-A90B-E7EA97B1C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  <c:max val="110000"/>
          <c:min val="1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10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清水・静岡!$C$53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57-473C-A992-72908F228CD6}"/>
                </c:ext>
              </c:extLst>
            </c:dLbl>
            <c:dLbl>
              <c:idx val="1"/>
              <c:layout>
                <c:manualLayout>
                  <c:x val="-3.5555555555555557E-3"/>
                  <c:y val="3.56506238859166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57-473C-A992-72908F228CD6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57-473C-A992-72908F228CD6}"/>
                </c:ext>
              </c:extLst>
            </c:dLbl>
            <c:dLbl>
              <c:idx val="3"/>
              <c:layout>
                <c:manualLayout>
                  <c:x val="-3.5555555555555557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57-473C-A992-72908F228CD6}"/>
                </c:ext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57-473C-A992-72908F228CD6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57-473C-A992-72908F228CD6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57-473C-A992-72908F228CD6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57-473C-A992-72908F228CD6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57-473C-A992-72908F228CD6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雑品</c:v>
                </c:pt>
                <c:pt idx="3">
                  <c:v>紙・パルプ</c:v>
                </c:pt>
                <c:pt idx="4">
                  <c:v>その他の食料工業品</c:v>
                </c:pt>
                <c:pt idx="5">
                  <c:v>化学肥料</c:v>
                </c:pt>
                <c:pt idx="6">
                  <c:v>缶詰・びん詰</c:v>
                </c:pt>
                <c:pt idx="7">
                  <c:v>その他の製造工業品</c:v>
                </c:pt>
                <c:pt idx="8">
                  <c:v>合成樹脂</c:v>
                </c:pt>
                <c:pt idx="9">
                  <c:v>非鉄金属</c:v>
                </c:pt>
              </c:strCache>
            </c:strRef>
          </c:cat>
          <c:val>
            <c:numRef>
              <c:f>清水・静岡!$C$54:$C$63</c:f>
              <c:numCache>
                <c:formatCode>#,##0_);[Red]\(#,##0\)</c:formatCode>
                <c:ptCount val="10"/>
                <c:pt idx="0">
                  <c:v>16216</c:v>
                </c:pt>
                <c:pt idx="1">
                  <c:v>9168</c:v>
                </c:pt>
                <c:pt idx="2">
                  <c:v>3187</c:v>
                </c:pt>
                <c:pt idx="3">
                  <c:v>2817</c:v>
                </c:pt>
                <c:pt idx="4">
                  <c:v>1501</c:v>
                </c:pt>
                <c:pt idx="5">
                  <c:v>1371</c:v>
                </c:pt>
                <c:pt idx="6">
                  <c:v>1215</c:v>
                </c:pt>
                <c:pt idx="7">
                  <c:v>1105</c:v>
                </c:pt>
                <c:pt idx="8">
                  <c:v>973</c:v>
                </c:pt>
                <c:pt idx="9">
                  <c:v>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57-473C-A992-72908F228CD6}"/>
            </c:ext>
          </c:extLst>
        </c:ser>
        <c:ser>
          <c:idx val="1"/>
          <c:order val="1"/>
          <c:tx>
            <c:strRef>
              <c:f>清水・静岡!$D$53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3.5554155730533684E-3"/>
                  <c:y val="-7.13068620433141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57-473C-A992-72908F228CD6}"/>
                </c:ext>
              </c:extLst>
            </c:dLbl>
            <c:dLbl>
              <c:idx val="1"/>
              <c:layout>
                <c:manualLayout>
                  <c:x val="1.7777777777777779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57-473C-A992-72908F228CD6}"/>
                </c:ext>
              </c:extLst>
            </c:dLbl>
            <c:dLbl>
              <c:idx val="2"/>
              <c:layout>
                <c:manualLayout>
                  <c:x val="7.111111111111045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57-473C-A992-72908F228CD6}"/>
                </c:ext>
              </c:extLst>
            </c:dLbl>
            <c:dLbl>
              <c:idx val="3"/>
              <c:layout>
                <c:manualLayout>
                  <c:x val="5.3333333333332681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557-473C-A992-72908F228CD6}"/>
                </c:ext>
              </c:extLst>
            </c:dLbl>
            <c:dLbl>
              <c:idx val="4"/>
              <c:layout>
                <c:manualLayout>
                  <c:x val="7.1109711286089236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557-473C-A992-72908F228CD6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557-473C-A992-72908F228CD6}"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557-473C-A992-72908F228CD6}"/>
                </c:ext>
              </c:extLst>
            </c:dLbl>
            <c:dLbl>
              <c:idx val="7"/>
              <c:layout>
                <c:manualLayout>
                  <c:x val="1.7777777777776473E-3"/>
                  <c:y val="-2.4955436720142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557-473C-A992-72908F228CD6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557-473C-A992-72908F228CD6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雑品</c:v>
                </c:pt>
                <c:pt idx="3">
                  <c:v>紙・パルプ</c:v>
                </c:pt>
                <c:pt idx="4">
                  <c:v>その他の食料工業品</c:v>
                </c:pt>
                <c:pt idx="5">
                  <c:v>化学肥料</c:v>
                </c:pt>
                <c:pt idx="6">
                  <c:v>缶詰・びん詰</c:v>
                </c:pt>
                <c:pt idx="7">
                  <c:v>その他の製造工業品</c:v>
                </c:pt>
                <c:pt idx="8">
                  <c:v>合成樹脂</c:v>
                </c:pt>
                <c:pt idx="9">
                  <c:v>非鉄金属</c:v>
                </c:pt>
              </c:strCache>
            </c:strRef>
          </c:cat>
          <c:val>
            <c:numRef>
              <c:f>清水・静岡!$D$54:$D$63</c:f>
              <c:numCache>
                <c:formatCode>#,##0_);[Red]\(#,##0\)</c:formatCode>
                <c:ptCount val="10"/>
                <c:pt idx="0">
                  <c:v>9891</c:v>
                </c:pt>
                <c:pt idx="1">
                  <c:v>23097</c:v>
                </c:pt>
                <c:pt idx="2">
                  <c:v>2133</c:v>
                </c:pt>
                <c:pt idx="3">
                  <c:v>6471</c:v>
                </c:pt>
                <c:pt idx="4">
                  <c:v>2789</c:v>
                </c:pt>
                <c:pt idx="5">
                  <c:v>1371</c:v>
                </c:pt>
                <c:pt idx="6">
                  <c:v>1743</c:v>
                </c:pt>
                <c:pt idx="7">
                  <c:v>1887</c:v>
                </c:pt>
                <c:pt idx="8">
                  <c:v>349</c:v>
                </c:pt>
                <c:pt idx="9">
                  <c:v>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557-473C-A992-72908F228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10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駿遠・西部!$C$21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7.0083562389347005E-3"/>
                  <c:y val="-9.51465812536144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AC-4E18-BBEA-F2DD9E9B5C26}"/>
                </c:ext>
              </c:extLst>
            </c:dLbl>
            <c:dLbl>
              <c:idx val="1"/>
              <c:layout>
                <c:manualLayout>
                  <c:x val="-8.7490441647549953E-3"/>
                  <c:y val="-6.60883491258514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AC-4E18-BBEA-F2DD9E9B5C26}"/>
                </c:ext>
              </c:extLst>
            </c:dLbl>
            <c:dLbl>
              <c:idx val="2"/>
              <c:layout>
                <c:manualLayout>
                  <c:x val="-5.2585749615944319E-3"/>
                  <c:y val="-3.09681628779453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AC-4E18-BBEA-F2DD9E9B5C26}"/>
                </c:ext>
              </c:extLst>
            </c:dLbl>
            <c:dLbl>
              <c:idx val="3"/>
              <c:layout>
                <c:manualLayout>
                  <c:x val="-3.5225714895874235E-3"/>
                  <c:y val="-9.161736138914770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AC-4E18-BBEA-F2DD9E9B5C26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AC-4E18-BBEA-F2DD9E9B5C26}"/>
                </c:ext>
              </c:extLst>
            </c:dLbl>
            <c:dLbl>
              <c:idx val="5"/>
              <c:layout>
                <c:manualLayout>
                  <c:x val="-1.5766493755209797E-2"/>
                  <c:y val="1.03079911621216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AC-4E18-BBEA-F2DD9E9B5C26}"/>
                </c:ext>
              </c:extLst>
            </c:dLbl>
            <c:dLbl>
              <c:idx val="6"/>
              <c:layout>
                <c:manualLayout>
                  <c:x val="-1.4016712477869529E-2"/>
                  <c:y val="5.3469163812150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AC-4E18-BBEA-F2DD9E9B5C26}"/>
                </c:ext>
              </c:extLst>
            </c:dLbl>
            <c:dLbl>
              <c:idx val="7"/>
              <c:layout>
                <c:manualLayout>
                  <c:x val="-1.5789502690116492E-2"/>
                  <c:y val="2.3251330871776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AC-4E18-BBEA-F2DD9E9B5C26}"/>
                </c:ext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0AC-4E18-BBEA-F2DD9E9B5C26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鉄鋼</c:v>
                </c:pt>
                <c:pt idx="3">
                  <c:v>その他の日用品</c:v>
                </c:pt>
                <c:pt idx="4">
                  <c:v>その他の食料工業品</c:v>
                </c:pt>
                <c:pt idx="5">
                  <c:v>その他の製造工業品</c:v>
                </c:pt>
                <c:pt idx="6">
                  <c:v>合成樹脂</c:v>
                </c:pt>
                <c:pt idx="7">
                  <c:v>その他の化学工業品</c:v>
                </c:pt>
                <c:pt idx="8">
                  <c:v>化学肥料</c:v>
                </c:pt>
                <c:pt idx="9">
                  <c:v>その他の機械</c:v>
                </c:pt>
              </c:strCache>
            </c:strRef>
          </c:cat>
          <c:val>
            <c:numRef>
              <c:f>駿遠・西部!$C$22:$C$31</c:f>
              <c:numCache>
                <c:formatCode>#,##0_);[Red]\(#,##0\)</c:formatCode>
                <c:ptCount val="10"/>
                <c:pt idx="0">
                  <c:v>22947</c:v>
                </c:pt>
                <c:pt idx="1">
                  <c:v>19913</c:v>
                </c:pt>
                <c:pt idx="2">
                  <c:v>15447</c:v>
                </c:pt>
                <c:pt idx="3">
                  <c:v>12338</c:v>
                </c:pt>
                <c:pt idx="4">
                  <c:v>9164</c:v>
                </c:pt>
                <c:pt idx="5">
                  <c:v>9137</c:v>
                </c:pt>
                <c:pt idx="6">
                  <c:v>7347</c:v>
                </c:pt>
                <c:pt idx="7">
                  <c:v>5468</c:v>
                </c:pt>
                <c:pt idx="8">
                  <c:v>4091</c:v>
                </c:pt>
                <c:pt idx="9">
                  <c:v>3124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AC-4E18-BBEA-F2DD9E9B5C26}"/>
            </c:ext>
          </c:extLst>
        </c:ser>
        <c:ser>
          <c:idx val="1"/>
          <c:order val="1"/>
          <c:tx>
            <c:strRef>
              <c:f>駿遠・西部!$D$21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5.258574961594351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0AC-4E18-BBEA-F2DD9E9B5C26}"/>
                </c:ext>
              </c:extLst>
            </c:dLbl>
            <c:dLbl>
              <c:idx val="1"/>
              <c:layout>
                <c:manualLayout>
                  <c:x val="1.0498687664041995E-2"/>
                  <c:y val="1.1299435028248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0AC-4E18-BBEA-F2DD9E9B5C26}"/>
                </c:ext>
              </c:extLst>
            </c:dLbl>
            <c:dLbl>
              <c:idx val="2"/>
              <c:layout>
                <c:manualLayout>
                  <c:x val="3.5132025819607196E-3"/>
                  <c:y val="1.4661387665524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0AC-4E18-BBEA-F2DD9E9B5C26}"/>
                </c:ext>
              </c:extLst>
            </c:dLbl>
            <c:dLbl>
              <c:idx val="3"/>
              <c:layout>
                <c:manualLayout>
                  <c:x val="8.7719153216083562E-3"/>
                  <c:y val="1.8800658392277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0AC-4E18-BBEA-F2DD9E9B5C26}"/>
                </c:ext>
              </c:extLst>
            </c:dLbl>
            <c:dLbl>
              <c:idx val="4"/>
              <c:layout>
                <c:manualLayout>
                  <c:x val="5.2538905077810158E-3"/>
                  <c:y val="-3.70360484600448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0AC-4E18-BBEA-F2DD9E9B5C26}"/>
                </c:ext>
              </c:extLst>
            </c:dLbl>
            <c:dLbl>
              <c:idx val="5"/>
              <c:layout>
                <c:manualLayout>
                  <c:x val="3.4995625546807292E-3"/>
                  <c:y val="2.63021783294037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0AC-4E18-BBEA-F2DD9E9B5C26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0AC-4E18-BBEA-F2DD9E9B5C26}"/>
                </c:ext>
              </c:extLst>
            </c:dLbl>
            <c:dLbl>
              <c:idx val="7"/>
              <c:layout>
                <c:manualLayout>
                  <c:x val="3.5180248138274054E-3"/>
                  <c:y val="1.8705755000963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0AC-4E18-BBEA-F2DD9E9B5C26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0AC-4E18-BBEA-F2DD9E9B5C26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鉄鋼</c:v>
                </c:pt>
                <c:pt idx="3">
                  <c:v>その他の日用品</c:v>
                </c:pt>
                <c:pt idx="4">
                  <c:v>その他の食料工業品</c:v>
                </c:pt>
                <c:pt idx="5">
                  <c:v>その他の製造工業品</c:v>
                </c:pt>
                <c:pt idx="6">
                  <c:v>合成樹脂</c:v>
                </c:pt>
                <c:pt idx="7">
                  <c:v>その他の化学工業品</c:v>
                </c:pt>
                <c:pt idx="8">
                  <c:v>化学肥料</c:v>
                </c:pt>
                <c:pt idx="9">
                  <c:v>その他の機械</c:v>
                </c:pt>
              </c:strCache>
            </c:strRef>
          </c:cat>
          <c:val>
            <c:numRef>
              <c:f>駿遠・西部!$D$22:$D$31</c:f>
              <c:numCache>
                <c:formatCode>#,##0_);[Red]\(#,##0\)</c:formatCode>
                <c:ptCount val="10"/>
                <c:pt idx="0">
                  <c:v>53551</c:v>
                </c:pt>
                <c:pt idx="1">
                  <c:v>19687</c:v>
                </c:pt>
                <c:pt idx="2">
                  <c:v>11312</c:v>
                </c:pt>
                <c:pt idx="3">
                  <c:v>4178</c:v>
                </c:pt>
                <c:pt idx="4">
                  <c:v>8449</c:v>
                </c:pt>
                <c:pt idx="5">
                  <c:v>1437</c:v>
                </c:pt>
                <c:pt idx="6">
                  <c:v>8546</c:v>
                </c:pt>
                <c:pt idx="7">
                  <c:v>3217</c:v>
                </c:pt>
                <c:pt idx="8">
                  <c:v>3827</c:v>
                </c:pt>
                <c:pt idx="9">
                  <c:v>3306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0AC-4E18-BBEA-F2DD9E9B5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72657256426E-2"/>
              <c:y val="3.2521612764506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6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10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10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駿遠・西部!$C$54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474882264700709E-3"/>
                  <c:y val="7.16817655857530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FB-4247-8BAF-4DFEF2E517E9}"/>
                </c:ext>
              </c:extLst>
            </c:dLbl>
            <c:dLbl>
              <c:idx val="1"/>
              <c:layout>
                <c:manualLayout>
                  <c:x val="-6.9899529058803159E-3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FB-4247-8BAF-4DFEF2E517E9}"/>
                </c:ext>
              </c:extLst>
            </c:dLbl>
            <c:dLbl>
              <c:idx val="2"/>
              <c:layout>
                <c:manualLayout>
                  <c:x val="-1.04849293588204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FB-4247-8BAF-4DFEF2E517E9}"/>
                </c:ext>
              </c:extLst>
            </c:dLbl>
            <c:dLbl>
              <c:idx val="3"/>
              <c:layout>
                <c:manualLayout>
                  <c:x val="0"/>
                  <c:y val="-1.7921146953404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FB-4247-8BAF-4DFEF2E517E9}"/>
                </c:ext>
              </c:extLst>
            </c:dLbl>
            <c:dLbl>
              <c:idx val="4"/>
              <c:layout>
                <c:manualLayout>
                  <c:x val="-8.7375787298485663E-3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FB-4247-8BAF-4DFEF2E517E9}"/>
                </c:ext>
              </c:extLst>
            </c:dLbl>
            <c:dLbl>
              <c:idx val="5"/>
              <c:layout>
                <c:manualLayout>
                  <c:x val="-6.9899529058802838E-3"/>
                  <c:y val="3.58422939068087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FB-4247-8BAF-4DFEF2E517E9}"/>
                </c:ext>
              </c:extLst>
            </c:dLbl>
            <c:dLbl>
              <c:idx val="6"/>
              <c:layout>
                <c:manualLayout>
                  <c:x val="-6.9899529058804121E-3"/>
                  <c:y val="-2.5089887957553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FB-4247-8BAF-4DFEF2E517E9}"/>
                </c:ext>
              </c:extLst>
            </c:dLbl>
            <c:dLbl>
              <c:idx val="7"/>
              <c:layout>
                <c:manualLayout>
                  <c:x val="-8.7374411323503549E-3"/>
                  <c:y val="-1.4337199785510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FB-4247-8BAF-4DFEF2E517E9}"/>
                </c:ext>
              </c:extLst>
            </c:dLbl>
            <c:dLbl>
              <c:idx val="8"/>
              <c:layout>
                <c:manualLayout>
                  <c:x val="-1.0484929358820554E-2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FB-4247-8BAF-4DFEF2E517E9}"/>
                </c:ext>
              </c:extLst>
            </c:dLbl>
            <c:dLbl>
              <c:idx val="9"/>
              <c:layout>
                <c:manualLayout>
                  <c:x val="-3.4949764529401419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ゴム製品</c:v>
                </c:pt>
                <c:pt idx="7">
                  <c:v>その他の化学工業品</c:v>
                </c:pt>
                <c:pt idx="8">
                  <c:v>紙・パルプ</c:v>
                </c:pt>
                <c:pt idx="9">
                  <c:v>織物製品</c:v>
                </c:pt>
              </c:strCache>
            </c:strRef>
          </c:cat>
          <c:val>
            <c:numRef>
              <c:f>駿遠・西部!$C$55:$C$64</c:f>
              <c:numCache>
                <c:formatCode>#,##0_);[Red]\(#,##0\)</c:formatCode>
                <c:ptCount val="10"/>
                <c:pt idx="0">
                  <c:v>292012</c:v>
                </c:pt>
                <c:pt idx="1">
                  <c:v>100136</c:v>
                </c:pt>
                <c:pt idx="2">
                  <c:v>30352</c:v>
                </c:pt>
                <c:pt idx="3">
                  <c:v>21890</c:v>
                </c:pt>
                <c:pt idx="4">
                  <c:v>20795</c:v>
                </c:pt>
                <c:pt idx="5">
                  <c:v>18019</c:v>
                </c:pt>
                <c:pt idx="6">
                  <c:v>17731</c:v>
                </c:pt>
                <c:pt idx="7">
                  <c:v>16153</c:v>
                </c:pt>
                <c:pt idx="8">
                  <c:v>11960</c:v>
                </c:pt>
                <c:pt idx="9">
                  <c:v>9188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FB-4247-8BAF-4DFEF2E517E9}"/>
            </c:ext>
          </c:extLst>
        </c:ser>
        <c:ser>
          <c:idx val="1"/>
          <c:order val="1"/>
          <c:tx>
            <c:strRef>
              <c:f>駿遠・西部!$D$54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7374411323503237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FB-4247-8BAF-4DFEF2E517E9}"/>
                </c:ext>
              </c:extLst>
            </c:dLbl>
            <c:dLbl>
              <c:idx val="1"/>
              <c:layout>
                <c:manualLayout>
                  <c:x val="8.7374411323503549E-3"/>
                  <c:y val="7.16845878136194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EFB-4247-8BAF-4DFEF2E517E9}"/>
                </c:ext>
              </c:extLst>
            </c:dLbl>
            <c:dLbl>
              <c:idx val="2"/>
              <c:layout>
                <c:manualLayout>
                  <c:x val="1.0484929358820489E-2"/>
                  <c:y val="7.1681765585753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EFB-4247-8BAF-4DFEF2E517E9}"/>
                </c:ext>
              </c:extLst>
            </c:dLbl>
            <c:dLbl>
              <c:idx val="3"/>
              <c:layout>
                <c:manualLayout>
                  <c:x val="8.7374411323503549E-3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EFB-4247-8BAF-4DFEF2E517E9}"/>
                </c:ext>
              </c:extLst>
            </c:dLbl>
            <c:dLbl>
              <c:idx val="4"/>
              <c:layout>
                <c:manualLayout>
                  <c:x val="1.2232417585290433E-2"/>
                  <c:y val="7.1678943357886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EFB-4247-8BAF-4DFEF2E517E9}"/>
                </c:ext>
              </c:extLst>
            </c:dLbl>
            <c:dLbl>
              <c:idx val="5"/>
              <c:layout>
                <c:manualLayout>
                  <c:x val="5.2423270819120654E-3"/>
                  <c:y val="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EFB-4247-8BAF-4DFEF2E517E9}"/>
                </c:ext>
              </c:extLst>
            </c:dLbl>
            <c:dLbl>
              <c:idx val="6"/>
              <c:layout>
                <c:manualLayout>
                  <c:x val="8.7374411323502266E-3"/>
                  <c:y val="1.075212372646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EFB-4247-8BAF-4DFEF2E517E9}"/>
                </c:ext>
              </c:extLst>
            </c:dLbl>
            <c:dLbl>
              <c:idx val="7"/>
              <c:layout>
                <c:manualLayout>
                  <c:x val="5.2424646794102135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EFB-4247-8BAF-4DFEF2E517E9}"/>
                </c:ext>
              </c:extLst>
            </c:dLbl>
            <c:dLbl>
              <c:idx val="8"/>
              <c:layout>
                <c:manualLayout>
                  <c:x val="-1.7474882264701991E-3"/>
                  <c:y val="-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EFB-4247-8BAF-4DFEF2E517E9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ゴム製品</c:v>
                </c:pt>
                <c:pt idx="7">
                  <c:v>その他の化学工業品</c:v>
                </c:pt>
                <c:pt idx="8">
                  <c:v>紙・パルプ</c:v>
                </c:pt>
                <c:pt idx="9">
                  <c:v>織物製品</c:v>
                </c:pt>
              </c:strCache>
            </c:strRef>
          </c:cat>
          <c:val>
            <c:numRef>
              <c:f>駿遠・西部!$D$55:$D$64</c:f>
              <c:numCache>
                <c:formatCode>#,##0_);[Red]\(#,##0\)</c:formatCode>
                <c:ptCount val="10"/>
                <c:pt idx="0">
                  <c:v>42442</c:v>
                </c:pt>
                <c:pt idx="1">
                  <c:v>57600</c:v>
                </c:pt>
                <c:pt idx="2">
                  <c:v>29012</c:v>
                </c:pt>
                <c:pt idx="3">
                  <c:v>18973</c:v>
                </c:pt>
                <c:pt idx="4">
                  <c:v>17241</c:v>
                </c:pt>
                <c:pt idx="5">
                  <c:v>16927</c:v>
                </c:pt>
                <c:pt idx="6">
                  <c:v>10793</c:v>
                </c:pt>
                <c:pt idx="7">
                  <c:v>17517</c:v>
                </c:pt>
                <c:pt idx="8">
                  <c:v>13707</c:v>
                </c:pt>
                <c:pt idx="9">
                  <c:v>9088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EFB-4247-8BAF-4DFEF2E51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81.900000000000006</c:v>
                </c:pt>
                <c:pt idx="1">
                  <c:v>83.2</c:v>
                </c:pt>
                <c:pt idx="2">
                  <c:v>80.2</c:v>
                </c:pt>
                <c:pt idx="3">
                  <c:v>83.3</c:v>
                </c:pt>
                <c:pt idx="4">
                  <c:v>82.7</c:v>
                </c:pt>
                <c:pt idx="5">
                  <c:v>84.9</c:v>
                </c:pt>
                <c:pt idx="6">
                  <c:v>86.3</c:v>
                </c:pt>
                <c:pt idx="7">
                  <c:v>86</c:v>
                </c:pt>
                <c:pt idx="8">
                  <c:v>84.8</c:v>
                </c:pt>
                <c:pt idx="9">
                  <c:v>89.3</c:v>
                </c:pt>
                <c:pt idx="10">
                  <c:v>83.9</c:v>
                </c:pt>
                <c:pt idx="11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6-47AD-9809-4B4AC27F880F}"/>
            </c:ext>
          </c:extLst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79.8</c:v>
                </c:pt>
                <c:pt idx="1">
                  <c:v>86.7</c:v>
                </c:pt>
                <c:pt idx="2">
                  <c:v>87.5</c:v>
                </c:pt>
                <c:pt idx="3">
                  <c:v>89.9</c:v>
                </c:pt>
                <c:pt idx="4">
                  <c:v>91.4</c:v>
                </c:pt>
                <c:pt idx="5">
                  <c:v>93.2</c:v>
                </c:pt>
                <c:pt idx="6">
                  <c:v>87.8</c:v>
                </c:pt>
                <c:pt idx="7">
                  <c:v>85.7</c:v>
                </c:pt>
                <c:pt idx="8">
                  <c:v>93.5</c:v>
                </c:pt>
                <c:pt idx="9">
                  <c:v>78.5</c:v>
                </c:pt>
                <c:pt idx="10">
                  <c:v>81.599999999999994</c:v>
                </c:pt>
                <c:pt idx="11">
                  <c:v>78.3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6-47AD-9809-4B4AC27F880F}"/>
            </c:ext>
          </c:extLst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80.8</c:v>
                </c:pt>
                <c:pt idx="1">
                  <c:v>86.3</c:v>
                </c:pt>
                <c:pt idx="2">
                  <c:v>91.5</c:v>
                </c:pt>
                <c:pt idx="3">
                  <c:v>87</c:v>
                </c:pt>
                <c:pt idx="4">
                  <c:v>86.6</c:v>
                </c:pt>
                <c:pt idx="5">
                  <c:v>91.7</c:v>
                </c:pt>
                <c:pt idx="6">
                  <c:v>91.2</c:v>
                </c:pt>
                <c:pt idx="7">
                  <c:v>93.3</c:v>
                </c:pt>
                <c:pt idx="8">
                  <c:v>88.1</c:v>
                </c:pt>
                <c:pt idx="9">
                  <c:v>94.4</c:v>
                </c:pt>
                <c:pt idx="10">
                  <c:v>79.5</c:v>
                </c:pt>
                <c:pt idx="11">
                  <c:v>80.2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46-47AD-9809-4B4AC27F880F}"/>
            </c:ext>
          </c:extLst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83.7</c:v>
                </c:pt>
                <c:pt idx="1">
                  <c:v>85.3</c:v>
                </c:pt>
                <c:pt idx="2">
                  <c:v>80</c:v>
                </c:pt>
                <c:pt idx="3">
                  <c:v>85.9</c:v>
                </c:pt>
                <c:pt idx="4">
                  <c:v>87.6</c:v>
                </c:pt>
                <c:pt idx="5">
                  <c:v>86.2</c:v>
                </c:pt>
                <c:pt idx="6">
                  <c:v>83.1</c:v>
                </c:pt>
                <c:pt idx="7">
                  <c:v>74.900000000000006</c:v>
                </c:pt>
                <c:pt idx="8">
                  <c:v>72.900000000000006</c:v>
                </c:pt>
                <c:pt idx="9">
                  <c:v>81.5</c:v>
                </c:pt>
                <c:pt idx="10">
                  <c:v>93.4</c:v>
                </c:pt>
                <c:pt idx="11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46-47AD-9809-4B4AC27F880F}"/>
            </c:ext>
          </c:extLst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97.8</c:v>
                </c:pt>
                <c:pt idx="2">
                  <c:v>95.2</c:v>
                </c:pt>
                <c:pt idx="3">
                  <c:v>99.2</c:v>
                </c:pt>
                <c:pt idx="4">
                  <c:v>97.6</c:v>
                </c:pt>
                <c:pt idx="5">
                  <c:v>99</c:v>
                </c:pt>
                <c:pt idx="6">
                  <c:v>101.3</c:v>
                </c:pt>
                <c:pt idx="7">
                  <c:v>107</c:v>
                </c:pt>
                <c:pt idx="8">
                  <c:v>105.1</c:v>
                </c:pt>
                <c:pt idx="9">
                  <c:v>105.3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46-47AD-9809-4B4AC27F8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349368"/>
        <c:axId val="236349760"/>
      </c:lineChart>
      <c:catAx>
        <c:axId val="236349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349760"/>
        <c:scaling>
          <c:orientation val="minMax"/>
          <c:max val="11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36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63.2</c:v>
                </c:pt>
                <c:pt idx="1">
                  <c:v>70</c:v>
                </c:pt>
                <c:pt idx="2">
                  <c:v>71.900000000000006</c:v>
                </c:pt>
                <c:pt idx="3">
                  <c:v>79.599999999999994</c:v>
                </c:pt>
                <c:pt idx="4">
                  <c:v>76.7</c:v>
                </c:pt>
                <c:pt idx="5">
                  <c:v>86</c:v>
                </c:pt>
                <c:pt idx="6" formatCode="0.0_ ">
                  <c:v>86.4</c:v>
                </c:pt>
                <c:pt idx="7">
                  <c:v>75.400000000000006</c:v>
                </c:pt>
                <c:pt idx="8">
                  <c:v>75.400000000000006</c:v>
                </c:pt>
                <c:pt idx="9">
                  <c:v>78.400000000000006</c:v>
                </c:pt>
                <c:pt idx="10">
                  <c:v>67.5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BF-4F08-86DC-B18DF3083BEB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61.5</c:v>
                </c:pt>
                <c:pt idx="1">
                  <c:v>79.400000000000006</c:v>
                </c:pt>
                <c:pt idx="2">
                  <c:v>78.3</c:v>
                </c:pt>
                <c:pt idx="3">
                  <c:v>80.8</c:v>
                </c:pt>
                <c:pt idx="4">
                  <c:v>75.5</c:v>
                </c:pt>
                <c:pt idx="5">
                  <c:v>87.5</c:v>
                </c:pt>
                <c:pt idx="6" formatCode="0.0_ ">
                  <c:v>76.400000000000006</c:v>
                </c:pt>
                <c:pt idx="7">
                  <c:v>81.5</c:v>
                </c:pt>
                <c:pt idx="8">
                  <c:v>93.4</c:v>
                </c:pt>
                <c:pt idx="9">
                  <c:v>68.2</c:v>
                </c:pt>
                <c:pt idx="10">
                  <c:v>78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BF-4F08-86DC-B18DF3083BEB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67.599999999999994</c:v>
                </c:pt>
                <c:pt idx="1">
                  <c:v>77.900000000000006</c:v>
                </c:pt>
                <c:pt idx="2">
                  <c:v>84.6</c:v>
                </c:pt>
                <c:pt idx="3">
                  <c:v>82.2</c:v>
                </c:pt>
                <c:pt idx="4">
                  <c:v>73.400000000000006</c:v>
                </c:pt>
                <c:pt idx="5">
                  <c:v>80.5</c:v>
                </c:pt>
                <c:pt idx="6" formatCode="0.0_ ">
                  <c:v>83.7</c:v>
                </c:pt>
                <c:pt idx="7">
                  <c:v>78.400000000000006</c:v>
                </c:pt>
                <c:pt idx="8">
                  <c:v>74.3</c:v>
                </c:pt>
                <c:pt idx="9">
                  <c:v>69.400000000000006</c:v>
                </c:pt>
                <c:pt idx="10">
                  <c:v>69.599999999999994</c:v>
                </c:pt>
                <c:pt idx="11">
                  <c:v>68.099999999999994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BF-4F08-86DC-B18DF3083BEB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60.4</c:v>
                </c:pt>
                <c:pt idx="1">
                  <c:v>67.900000000000006</c:v>
                </c:pt>
                <c:pt idx="2">
                  <c:v>64.7</c:v>
                </c:pt>
                <c:pt idx="3">
                  <c:v>74.900000000000006</c:v>
                </c:pt>
                <c:pt idx="4">
                  <c:v>58.4</c:v>
                </c:pt>
                <c:pt idx="5">
                  <c:v>62.5</c:v>
                </c:pt>
                <c:pt idx="6" formatCode="0.0_ ">
                  <c:v>65.5</c:v>
                </c:pt>
                <c:pt idx="7">
                  <c:v>60</c:v>
                </c:pt>
                <c:pt idx="8">
                  <c:v>66</c:v>
                </c:pt>
                <c:pt idx="9">
                  <c:v>71.8</c:v>
                </c:pt>
                <c:pt idx="10">
                  <c:v>82.7</c:v>
                </c:pt>
                <c:pt idx="11">
                  <c:v>78.5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BF-4F08-86DC-B18DF3083BEB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73.8</c:v>
                </c:pt>
                <c:pt idx="1">
                  <c:v>75.2</c:v>
                </c:pt>
                <c:pt idx="2">
                  <c:v>80.7</c:v>
                </c:pt>
                <c:pt idx="3">
                  <c:v>84</c:v>
                </c:pt>
                <c:pt idx="4">
                  <c:v>76.400000000000006</c:v>
                </c:pt>
                <c:pt idx="5">
                  <c:v>85.7</c:v>
                </c:pt>
                <c:pt idx="6" formatCode="0.0_ ">
                  <c:v>93.5</c:v>
                </c:pt>
                <c:pt idx="7">
                  <c:v>83.6</c:v>
                </c:pt>
                <c:pt idx="8">
                  <c:v>90.4</c:v>
                </c:pt>
                <c:pt idx="9">
                  <c:v>78.8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BF-4F08-86DC-B18DF3083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6832"/>
        <c:axId val="237257224"/>
      </c:lineChart>
      <c:catAx>
        <c:axId val="237256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7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25722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68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76.3</c:v>
                </c:pt>
                <c:pt idx="1">
                  <c:v>84</c:v>
                </c:pt>
                <c:pt idx="2">
                  <c:v>89.9</c:v>
                </c:pt>
                <c:pt idx="3">
                  <c:v>95.5</c:v>
                </c:pt>
                <c:pt idx="4">
                  <c:v>92.8</c:v>
                </c:pt>
                <c:pt idx="5">
                  <c:v>101.3</c:v>
                </c:pt>
                <c:pt idx="6">
                  <c:v>100.1</c:v>
                </c:pt>
                <c:pt idx="7">
                  <c:v>87.6</c:v>
                </c:pt>
                <c:pt idx="8">
                  <c:v>89</c:v>
                </c:pt>
                <c:pt idx="9">
                  <c:v>87.4</c:v>
                </c:pt>
                <c:pt idx="10">
                  <c:v>81</c:v>
                </c:pt>
                <c:pt idx="11">
                  <c:v>93.7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B-4E08-A781-2807F27617E0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76.8</c:v>
                </c:pt>
                <c:pt idx="1">
                  <c:v>91.2</c:v>
                </c:pt>
                <c:pt idx="2">
                  <c:v>89.4</c:v>
                </c:pt>
                <c:pt idx="3">
                  <c:v>89.7</c:v>
                </c:pt>
                <c:pt idx="4">
                  <c:v>82.5</c:v>
                </c:pt>
                <c:pt idx="5">
                  <c:v>93.9</c:v>
                </c:pt>
                <c:pt idx="6">
                  <c:v>87.4</c:v>
                </c:pt>
                <c:pt idx="7">
                  <c:v>95.2</c:v>
                </c:pt>
                <c:pt idx="8">
                  <c:v>99.9</c:v>
                </c:pt>
                <c:pt idx="9">
                  <c:v>88</c:v>
                </c:pt>
                <c:pt idx="10">
                  <c:v>95.5</c:v>
                </c:pt>
                <c:pt idx="11">
                  <c:v>93.5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B-4E08-A781-2807F27617E0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83.3</c:v>
                </c:pt>
                <c:pt idx="1">
                  <c:v>89.9</c:v>
                </c:pt>
                <c:pt idx="2">
                  <c:v>92.2</c:v>
                </c:pt>
                <c:pt idx="3">
                  <c:v>94.6</c:v>
                </c:pt>
                <c:pt idx="4">
                  <c:v>84.8</c:v>
                </c:pt>
                <c:pt idx="5">
                  <c:v>87.4</c:v>
                </c:pt>
                <c:pt idx="6">
                  <c:v>91.8</c:v>
                </c:pt>
                <c:pt idx="7">
                  <c:v>83.9</c:v>
                </c:pt>
                <c:pt idx="8">
                  <c:v>84.7</c:v>
                </c:pt>
                <c:pt idx="9">
                  <c:v>72.599999999999994</c:v>
                </c:pt>
                <c:pt idx="10">
                  <c:v>88.6</c:v>
                </c:pt>
                <c:pt idx="11">
                  <c:v>84.9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BB-4E08-A781-2807F27617E0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71.5</c:v>
                </c:pt>
                <c:pt idx="1">
                  <c:v>79.400000000000006</c:v>
                </c:pt>
                <c:pt idx="2">
                  <c:v>81.5</c:v>
                </c:pt>
                <c:pt idx="3">
                  <c:v>86.7</c:v>
                </c:pt>
                <c:pt idx="4">
                  <c:v>66.3</c:v>
                </c:pt>
                <c:pt idx="5">
                  <c:v>72.8</c:v>
                </c:pt>
                <c:pt idx="6">
                  <c:v>79.2</c:v>
                </c:pt>
                <c:pt idx="7">
                  <c:v>81.2</c:v>
                </c:pt>
                <c:pt idx="8">
                  <c:v>90.7</c:v>
                </c:pt>
                <c:pt idx="9">
                  <c:v>87.4</c:v>
                </c:pt>
                <c:pt idx="10">
                  <c:v>87.8</c:v>
                </c:pt>
                <c:pt idx="11">
                  <c:v>84.6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BB-4E08-A781-2807F27617E0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76.2</c:v>
                </c:pt>
                <c:pt idx="1">
                  <c:v>76.7</c:v>
                </c:pt>
                <c:pt idx="2">
                  <c:v>85</c:v>
                </c:pt>
                <c:pt idx="3">
                  <c:v>84.4</c:v>
                </c:pt>
                <c:pt idx="4">
                  <c:v>78.400000000000006</c:v>
                </c:pt>
                <c:pt idx="5">
                  <c:v>86.5</c:v>
                </c:pt>
                <c:pt idx="6">
                  <c:v>92.3</c:v>
                </c:pt>
                <c:pt idx="7">
                  <c:v>77.5</c:v>
                </c:pt>
                <c:pt idx="8">
                  <c:v>86.1</c:v>
                </c:pt>
                <c:pt idx="9">
                  <c:v>74.8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BB-4E08-A781-2807F2761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8008"/>
        <c:axId val="237352704"/>
      </c:lineChart>
      <c:catAx>
        <c:axId val="237258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270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800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12.8</c:v>
                </c:pt>
                <c:pt idx="1">
                  <c:v>13.9</c:v>
                </c:pt>
                <c:pt idx="2">
                  <c:v>14.7</c:v>
                </c:pt>
                <c:pt idx="3">
                  <c:v>15.6</c:v>
                </c:pt>
                <c:pt idx="4">
                  <c:v>16.100000000000001</c:v>
                </c:pt>
                <c:pt idx="5">
                  <c:v>15.1</c:v>
                </c:pt>
                <c:pt idx="6">
                  <c:v>14.4</c:v>
                </c:pt>
                <c:pt idx="7">
                  <c:v>14.6</c:v>
                </c:pt>
                <c:pt idx="8">
                  <c:v>15.2</c:v>
                </c:pt>
                <c:pt idx="9">
                  <c:v>14.3</c:v>
                </c:pt>
                <c:pt idx="10">
                  <c:v>15.3</c:v>
                </c:pt>
                <c:pt idx="11">
                  <c:v>14.9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D-4123-9ECE-1C06C16241C8}"/>
            </c:ext>
          </c:extLst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14.2</c:v>
                </c:pt>
                <c:pt idx="1">
                  <c:v>12.5</c:v>
                </c:pt>
                <c:pt idx="2">
                  <c:v>14.7</c:v>
                </c:pt>
                <c:pt idx="3">
                  <c:v>13.7</c:v>
                </c:pt>
                <c:pt idx="4">
                  <c:v>14.5</c:v>
                </c:pt>
                <c:pt idx="5">
                  <c:v>14.4</c:v>
                </c:pt>
                <c:pt idx="6">
                  <c:v>12.7</c:v>
                </c:pt>
                <c:pt idx="7">
                  <c:v>13.9</c:v>
                </c:pt>
                <c:pt idx="8">
                  <c:v>14.1</c:v>
                </c:pt>
                <c:pt idx="9">
                  <c:v>14</c:v>
                </c:pt>
                <c:pt idx="10">
                  <c:v>18.8</c:v>
                </c:pt>
                <c:pt idx="11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D-4123-9ECE-1C06C16241C8}"/>
            </c:ext>
          </c:extLst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13.1</c:v>
                </c:pt>
                <c:pt idx="2">
                  <c:v>14.8</c:v>
                </c:pt>
                <c:pt idx="3">
                  <c:v>13.9</c:v>
                </c:pt>
                <c:pt idx="4">
                  <c:v>14.1</c:v>
                </c:pt>
                <c:pt idx="5">
                  <c:v>13.1</c:v>
                </c:pt>
                <c:pt idx="6">
                  <c:v>15.5</c:v>
                </c:pt>
                <c:pt idx="7">
                  <c:v>12.9</c:v>
                </c:pt>
                <c:pt idx="8">
                  <c:v>12.4</c:v>
                </c:pt>
                <c:pt idx="9">
                  <c:v>15.2</c:v>
                </c:pt>
                <c:pt idx="10">
                  <c:v>13.1</c:v>
                </c:pt>
                <c:pt idx="11">
                  <c:v>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7D-4123-9ECE-1C06C16241C8}"/>
            </c:ext>
          </c:extLst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13.5</c:v>
                </c:pt>
                <c:pt idx="2">
                  <c:v>13.7</c:v>
                </c:pt>
                <c:pt idx="3">
                  <c:v>13.4</c:v>
                </c:pt>
                <c:pt idx="4">
                  <c:v>13.1</c:v>
                </c:pt>
                <c:pt idx="5">
                  <c:v>12.4</c:v>
                </c:pt>
                <c:pt idx="6">
                  <c:v>11.1</c:v>
                </c:pt>
                <c:pt idx="7">
                  <c:v>12</c:v>
                </c:pt>
                <c:pt idx="8">
                  <c:v>12.5</c:v>
                </c:pt>
                <c:pt idx="9">
                  <c:v>11.2</c:v>
                </c:pt>
                <c:pt idx="10">
                  <c:v>11.7</c:v>
                </c:pt>
                <c:pt idx="11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7D-4123-9ECE-1C06C16241C8}"/>
            </c:ext>
          </c:extLst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9.4</c:v>
                </c:pt>
                <c:pt idx="1">
                  <c:v>10.3</c:v>
                </c:pt>
                <c:pt idx="2">
                  <c:v>13.4</c:v>
                </c:pt>
                <c:pt idx="3">
                  <c:v>13.5</c:v>
                </c:pt>
                <c:pt idx="4">
                  <c:v>11.3</c:v>
                </c:pt>
                <c:pt idx="5">
                  <c:v>12.2</c:v>
                </c:pt>
                <c:pt idx="6">
                  <c:v>10.9</c:v>
                </c:pt>
                <c:pt idx="7">
                  <c:v>11.2</c:v>
                </c:pt>
                <c:pt idx="8">
                  <c:v>12.1</c:v>
                </c:pt>
                <c:pt idx="9">
                  <c:v>10.7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7D-4123-9ECE-1C06C1624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3488"/>
        <c:axId val="237353880"/>
      </c:lineChart>
      <c:catAx>
        <c:axId val="23735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3880"/>
        <c:scaling>
          <c:orientation val="minMax"/>
          <c:max val="19"/>
          <c:min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48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21.8</c:v>
                </c:pt>
                <c:pt idx="1">
                  <c:v>23</c:v>
                </c:pt>
                <c:pt idx="2">
                  <c:v>22.8</c:v>
                </c:pt>
                <c:pt idx="3">
                  <c:v>23.1</c:v>
                </c:pt>
                <c:pt idx="4">
                  <c:v>23.5</c:v>
                </c:pt>
                <c:pt idx="5">
                  <c:v>24.2</c:v>
                </c:pt>
                <c:pt idx="6">
                  <c:v>22.7</c:v>
                </c:pt>
                <c:pt idx="7">
                  <c:v>23</c:v>
                </c:pt>
                <c:pt idx="8">
                  <c:v>22.9</c:v>
                </c:pt>
                <c:pt idx="9">
                  <c:v>22.9</c:v>
                </c:pt>
                <c:pt idx="10">
                  <c:v>23</c:v>
                </c:pt>
                <c:pt idx="11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D-44B3-A435-CB9624CD21EC}"/>
            </c:ext>
          </c:extLst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23.3</c:v>
                </c:pt>
                <c:pt idx="1">
                  <c:v>22.2</c:v>
                </c:pt>
                <c:pt idx="2">
                  <c:v>23.2</c:v>
                </c:pt>
                <c:pt idx="3">
                  <c:v>24.1</c:v>
                </c:pt>
                <c:pt idx="4">
                  <c:v>24.8</c:v>
                </c:pt>
                <c:pt idx="5">
                  <c:v>24.4</c:v>
                </c:pt>
                <c:pt idx="6">
                  <c:v>22.4</c:v>
                </c:pt>
                <c:pt idx="7">
                  <c:v>22.6</c:v>
                </c:pt>
                <c:pt idx="8">
                  <c:v>23.1</c:v>
                </c:pt>
                <c:pt idx="9">
                  <c:v>22.1</c:v>
                </c:pt>
                <c:pt idx="10">
                  <c:v>26.5</c:v>
                </c:pt>
                <c:pt idx="11">
                  <c:v>25.5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2D-44B3-A435-CB9624CD21EC}"/>
            </c:ext>
          </c:extLst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23.9</c:v>
                </c:pt>
                <c:pt idx="1">
                  <c:v>23.5</c:v>
                </c:pt>
                <c:pt idx="2">
                  <c:v>24.5</c:v>
                </c:pt>
                <c:pt idx="3">
                  <c:v>24.1</c:v>
                </c:pt>
                <c:pt idx="4">
                  <c:v>25.4</c:v>
                </c:pt>
                <c:pt idx="5">
                  <c:v>25</c:v>
                </c:pt>
                <c:pt idx="6">
                  <c:v>26.2</c:v>
                </c:pt>
                <c:pt idx="7">
                  <c:v>25.1</c:v>
                </c:pt>
                <c:pt idx="8">
                  <c:v>24.1</c:v>
                </c:pt>
                <c:pt idx="9">
                  <c:v>24.5</c:v>
                </c:pt>
                <c:pt idx="10">
                  <c:v>23.8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2D-44B3-A435-CB9624CD21EC}"/>
            </c:ext>
          </c:extLst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22.7</c:v>
                </c:pt>
                <c:pt idx="2">
                  <c:v>23</c:v>
                </c:pt>
                <c:pt idx="3">
                  <c:v>23.1</c:v>
                </c:pt>
                <c:pt idx="4">
                  <c:v>24.7</c:v>
                </c:pt>
                <c:pt idx="5">
                  <c:v>24.6</c:v>
                </c:pt>
                <c:pt idx="6">
                  <c:v>23.1</c:v>
                </c:pt>
                <c:pt idx="7">
                  <c:v>23.2</c:v>
                </c:pt>
                <c:pt idx="8">
                  <c:v>22.3</c:v>
                </c:pt>
                <c:pt idx="9">
                  <c:v>20.8</c:v>
                </c:pt>
                <c:pt idx="10">
                  <c:v>19.5</c:v>
                </c:pt>
                <c:pt idx="11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2D-44B3-A435-CB9624CD21EC}"/>
            </c:ext>
          </c:extLst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9.8351377952755909E-3"/>
                  <c:y val="2.7294685990338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D-44B3-A435-CB9624CD21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18.8</c:v>
                </c:pt>
                <c:pt idx="1">
                  <c:v>18.100000000000001</c:v>
                </c:pt>
                <c:pt idx="2">
                  <c:v>19.5</c:v>
                </c:pt>
                <c:pt idx="3">
                  <c:v>19.100000000000001</c:v>
                </c:pt>
                <c:pt idx="4">
                  <c:v>19.2</c:v>
                </c:pt>
                <c:pt idx="5">
                  <c:v>18.7</c:v>
                </c:pt>
                <c:pt idx="6">
                  <c:v>18.2</c:v>
                </c:pt>
                <c:pt idx="7">
                  <c:v>19</c:v>
                </c:pt>
                <c:pt idx="8">
                  <c:v>18.7</c:v>
                </c:pt>
                <c:pt idx="9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2D-44B3-A435-CB9624CD2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4664"/>
        <c:axId val="237355056"/>
      </c:lineChart>
      <c:catAx>
        <c:axId val="237354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5056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466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3</a:t>
            </a:r>
            <a:r>
              <a:rPr lang="ja-JP" altLang="en-US" sz="1200" baseline="0"/>
              <a:t>年</a:t>
            </a:r>
            <a:r>
              <a:rPr lang="en-US" altLang="ja-JP" sz="1200" baseline="0"/>
              <a:t>10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996007984031936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4B-4125-BC37-537C9114BA7C}"/>
                </c:ext>
              </c:extLst>
            </c:dLbl>
            <c:dLbl>
              <c:idx val="3"/>
              <c:layout>
                <c:manualLayout>
                  <c:x val="9.9800399201596807E-3"/>
                  <c:y val="5.64971625745869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4B-4125-BC37-537C9114BA7C}"/>
                </c:ext>
              </c:extLst>
            </c:dLbl>
            <c:dLbl>
              <c:idx val="4"/>
              <c:layout>
                <c:manualLayout>
                  <c:x val="5.9880239520958087E-3"/>
                  <c:y val="5.6497162574588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4B-4125-BC37-537C9114BA7C}"/>
                </c:ext>
              </c:extLst>
            </c:dLbl>
            <c:dLbl>
              <c:idx val="5"/>
              <c:layout>
                <c:manualLayout>
                  <c:x val="3.9920159680637262E-3"/>
                  <c:y val="-9.887003450553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4B-4125-BC37-537C9114BA7C}"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153964</c:v>
                </c:pt>
                <c:pt idx="1">
                  <c:v>244778</c:v>
                </c:pt>
                <c:pt idx="2">
                  <c:v>332988</c:v>
                </c:pt>
                <c:pt idx="3">
                  <c:v>128581</c:v>
                </c:pt>
                <c:pt idx="4">
                  <c:v>159355</c:v>
                </c:pt>
                <c:pt idx="5">
                  <c:v>591648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4B-4125-BC37-537C9114BA7C}"/>
            </c:ext>
          </c:extLst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4B-4125-BC37-537C9114BA7C}"/>
                </c:ext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4B-4125-BC37-537C9114BA7C}"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4B-4125-BC37-537C9114BA7C}"/>
                </c:ext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4B-4125-BC37-537C9114BA7C}"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68810</c:v>
                </c:pt>
                <c:pt idx="1">
                  <c:v>143875</c:v>
                </c:pt>
                <c:pt idx="2">
                  <c:v>183562</c:v>
                </c:pt>
                <c:pt idx="3">
                  <c:v>26654</c:v>
                </c:pt>
                <c:pt idx="4">
                  <c:v>94022</c:v>
                </c:pt>
                <c:pt idx="5">
                  <c:v>273057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4B-4125-BC37-537C9114BA7C}"/>
            </c:ext>
          </c:extLst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4B-4125-BC37-537C9114BA7C}"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4B-4125-BC37-537C9114BA7C}"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4B-4125-BC37-537C9114BA7C}"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4B-4125-BC37-537C9114BA7C}"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34B-4125-BC37-537C9114BA7C}"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4B-4125-BC37-537C9114BA7C}"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0.69112194421252027</c:v>
                </c:pt>
                <c:pt idx="1">
                  <c:v>0.62981116831723927</c:v>
                </c:pt>
                <c:pt idx="2">
                  <c:v>0.64463846675055658</c:v>
                </c:pt>
                <c:pt idx="3">
                  <c:v>0.82829903050214193</c:v>
                </c:pt>
                <c:pt idx="4">
                  <c:v>0.62892448801588152</c:v>
                </c:pt>
                <c:pt idx="5">
                  <c:v>0.68421947369334046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34B-4125-BC37-537C9114B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2371872"/>
        <c:axId val="183768376"/>
        <c:axId val="0"/>
      </c:bar3DChart>
      <c:catAx>
        <c:axId val="182371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768376"/>
        <c:crosses val="autoZero"/>
        <c:auto val="1"/>
        <c:lblAlgn val="ctr"/>
        <c:lblOffset val="100"/>
        <c:noMultiLvlLbl val="0"/>
      </c:catAx>
      <c:valAx>
        <c:axId val="1837683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237187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57.9</c:v>
                </c:pt>
                <c:pt idx="1">
                  <c:v>59.2</c:v>
                </c:pt>
                <c:pt idx="2">
                  <c:v>64.3</c:v>
                </c:pt>
                <c:pt idx="3">
                  <c:v>67.400000000000006</c:v>
                </c:pt>
                <c:pt idx="4">
                  <c:v>68.5</c:v>
                </c:pt>
                <c:pt idx="5">
                  <c:v>61.6</c:v>
                </c:pt>
                <c:pt idx="6">
                  <c:v>64.7</c:v>
                </c:pt>
                <c:pt idx="7">
                  <c:v>63.2</c:v>
                </c:pt>
                <c:pt idx="8">
                  <c:v>66.5</c:v>
                </c:pt>
                <c:pt idx="9">
                  <c:v>62.4</c:v>
                </c:pt>
                <c:pt idx="10">
                  <c:v>66.099999999999994</c:v>
                </c:pt>
                <c:pt idx="11">
                  <c:v>61.3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24-469D-B4D4-02F9B4A066B4}"/>
            </c:ext>
          </c:extLst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61.3</c:v>
                </c:pt>
                <c:pt idx="1">
                  <c:v>57.5</c:v>
                </c:pt>
                <c:pt idx="2">
                  <c:v>62.8</c:v>
                </c:pt>
                <c:pt idx="3">
                  <c:v>55.8</c:v>
                </c:pt>
                <c:pt idx="4">
                  <c:v>58</c:v>
                </c:pt>
                <c:pt idx="5">
                  <c:v>59.3</c:v>
                </c:pt>
                <c:pt idx="6">
                  <c:v>58.4</c:v>
                </c:pt>
                <c:pt idx="7">
                  <c:v>61.5</c:v>
                </c:pt>
                <c:pt idx="8">
                  <c:v>60.7</c:v>
                </c:pt>
                <c:pt idx="9">
                  <c:v>64</c:v>
                </c:pt>
                <c:pt idx="10">
                  <c:v>68.3</c:v>
                </c:pt>
                <c:pt idx="11">
                  <c:v>58.9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24-469D-B4D4-02F9B4A066B4}"/>
            </c:ext>
          </c:extLst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63.7</c:v>
                </c:pt>
                <c:pt idx="1">
                  <c:v>56.1</c:v>
                </c:pt>
                <c:pt idx="2">
                  <c:v>59.3</c:v>
                </c:pt>
                <c:pt idx="3">
                  <c:v>58.2</c:v>
                </c:pt>
                <c:pt idx="4">
                  <c:v>54.4</c:v>
                </c:pt>
                <c:pt idx="5">
                  <c:v>52.5</c:v>
                </c:pt>
                <c:pt idx="6">
                  <c:v>58.1</c:v>
                </c:pt>
                <c:pt idx="7">
                  <c:v>52.2</c:v>
                </c:pt>
                <c:pt idx="8">
                  <c:v>52.7</c:v>
                </c:pt>
                <c:pt idx="9">
                  <c:v>61.5</c:v>
                </c:pt>
                <c:pt idx="10">
                  <c:v>55.5</c:v>
                </c:pt>
                <c:pt idx="11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24-469D-B4D4-02F9B4A066B4}"/>
            </c:ext>
          </c:extLst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50.6</c:v>
                </c:pt>
                <c:pt idx="1">
                  <c:v>59.7</c:v>
                </c:pt>
                <c:pt idx="2">
                  <c:v>59.2</c:v>
                </c:pt>
                <c:pt idx="3">
                  <c:v>58</c:v>
                </c:pt>
                <c:pt idx="4">
                  <c:v>51.7</c:v>
                </c:pt>
                <c:pt idx="5">
                  <c:v>50.6</c:v>
                </c:pt>
                <c:pt idx="6">
                  <c:v>49.6</c:v>
                </c:pt>
                <c:pt idx="7">
                  <c:v>51.4</c:v>
                </c:pt>
                <c:pt idx="8">
                  <c:v>56.8</c:v>
                </c:pt>
                <c:pt idx="9">
                  <c:v>55.7</c:v>
                </c:pt>
                <c:pt idx="10">
                  <c:v>61.1</c:v>
                </c:pt>
                <c:pt idx="11">
                  <c:v>66.099999999999994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24-469D-B4D4-02F9B4A066B4}"/>
            </c:ext>
          </c:extLst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147084421235853E-2"/>
                  <c:y val="-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24-469D-B4D4-02F9B4A066B4}"/>
                </c:ext>
              </c:extLst>
            </c:dLbl>
            <c:dLbl>
              <c:idx val="1"/>
              <c:layout>
                <c:manualLayout>
                  <c:x val="-1.2184508268059198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24-469D-B4D4-02F9B4A066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51.9</c:v>
                </c:pt>
                <c:pt idx="1">
                  <c:v>57.5</c:v>
                </c:pt>
                <c:pt idx="2">
                  <c:v>67.900000000000006</c:v>
                </c:pt>
                <c:pt idx="3">
                  <c:v>70.8</c:v>
                </c:pt>
                <c:pt idx="4">
                  <c:v>59.1</c:v>
                </c:pt>
                <c:pt idx="5">
                  <c:v>65.8</c:v>
                </c:pt>
                <c:pt idx="6">
                  <c:v>60.1</c:v>
                </c:pt>
                <c:pt idx="7">
                  <c:v>57.8</c:v>
                </c:pt>
                <c:pt idx="8">
                  <c:v>64.7</c:v>
                </c:pt>
                <c:pt idx="9">
                  <c:v>58.7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24-469D-B4D4-02F9B4A06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5840"/>
        <c:axId val="237356232"/>
      </c:lineChart>
      <c:catAx>
        <c:axId val="23735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6232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8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14.7</c:v>
                </c:pt>
                <c:pt idx="2">
                  <c:v>19.899999999999999</c:v>
                </c:pt>
                <c:pt idx="3">
                  <c:v>20</c:v>
                </c:pt>
                <c:pt idx="4">
                  <c:v>23.4</c:v>
                </c:pt>
                <c:pt idx="5">
                  <c:v>19.3</c:v>
                </c:pt>
                <c:pt idx="6">
                  <c:v>19.5</c:v>
                </c:pt>
                <c:pt idx="7">
                  <c:v>17.8</c:v>
                </c:pt>
                <c:pt idx="8">
                  <c:v>19</c:v>
                </c:pt>
                <c:pt idx="9">
                  <c:v>17.8</c:v>
                </c:pt>
                <c:pt idx="10">
                  <c:v>19.100000000000001</c:v>
                </c:pt>
                <c:pt idx="11">
                  <c:v>22.7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BA-4CDC-8F41-A93E49A44200}"/>
            </c:ext>
          </c:extLst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17.8</c:v>
                </c:pt>
                <c:pt idx="1">
                  <c:v>19.2</c:v>
                </c:pt>
                <c:pt idx="2">
                  <c:v>22</c:v>
                </c:pt>
                <c:pt idx="3">
                  <c:v>19.600000000000001</c:v>
                </c:pt>
                <c:pt idx="4">
                  <c:v>21.2</c:v>
                </c:pt>
                <c:pt idx="5">
                  <c:v>21.5</c:v>
                </c:pt>
                <c:pt idx="6">
                  <c:v>19.5</c:v>
                </c:pt>
                <c:pt idx="7">
                  <c:v>20.8</c:v>
                </c:pt>
                <c:pt idx="8">
                  <c:v>18</c:v>
                </c:pt>
                <c:pt idx="9">
                  <c:v>21.1</c:v>
                </c:pt>
                <c:pt idx="10">
                  <c:v>20.7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BA-4CDC-8F41-A93E49A44200}"/>
            </c:ext>
          </c:extLst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18.600000000000001</c:v>
                </c:pt>
                <c:pt idx="1">
                  <c:v>19.100000000000001</c:v>
                </c:pt>
                <c:pt idx="2">
                  <c:v>19.899999999999999</c:v>
                </c:pt>
                <c:pt idx="3">
                  <c:v>18.5</c:v>
                </c:pt>
                <c:pt idx="4">
                  <c:v>19.8</c:v>
                </c:pt>
                <c:pt idx="5">
                  <c:v>18</c:v>
                </c:pt>
                <c:pt idx="6">
                  <c:v>20.6</c:v>
                </c:pt>
                <c:pt idx="7">
                  <c:v>17.5</c:v>
                </c:pt>
                <c:pt idx="8">
                  <c:v>17.100000000000001</c:v>
                </c:pt>
                <c:pt idx="9">
                  <c:v>21.2</c:v>
                </c:pt>
                <c:pt idx="10">
                  <c:v>19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BA-4CDC-8F41-A93E49A44200}"/>
            </c:ext>
          </c:extLst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18</c:v>
                </c:pt>
                <c:pt idx="1">
                  <c:v>21.8</c:v>
                </c:pt>
                <c:pt idx="2">
                  <c:v>22.1</c:v>
                </c:pt>
                <c:pt idx="3">
                  <c:v>19</c:v>
                </c:pt>
                <c:pt idx="4">
                  <c:v>19.3</c:v>
                </c:pt>
                <c:pt idx="5">
                  <c:v>17.8</c:v>
                </c:pt>
                <c:pt idx="6">
                  <c:v>20.3</c:v>
                </c:pt>
                <c:pt idx="7">
                  <c:v>18.899999999999999</c:v>
                </c:pt>
                <c:pt idx="8">
                  <c:v>18.600000000000001</c:v>
                </c:pt>
                <c:pt idx="9">
                  <c:v>20.100000000000001</c:v>
                </c:pt>
                <c:pt idx="10">
                  <c:v>17.3</c:v>
                </c:pt>
                <c:pt idx="11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BA-4CDC-8F41-A93E49A44200}"/>
            </c:ext>
          </c:extLst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16.7</c:v>
                </c:pt>
                <c:pt idx="1">
                  <c:v>20</c:v>
                </c:pt>
                <c:pt idx="2">
                  <c:v>21.5</c:v>
                </c:pt>
                <c:pt idx="3">
                  <c:v>20.7</c:v>
                </c:pt>
                <c:pt idx="4">
                  <c:v>21.3</c:v>
                </c:pt>
                <c:pt idx="5">
                  <c:v>24.4</c:v>
                </c:pt>
                <c:pt idx="6">
                  <c:v>20.2</c:v>
                </c:pt>
                <c:pt idx="7">
                  <c:v>20.7</c:v>
                </c:pt>
                <c:pt idx="8">
                  <c:v>19.7</c:v>
                </c:pt>
                <c:pt idx="9">
                  <c:v>18.8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BA-4CDC-8F41-A93E49A4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7464"/>
        <c:axId val="237797856"/>
      </c:lineChart>
      <c:catAx>
        <c:axId val="237797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7856"/>
        <c:scaling>
          <c:orientation val="minMax"/>
          <c:max val="25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464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38</c:v>
                </c:pt>
                <c:pt idx="1">
                  <c:v>35.700000000000003</c:v>
                </c:pt>
                <c:pt idx="2">
                  <c:v>37</c:v>
                </c:pt>
                <c:pt idx="3">
                  <c:v>36.799999999999997</c:v>
                </c:pt>
                <c:pt idx="4">
                  <c:v>39.200000000000003</c:v>
                </c:pt>
                <c:pt idx="5">
                  <c:v>38</c:v>
                </c:pt>
                <c:pt idx="6">
                  <c:v>35.9</c:v>
                </c:pt>
                <c:pt idx="7">
                  <c:v>35.4</c:v>
                </c:pt>
                <c:pt idx="8">
                  <c:v>36.700000000000003</c:v>
                </c:pt>
                <c:pt idx="9">
                  <c:v>37.200000000000003</c:v>
                </c:pt>
                <c:pt idx="10">
                  <c:v>37.1</c:v>
                </c:pt>
                <c:pt idx="11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8F-414B-B636-C15D0E8CAE14}"/>
            </c:ext>
          </c:extLst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38.9</c:v>
                </c:pt>
                <c:pt idx="2">
                  <c:v>39.799999999999997</c:v>
                </c:pt>
                <c:pt idx="3">
                  <c:v>38.4</c:v>
                </c:pt>
                <c:pt idx="4">
                  <c:v>39.200000000000003</c:v>
                </c:pt>
                <c:pt idx="5">
                  <c:v>40.700000000000003</c:v>
                </c:pt>
                <c:pt idx="6">
                  <c:v>37.9</c:v>
                </c:pt>
                <c:pt idx="7">
                  <c:v>39</c:v>
                </c:pt>
                <c:pt idx="8">
                  <c:v>38.4</c:v>
                </c:pt>
                <c:pt idx="9">
                  <c:v>40.1</c:v>
                </c:pt>
                <c:pt idx="10">
                  <c:v>40.799999999999997</c:v>
                </c:pt>
                <c:pt idx="11">
                  <c:v>39.700000000000003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8F-414B-B636-C15D0E8CAE14}"/>
            </c:ext>
          </c:extLst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42.3</c:v>
                </c:pt>
                <c:pt idx="2">
                  <c:v>42.1</c:v>
                </c:pt>
                <c:pt idx="3">
                  <c:v>37.9</c:v>
                </c:pt>
                <c:pt idx="4">
                  <c:v>39.700000000000003</c:v>
                </c:pt>
                <c:pt idx="5">
                  <c:v>38.4</c:v>
                </c:pt>
                <c:pt idx="6">
                  <c:v>39.6</c:v>
                </c:pt>
                <c:pt idx="7">
                  <c:v>39.299999999999997</c:v>
                </c:pt>
                <c:pt idx="8">
                  <c:v>38.1</c:v>
                </c:pt>
                <c:pt idx="9">
                  <c:v>40.4</c:v>
                </c:pt>
                <c:pt idx="10">
                  <c:v>41.1</c:v>
                </c:pt>
                <c:pt idx="11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8F-414B-B636-C15D0E8CAE14}"/>
            </c:ext>
          </c:extLst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40.5</c:v>
                </c:pt>
                <c:pt idx="1">
                  <c:v>42.5</c:v>
                </c:pt>
                <c:pt idx="2">
                  <c:v>41.8</c:v>
                </c:pt>
                <c:pt idx="3">
                  <c:v>40.1</c:v>
                </c:pt>
                <c:pt idx="4">
                  <c:v>43</c:v>
                </c:pt>
                <c:pt idx="5">
                  <c:v>42.8</c:v>
                </c:pt>
                <c:pt idx="6">
                  <c:v>42.7</c:v>
                </c:pt>
                <c:pt idx="7">
                  <c:v>42.3</c:v>
                </c:pt>
                <c:pt idx="8">
                  <c:v>41</c:v>
                </c:pt>
                <c:pt idx="9">
                  <c:v>40.700000000000003</c:v>
                </c:pt>
                <c:pt idx="10">
                  <c:v>38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8F-414B-B636-C15D0E8CAE14}"/>
            </c:ext>
          </c:extLst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38.200000000000003</c:v>
                </c:pt>
                <c:pt idx="2">
                  <c:v>38.200000000000003</c:v>
                </c:pt>
                <c:pt idx="3">
                  <c:v>36.4</c:v>
                </c:pt>
                <c:pt idx="4">
                  <c:v>37.700000000000003</c:v>
                </c:pt>
                <c:pt idx="5">
                  <c:v>38.799999999999997</c:v>
                </c:pt>
                <c:pt idx="6">
                  <c:v>38.299999999999997</c:v>
                </c:pt>
                <c:pt idx="7">
                  <c:v>40</c:v>
                </c:pt>
                <c:pt idx="8">
                  <c:v>40.700000000000003</c:v>
                </c:pt>
                <c:pt idx="9">
                  <c:v>40.200000000000003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8F-414B-B636-C15D0E8CAE14}"/>
            </c:ext>
          </c:extLst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8F-414B-B636-C15D0E8CA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8640"/>
        <c:axId val="237799032"/>
      </c:lineChart>
      <c:catAx>
        <c:axId val="237798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9032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86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44</c:v>
                </c:pt>
                <c:pt idx="1">
                  <c:v>42.9</c:v>
                </c:pt>
                <c:pt idx="2">
                  <c:v>52.9</c:v>
                </c:pt>
                <c:pt idx="3">
                  <c:v>54.6</c:v>
                </c:pt>
                <c:pt idx="4">
                  <c:v>58.6</c:v>
                </c:pt>
                <c:pt idx="5">
                  <c:v>51.4</c:v>
                </c:pt>
                <c:pt idx="6" formatCode="0.0_ ">
                  <c:v>55.6</c:v>
                </c:pt>
                <c:pt idx="7">
                  <c:v>50.5</c:v>
                </c:pt>
                <c:pt idx="8">
                  <c:v>50.9</c:v>
                </c:pt>
                <c:pt idx="9">
                  <c:v>47.7</c:v>
                </c:pt>
                <c:pt idx="10">
                  <c:v>51.7</c:v>
                </c:pt>
                <c:pt idx="11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F-4B83-B54F-F62CCD686883}"/>
            </c:ext>
          </c:extLst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General</c:formatCode>
                <c:ptCount val="12"/>
                <c:pt idx="0">
                  <c:v>49</c:v>
                </c:pt>
                <c:pt idx="1">
                  <c:v>47.9</c:v>
                </c:pt>
                <c:pt idx="2">
                  <c:v>54.9</c:v>
                </c:pt>
                <c:pt idx="3">
                  <c:v>51.9</c:v>
                </c:pt>
                <c:pt idx="4">
                  <c:v>53.4</c:v>
                </c:pt>
                <c:pt idx="5">
                  <c:v>52</c:v>
                </c:pt>
                <c:pt idx="6" formatCode="0.0_ ">
                  <c:v>53.1</c:v>
                </c:pt>
                <c:pt idx="7">
                  <c:v>52.7</c:v>
                </c:pt>
                <c:pt idx="8">
                  <c:v>47.4</c:v>
                </c:pt>
                <c:pt idx="9">
                  <c:v>51.7</c:v>
                </c:pt>
                <c:pt idx="10">
                  <c:v>50.5</c:v>
                </c:pt>
                <c:pt idx="11">
                  <c:v>46.4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F-4B83-B54F-F62CCD686883}"/>
            </c:ext>
          </c:extLst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General</c:formatCode>
                <c:ptCount val="12"/>
                <c:pt idx="0">
                  <c:v>44.7</c:v>
                </c:pt>
                <c:pt idx="1">
                  <c:v>44.2</c:v>
                </c:pt>
                <c:pt idx="2">
                  <c:v>47.2</c:v>
                </c:pt>
                <c:pt idx="3">
                  <c:v>51.4</c:v>
                </c:pt>
                <c:pt idx="4">
                  <c:v>48.7</c:v>
                </c:pt>
                <c:pt idx="5">
                  <c:v>47.7</c:v>
                </c:pt>
                <c:pt idx="6" formatCode="0.0_ ">
                  <c:v>51.2</c:v>
                </c:pt>
                <c:pt idx="7">
                  <c:v>44.5</c:v>
                </c:pt>
                <c:pt idx="8">
                  <c:v>45.6</c:v>
                </c:pt>
                <c:pt idx="9">
                  <c:v>51.2</c:v>
                </c:pt>
                <c:pt idx="10">
                  <c:v>45.8</c:v>
                </c:pt>
                <c:pt idx="11">
                  <c:v>48.1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0F-4B83-B54F-F62CCD686883}"/>
            </c:ext>
          </c:extLst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0.0_ </c:formatCode>
                <c:ptCount val="12"/>
                <c:pt idx="0" formatCode="General">
                  <c:v>43.5</c:v>
                </c:pt>
                <c:pt idx="1">
                  <c:v>50</c:v>
                </c:pt>
                <c:pt idx="2" formatCode="General">
                  <c:v>53.2</c:v>
                </c:pt>
                <c:pt idx="3" formatCode="General">
                  <c:v>48.5</c:v>
                </c:pt>
                <c:pt idx="4" formatCode="General">
                  <c:v>42.9</c:v>
                </c:pt>
                <c:pt idx="5" formatCode="General">
                  <c:v>41.7</c:v>
                </c:pt>
                <c:pt idx="6">
                  <c:v>47.4</c:v>
                </c:pt>
                <c:pt idx="7" formatCode="General">
                  <c:v>45</c:v>
                </c:pt>
                <c:pt idx="8" formatCode="General">
                  <c:v>46.3</c:v>
                </c:pt>
                <c:pt idx="9" formatCode="General">
                  <c:v>49.6</c:v>
                </c:pt>
                <c:pt idx="10" formatCode="General">
                  <c:v>47.6</c:v>
                </c:pt>
                <c:pt idx="11" formatCode="General">
                  <c:v>53.7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0F-4B83-B54F-F62CCD686883}"/>
            </c:ext>
          </c:extLst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0.0_ </c:formatCode>
                <c:ptCount val="12"/>
                <c:pt idx="0" formatCode="General">
                  <c:v>44.8</c:v>
                </c:pt>
                <c:pt idx="1">
                  <c:v>51.5</c:v>
                </c:pt>
                <c:pt idx="2" formatCode="General">
                  <c:v>56.2</c:v>
                </c:pt>
                <c:pt idx="3" formatCode="General">
                  <c:v>57.8</c:v>
                </c:pt>
                <c:pt idx="4" formatCode="General">
                  <c:v>55.6</c:v>
                </c:pt>
                <c:pt idx="5" formatCode="General">
                  <c:v>62.4</c:v>
                </c:pt>
                <c:pt idx="6">
                  <c:v>53</c:v>
                </c:pt>
                <c:pt idx="7" formatCode="General">
                  <c:v>50.6</c:v>
                </c:pt>
                <c:pt idx="8" formatCode="General">
                  <c:v>48</c:v>
                </c:pt>
                <c:pt idx="9" formatCode="General">
                  <c:v>47.1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0F-4B83-B54F-F62CCD686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9816"/>
        <c:axId val="237800208"/>
      </c:lineChart>
      <c:catAx>
        <c:axId val="237799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80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800208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8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33.1</c:v>
                </c:pt>
                <c:pt idx="1">
                  <c:v>35.1</c:v>
                </c:pt>
                <c:pt idx="2">
                  <c:v>41.1</c:v>
                </c:pt>
                <c:pt idx="3">
                  <c:v>42.3</c:v>
                </c:pt>
                <c:pt idx="4">
                  <c:v>42.9</c:v>
                </c:pt>
                <c:pt idx="5">
                  <c:v>48.7</c:v>
                </c:pt>
                <c:pt idx="6">
                  <c:v>50.1</c:v>
                </c:pt>
                <c:pt idx="7">
                  <c:v>35.4</c:v>
                </c:pt>
                <c:pt idx="8">
                  <c:v>35</c:v>
                </c:pt>
                <c:pt idx="9">
                  <c:v>39</c:v>
                </c:pt>
                <c:pt idx="10">
                  <c:v>38</c:v>
                </c:pt>
                <c:pt idx="11">
                  <c:v>37.299999999999997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8-4173-800C-A89E805645B0}"/>
            </c:ext>
          </c:extLst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31</c:v>
                </c:pt>
                <c:pt idx="1">
                  <c:v>41.9</c:v>
                </c:pt>
                <c:pt idx="2">
                  <c:v>40.700000000000003</c:v>
                </c:pt>
                <c:pt idx="3">
                  <c:v>47.3</c:v>
                </c:pt>
                <c:pt idx="4">
                  <c:v>55.6</c:v>
                </c:pt>
                <c:pt idx="5">
                  <c:v>54.5</c:v>
                </c:pt>
                <c:pt idx="6">
                  <c:v>50.6</c:v>
                </c:pt>
                <c:pt idx="7">
                  <c:v>41.6</c:v>
                </c:pt>
                <c:pt idx="8">
                  <c:v>40.700000000000003</c:v>
                </c:pt>
                <c:pt idx="9">
                  <c:v>53.2</c:v>
                </c:pt>
                <c:pt idx="10">
                  <c:v>46.1</c:v>
                </c:pt>
                <c:pt idx="11">
                  <c:v>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8-4173-800C-A89E805645B0}"/>
            </c:ext>
          </c:extLst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46.8</c:v>
                </c:pt>
                <c:pt idx="1">
                  <c:v>51.9</c:v>
                </c:pt>
                <c:pt idx="2">
                  <c:v>48.4</c:v>
                </c:pt>
                <c:pt idx="3">
                  <c:v>60.2</c:v>
                </c:pt>
                <c:pt idx="4">
                  <c:v>52.3</c:v>
                </c:pt>
                <c:pt idx="5">
                  <c:v>59.3</c:v>
                </c:pt>
                <c:pt idx="6">
                  <c:v>66.7</c:v>
                </c:pt>
                <c:pt idx="7">
                  <c:v>43.7</c:v>
                </c:pt>
                <c:pt idx="8">
                  <c:v>73.5</c:v>
                </c:pt>
                <c:pt idx="9">
                  <c:v>62.6</c:v>
                </c:pt>
                <c:pt idx="10">
                  <c:v>59.5</c:v>
                </c:pt>
                <c:pt idx="11">
                  <c:v>53.9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18-4173-800C-A89E805645B0}"/>
            </c:ext>
          </c:extLst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47.8</c:v>
                </c:pt>
                <c:pt idx="1">
                  <c:v>44.8</c:v>
                </c:pt>
                <c:pt idx="2">
                  <c:v>52.1</c:v>
                </c:pt>
                <c:pt idx="3">
                  <c:v>55.6</c:v>
                </c:pt>
                <c:pt idx="4">
                  <c:v>47.6</c:v>
                </c:pt>
                <c:pt idx="5">
                  <c:v>72.400000000000006</c:v>
                </c:pt>
                <c:pt idx="6">
                  <c:v>64.7</c:v>
                </c:pt>
                <c:pt idx="7">
                  <c:v>42.3</c:v>
                </c:pt>
                <c:pt idx="8">
                  <c:v>49.9</c:v>
                </c:pt>
                <c:pt idx="9">
                  <c:v>47.9</c:v>
                </c:pt>
                <c:pt idx="10">
                  <c:v>46.1</c:v>
                </c:pt>
                <c:pt idx="11">
                  <c:v>44.3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18-4173-800C-A89E805645B0}"/>
            </c:ext>
          </c:extLst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44.4</c:v>
                </c:pt>
                <c:pt idx="1">
                  <c:v>43.2</c:v>
                </c:pt>
                <c:pt idx="2">
                  <c:v>58.3</c:v>
                </c:pt>
                <c:pt idx="3">
                  <c:v>82.3</c:v>
                </c:pt>
                <c:pt idx="4">
                  <c:v>75.599999999999994</c:v>
                </c:pt>
                <c:pt idx="5">
                  <c:v>80.5</c:v>
                </c:pt>
                <c:pt idx="6">
                  <c:v>62.3</c:v>
                </c:pt>
                <c:pt idx="7">
                  <c:v>50.4</c:v>
                </c:pt>
                <c:pt idx="8">
                  <c:v>48.5</c:v>
                </c:pt>
                <c:pt idx="9">
                  <c:v>53.2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18-4173-800C-A89E80564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5720"/>
        <c:axId val="235996112"/>
      </c:lineChart>
      <c:catAx>
        <c:axId val="235995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6112"/>
        <c:scaling>
          <c:orientation val="minMax"/>
          <c:max val="9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57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42.4</c:v>
                </c:pt>
                <c:pt idx="1">
                  <c:v>42.8</c:v>
                </c:pt>
                <c:pt idx="2">
                  <c:v>43.9</c:v>
                </c:pt>
                <c:pt idx="3">
                  <c:v>47.3</c:v>
                </c:pt>
                <c:pt idx="4">
                  <c:v>50.1</c:v>
                </c:pt>
                <c:pt idx="5">
                  <c:v>52.2</c:v>
                </c:pt>
                <c:pt idx="6">
                  <c:v>51.2</c:v>
                </c:pt>
                <c:pt idx="7">
                  <c:v>49.2</c:v>
                </c:pt>
                <c:pt idx="8">
                  <c:v>48.2</c:v>
                </c:pt>
                <c:pt idx="9">
                  <c:v>49.1</c:v>
                </c:pt>
                <c:pt idx="10">
                  <c:v>48.9</c:v>
                </c:pt>
                <c:pt idx="11">
                  <c:v>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4F-4721-859F-13C6BCA091C9}"/>
            </c:ext>
          </c:extLst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48.3</c:v>
                </c:pt>
                <c:pt idx="1">
                  <c:v>50.9</c:v>
                </c:pt>
                <c:pt idx="2">
                  <c:v>48.3</c:v>
                </c:pt>
                <c:pt idx="3">
                  <c:v>50.5</c:v>
                </c:pt>
                <c:pt idx="4">
                  <c:v>52.1</c:v>
                </c:pt>
                <c:pt idx="5">
                  <c:v>49.7</c:v>
                </c:pt>
                <c:pt idx="6">
                  <c:v>45.5</c:v>
                </c:pt>
                <c:pt idx="7">
                  <c:v>40.799999999999997</c:v>
                </c:pt>
                <c:pt idx="8">
                  <c:v>41.6</c:v>
                </c:pt>
                <c:pt idx="9">
                  <c:v>46.4</c:v>
                </c:pt>
                <c:pt idx="10">
                  <c:v>47.5</c:v>
                </c:pt>
                <c:pt idx="11">
                  <c:v>56.7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4F-4721-859F-13C6BCA091C9}"/>
            </c:ext>
          </c:extLst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54.8</c:v>
                </c:pt>
                <c:pt idx="1">
                  <c:v>59.3</c:v>
                </c:pt>
                <c:pt idx="2">
                  <c:v>58.7</c:v>
                </c:pt>
                <c:pt idx="3">
                  <c:v>64.3</c:v>
                </c:pt>
                <c:pt idx="4">
                  <c:v>57.2</c:v>
                </c:pt>
                <c:pt idx="5">
                  <c:v>59.5</c:v>
                </c:pt>
                <c:pt idx="6">
                  <c:v>57.8</c:v>
                </c:pt>
                <c:pt idx="7">
                  <c:v>57.5</c:v>
                </c:pt>
                <c:pt idx="8">
                  <c:v>57.6</c:v>
                </c:pt>
                <c:pt idx="9">
                  <c:v>61</c:v>
                </c:pt>
                <c:pt idx="10">
                  <c:v>58.2</c:v>
                </c:pt>
                <c:pt idx="11">
                  <c:v>62.9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4F-4721-859F-13C6BCA091C9}"/>
            </c:ext>
          </c:extLst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65.900000000000006</c:v>
                </c:pt>
                <c:pt idx="1">
                  <c:v>65.900000000000006</c:v>
                </c:pt>
                <c:pt idx="2">
                  <c:v>60.8</c:v>
                </c:pt>
                <c:pt idx="3">
                  <c:v>61</c:v>
                </c:pt>
                <c:pt idx="4">
                  <c:v>64.599999999999994</c:v>
                </c:pt>
                <c:pt idx="5">
                  <c:v>55.6</c:v>
                </c:pt>
                <c:pt idx="6">
                  <c:v>43</c:v>
                </c:pt>
                <c:pt idx="7">
                  <c:v>47.8</c:v>
                </c:pt>
                <c:pt idx="8">
                  <c:v>53.1</c:v>
                </c:pt>
                <c:pt idx="9">
                  <c:v>53.4</c:v>
                </c:pt>
                <c:pt idx="10">
                  <c:v>34</c:v>
                </c:pt>
                <c:pt idx="11">
                  <c:v>32.1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4F-4721-859F-13C6BCA091C9}"/>
            </c:ext>
          </c:extLst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32.1</c:v>
                </c:pt>
                <c:pt idx="1">
                  <c:v>30.1</c:v>
                </c:pt>
                <c:pt idx="2">
                  <c:v>28.9</c:v>
                </c:pt>
                <c:pt idx="3">
                  <c:v>38</c:v>
                </c:pt>
                <c:pt idx="4">
                  <c:v>43.4</c:v>
                </c:pt>
                <c:pt idx="5">
                  <c:v>45.9</c:v>
                </c:pt>
                <c:pt idx="6">
                  <c:v>40.200000000000003</c:v>
                </c:pt>
                <c:pt idx="7">
                  <c:v>40.5</c:v>
                </c:pt>
                <c:pt idx="8">
                  <c:v>41.7</c:v>
                </c:pt>
                <c:pt idx="9">
                  <c:v>40.799999999999997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4F-4721-859F-13C6BCA09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6896"/>
        <c:axId val="235997288"/>
      </c:lineChart>
      <c:catAx>
        <c:axId val="235996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7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7288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89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78</c:v>
                </c:pt>
                <c:pt idx="1">
                  <c:v>81.900000000000006</c:v>
                </c:pt>
                <c:pt idx="2">
                  <c:v>93.5</c:v>
                </c:pt>
                <c:pt idx="3">
                  <c:v>89.1</c:v>
                </c:pt>
                <c:pt idx="4">
                  <c:v>85.2</c:v>
                </c:pt>
                <c:pt idx="5">
                  <c:v>93.3</c:v>
                </c:pt>
                <c:pt idx="6">
                  <c:v>97.7</c:v>
                </c:pt>
                <c:pt idx="7">
                  <c:v>72.599999999999994</c:v>
                </c:pt>
                <c:pt idx="8">
                  <c:v>73</c:v>
                </c:pt>
                <c:pt idx="9">
                  <c:v>79.2</c:v>
                </c:pt>
                <c:pt idx="10">
                  <c:v>77.8</c:v>
                </c:pt>
                <c:pt idx="11">
                  <c:v>73.400000000000006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A8-4E65-BCF3-C29EC31D3FCE}"/>
            </c:ext>
          </c:extLst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81.8</c:v>
                </c:pt>
                <c:pt idx="2">
                  <c:v>84.6</c:v>
                </c:pt>
                <c:pt idx="3">
                  <c:v>93.4</c:v>
                </c:pt>
                <c:pt idx="4">
                  <c:v>106.7</c:v>
                </c:pt>
                <c:pt idx="5">
                  <c:v>109.4</c:v>
                </c:pt>
                <c:pt idx="6">
                  <c:v>110.7</c:v>
                </c:pt>
                <c:pt idx="7">
                  <c:v>101.9</c:v>
                </c:pt>
                <c:pt idx="8">
                  <c:v>97.7</c:v>
                </c:pt>
                <c:pt idx="9">
                  <c:v>115.3</c:v>
                </c:pt>
                <c:pt idx="10">
                  <c:v>97.1</c:v>
                </c:pt>
                <c:pt idx="11">
                  <c:v>88.2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8-4E65-BCF3-C29EC31D3FCE}"/>
            </c:ext>
          </c:extLst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85.7</c:v>
                </c:pt>
                <c:pt idx="1">
                  <c:v>87</c:v>
                </c:pt>
                <c:pt idx="2">
                  <c:v>82.4</c:v>
                </c:pt>
                <c:pt idx="3">
                  <c:v>93.3</c:v>
                </c:pt>
                <c:pt idx="4">
                  <c:v>92</c:v>
                </c:pt>
                <c:pt idx="5">
                  <c:v>99.6</c:v>
                </c:pt>
                <c:pt idx="6">
                  <c:v>115.3</c:v>
                </c:pt>
                <c:pt idx="7">
                  <c:v>76.099999999999994</c:v>
                </c:pt>
                <c:pt idx="8">
                  <c:v>127.5</c:v>
                </c:pt>
                <c:pt idx="9">
                  <c:v>102.6</c:v>
                </c:pt>
                <c:pt idx="10">
                  <c:v>102.2</c:v>
                </c:pt>
                <c:pt idx="11">
                  <c:v>85.1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A8-4E65-BCF3-C29EC31D3FCE}"/>
            </c:ext>
          </c:extLst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71.8</c:v>
                </c:pt>
                <c:pt idx="1">
                  <c:v>67.900000000000006</c:v>
                </c:pt>
                <c:pt idx="2">
                  <c:v>86.3</c:v>
                </c:pt>
                <c:pt idx="3">
                  <c:v>91.1</c:v>
                </c:pt>
                <c:pt idx="4">
                  <c:v>72.900000000000006</c:v>
                </c:pt>
                <c:pt idx="5">
                  <c:v>127.8</c:v>
                </c:pt>
                <c:pt idx="6">
                  <c:v>144</c:v>
                </c:pt>
                <c:pt idx="7">
                  <c:v>88.1</c:v>
                </c:pt>
                <c:pt idx="8">
                  <c:v>93.5</c:v>
                </c:pt>
                <c:pt idx="9">
                  <c:v>89.7</c:v>
                </c:pt>
                <c:pt idx="10">
                  <c:v>127.8</c:v>
                </c:pt>
                <c:pt idx="11">
                  <c:v>136.69999999999999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A8-4E65-BCF3-C29EC31D3FCE}"/>
            </c:ext>
          </c:extLst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138.19999999999999</c:v>
                </c:pt>
                <c:pt idx="1">
                  <c:v>142.4</c:v>
                </c:pt>
                <c:pt idx="2">
                  <c:v>199.9</c:v>
                </c:pt>
                <c:pt idx="3">
                  <c:v>232.5</c:v>
                </c:pt>
                <c:pt idx="4">
                  <c:v>179</c:v>
                </c:pt>
                <c:pt idx="5">
                  <c:v>177.6</c:v>
                </c:pt>
                <c:pt idx="6">
                  <c:v>151.19999999999999</c:v>
                </c:pt>
                <c:pt idx="7">
                  <c:v>124.5</c:v>
                </c:pt>
                <c:pt idx="8">
                  <c:v>116.7</c:v>
                </c:pt>
                <c:pt idx="9">
                  <c:v>129.9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A8-4E65-BCF3-C29EC31D3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2920"/>
        <c:axId val="237703312"/>
      </c:lineChart>
      <c:catAx>
        <c:axId val="237702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3312"/>
        <c:scaling>
          <c:orientation val="minMax"/>
          <c:max val="25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2920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'16・駿遠推移'!$A$25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'16・駿遠推移'!$B$25:$M$25</c:f>
              <c:numCache>
                <c:formatCode>#,##0.0;[Red]\-#,##0.0</c:formatCode>
                <c:ptCount val="12"/>
                <c:pt idx="0">
                  <c:v>86.4</c:v>
                </c:pt>
                <c:pt idx="1">
                  <c:v>105.9</c:v>
                </c:pt>
                <c:pt idx="2">
                  <c:v>115.8</c:v>
                </c:pt>
                <c:pt idx="3">
                  <c:v>124.6</c:v>
                </c:pt>
                <c:pt idx="4">
                  <c:v>121.9</c:v>
                </c:pt>
                <c:pt idx="5">
                  <c:v>135.4</c:v>
                </c:pt>
                <c:pt idx="6">
                  <c:v>137.80000000000001</c:v>
                </c:pt>
                <c:pt idx="7">
                  <c:v>127</c:v>
                </c:pt>
                <c:pt idx="8">
                  <c:v>126.1</c:v>
                </c:pt>
                <c:pt idx="9">
                  <c:v>125.2</c:v>
                </c:pt>
                <c:pt idx="10">
                  <c:v>122.8</c:v>
                </c:pt>
                <c:pt idx="1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7-4C82-8232-06BA15C27467}"/>
            </c:ext>
          </c:extLst>
        </c:ser>
        <c:ser>
          <c:idx val="1"/>
          <c:order val="1"/>
          <c:tx>
            <c:strRef>
              <c:f>'16・駿遠推移'!$A$26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'16・駿遠推移'!$B$26:$M$26</c:f>
              <c:numCache>
                <c:formatCode>#,##0.0;[Red]\-#,##0.0</c:formatCode>
                <c:ptCount val="12"/>
                <c:pt idx="0">
                  <c:v>91</c:v>
                </c:pt>
                <c:pt idx="1">
                  <c:v>88.5</c:v>
                </c:pt>
                <c:pt idx="2">
                  <c:v>127.1</c:v>
                </c:pt>
                <c:pt idx="3">
                  <c:v>123.6</c:v>
                </c:pt>
                <c:pt idx="4">
                  <c:v>127.3</c:v>
                </c:pt>
                <c:pt idx="5">
                  <c:v>123.9</c:v>
                </c:pt>
                <c:pt idx="6">
                  <c:v>147.6</c:v>
                </c:pt>
                <c:pt idx="7">
                  <c:v>123.9</c:v>
                </c:pt>
                <c:pt idx="8">
                  <c:v>121.8</c:v>
                </c:pt>
                <c:pt idx="9">
                  <c:v>131</c:v>
                </c:pt>
                <c:pt idx="10">
                  <c:v>110.3</c:v>
                </c:pt>
                <c:pt idx="11">
                  <c:v>106.5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7-4C82-8232-06BA15C27467}"/>
            </c:ext>
          </c:extLst>
        </c:ser>
        <c:ser>
          <c:idx val="2"/>
          <c:order val="2"/>
          <c:tx>
            <c:strRef>
              <c:f>'16・駿遠推移'!$A$27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'16・駿遠推移'!$B$27:$M$27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100.8</c:v>
                </c:pt>
                <c:pt idx="2">
                  <c:v>119.9</c:v>
                </c:pt>
                <c:pt idx="3">
                  <c:v>122</c:v>
                </c:pt>
                <c:pt idx="4">
                  <c:v>123.5</c:v>
                </c:pt>
                <c:pt idx="5">
                  <c:v>126.2</c:v>
                </c:pt>
                <c:pt idx="6">
                  <c:v>126.9</c:v>
                </c:pt>
                <c:pt idx="7">
                  <c:v>97.5</c:v>
                </c:pt>
                <c:pt idx="8">
                  <c:v>114.1</c:v>
                </c:pt>
                <c:pt idx="9">
                  <c:v>104.1</c:v>
                </c:pt>
                <c:pt idx="10">
                  <c:v>95.1</c:v>
                </c:pt>
                <c:pt idx="1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7-4C82-8232-06BA15C27467}"/>
            </c:ext>
          </c:extLst>
        </c:ser>
        <c:ser>
          <c:idx val="3"/>
          <c:order val="3"/>
          <c:tx>
            <c:strRef>
              <c:f>'16・駿遠推移'!$A$28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'16・駿遠推移'!$B$28:$M$28</c:f>
              <c:numCache>
                <c:formatCode>#,##0.0;[Red]\-#,##0.0</c:formatCode>
                <c:ptCount val="12"/>
                <c:pt idx="0">
                  <c:v>84.4</c:v>
                </c:pt>
                <c:pt idx="1">
                  <c:v>90.2</c:v>
                </c:pt>
                <c:pt idx="2">
                  <c:v>113.2</c:v>
                </c:pt>
                <c:pt idx="3">
                  <c:v>112.9</c:v>
                </c:pt>
                <c:pt idx="4">
                  <c:v>92.8</c:v>
                </c:pt>
                <c:pt idx="5">
                  <c:v>100.2</c:v>
                </c:pt>
                <c:pt idx="6">
                  <c:v>103</c:v>
                </c:pt>
                <c:pt idx="7">
                  <c:v>90.2</c:v>
                </c:pt>
                <c:pt idx="8">
                  <c:v>95.8</c:v>
                </c:pt>
                <c:pt idx="9">
                  <c:v>131.9</c:v>
                </c:pt>
                <c:pt idx="10">
                  <c:v>84.5</c:v>
                </c:pt>
                <c:pt idx="11">
                  <c:v>78.599999999999994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87-4C82-8232-06BA15C27467}"/>
            </c:ext>
          </c:extLst>
        </c:ser>
        <c:ser>
          <c:idx val="4"/>
          <c:order val="4"/>
          <c:tx>
            <c:strRef>
              <c:f>'16・駿遠推移'!$A$29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'16・駿遠推移'!$B$29:$M$29</c:f>
              <c:numCache>
                <c:formatCode>#,##0.0;[Red]\-#,##0.0</c:formatCode>
                <c:ptCount val="12"/>
                <c:pt idx="0">
                  <c:v>75.7</c:v>
                </c:pt>
                <c:pt idx="1">
                  <c:v>92.3</c:v>
                </c:pt>
                <c:pt idx="2">
                  <c:v>105</c:v>
                </c:pt>
                <c:pt idx="3">
                  <c:v>103.6</c:v>
                </c:pt>
                <c:pt idx="4">
                  <c:v>94.9</c:v>
                </c:pt>
                <c:pt idx="5">
                  <c:v>106.3</c:v>
                </c:pt>
                <c:pt idx="6">
                  <c:v>100.1</c:v>
                </c:pt>
                <c:pt idx="7">
                  <c:v>100.9</c:v>
                </c:pt>
                <c:pt idx="8">
                  <c:v>91.8</c:v>
                </c:pt>
                <c:pt idx="9">
                  <c:v>87.4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87-4C82-8232-06BA15C27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3704"/>
        <c:axId val="237704488"/>
      </c:lineChart>
      <c:catAx>
        <c:axId val="237703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4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4488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704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'16・駿遠推移'!$A$54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'16・駿遠推移'!$B$54:$M$54</c:f>
              <c:numCache>
                <c:formatCode>#,##0.0;[Red]\-#,##0.0</c:formatCode>
                <c:ptCount val="12"/>
                <c:pt idx="0">
                  <c:v>92.5</c:v>
                </c:pt>
                <c:pt idx="1">
                  <c:v>102.9</c:v>
                </c:pt>
                <c:pt idx="2">
                  <c:v>99.4</c:v>
                </c:pt>
                <c:pt idx="3">
                  <c:v>109.4</c:v>
                </c:pt>
                <c:pt idx="4">
                  <c:v>112.9</c:v>
                </c:pt>
                <c:pt idx="5">
                  <c:v>124.7</c:v>
                </c:pt>
                <c:pt idx="6">
                  <c:v>123</c:v>
                </c:pt>
                <c:pt idx="7">
                  <c:v>131.30000000000001</c:v>
                </c:pt>
                <c:pt idx="8">
                  <c:v>130.1</c:v>
                </c:pt>
                <c:pt idx="9">
                  <c:v>132.19999999999999</c:v>
                </c:pt>
                <c:pt idx="10">
                  <c:v>134.30000000000001</c:v>
                </c:pt>
                <c:pt idx="11">
                  <c:v>124.2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0-433B-A550-248DC39CC019}"/>
            </c:ext>
          </c:extLst>
        </c:ser>
        <c:ser>
          <c:idx val="1"/>
          <c:order val="1"/>
          <c:tx>
            <c:strRef>
              <c:f>'16・駿遠推移'!$A$55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'16・駿遠推移'!$B$55:$M$55</c:f>
              <c:numCache>
                <c:formatCode>#,##0.0;[Red]\-#,##0.0</c:formatCode>
                <c:ptCount val="12"/>
                <c:pt idx="0">
                  <c:v>120.5</c:v>
                </c:pt>
                <c:pt idx="1">
                  <c:v>109</c:v>
                </c:pt>
                <c:pt idx="2">
                  <c:v>119.8</c:v>
                </c:pt>
                <c:pt idx="3">
                  <c:v>121.6</c:v>
                </c:pt>
                <c:pt idx="4">
                  <c:v>136.1</c:v>
                </c:pt>
                <c:pt idx="5">
                  <c:v>141.5</c:v>
                </c:pt>
                <c:pt idx="6">
                  <c:v>138.5</c:v>
                </c:pt>
                <c:pt idx="7">
                  <c:v>115.4</c:v>
                </c:pt>
                <c:pt idx="8">
                  <c:v>127.1</c:v>
                </c:pt>
                <c:pt idx="9">
                  <c:v>139.9</c:v>
                </c:pt>
                <c:pt idx="10">
                  <c:v>134.6</c:v>
                </c:pt>
                <c:pt idx="11">
                  <c:v>130.80000000000001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0-433B-A550-248DC39CC019}"/>
            </c:ext>
          </c:extLst>
        </c:ser>
        <c:ser>
          <c:idx val="2"/>
          <c:order val="2"/>
          <c:tx>
            <c:strRef>
              <c:f>'16・駿遠推移'!$A$56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'16・駿遠推移'!$B$56:$M$56</c:f>
              <c:numCache>
                <c:formatCode>#,##0.0;[Red]\-#,##0.0</c:formatCode>
                <c:ptCount val="12"/>
                <c:pt idx="0">
                  <c:v>114.1</c:v>
                </c:pt>
                <c:pt idx="1">
                  <c:v>119.1</c:v>
                </c:pt>
                <c:pt idx="2">
                  <c:v>126.2</c:v>
                </c:pt>
                <c:pt idx="3">
                  <c:v>117.7</c:v>
                </c:pt>
                <c:pt idx="4">
                  <c:v>126</c:v>
                </c:pt>
                <c:pt idx="5">
                  <c:v>138.9</c:v>
                </c:pt>
                <c:pt idx="6">
                  <c:v>146.19999999999999</c:v>
                </c:pt>
                <c:pt idx="7">
                  <c:v>134.4</c:v>
                </c:pt>
                <c:pt idx="8">
                  <c:v>134.19999999999999</c:v>
                </c:pt>
                <c:pt idx="9">
                  <c:v>122.9</c:v>
                </c:pt>
                <c:pt idx="10">
                  <c:v>124.3</c:v>
                </c:pt>
                <c:pt idx="11">
                  <c:v>122.1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20-433B-A550-248DC39CC019}"/>
            </c:ext>
          </c:extLst>
        </c:ser>
        <c:ser>
          <c:idx val="3"/>
          <c:order val="3"/>
          <c:tx>
            <c:strRef>
              <c:f>'16・駿遠推移'!$A$57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'16・駿遠推移'!$B$57:$M$57</c:f>
              <c:numCache>
                <c:formatCode>#,##0.0;[Red]\-#,##0.0</c:formatCode>
                <c:ptCount val="12"/>
                <c:pt idx="0">
                  <c:v>119.6</c:v>
                </c:pt>
                <c:pt idx="1">
                  <c:v>116.2</c:v>
                </c:pt>
                <c:pt idx="2">
                  <c:v>120.4</c:v>
                </c:pt>
                <c:pt idx="3">
                  <c:v>120.3</c:v>
                </c:pt>
                <c:pt idx="4">
                  <c:v>123.1</c:v>
                </c:pt>
                <c:pt idx="5">
                  <c:v>116.5</c:v>
                </c:pt>
                <c:pt idx="6">
                  <c:v>114.8</c:v>
                </c:pt>
                <c:pt idx="7">
                  <c:v>111.8</c:v>
                </c:pt>
                <c:pt idx="8">
                  <c:v>114</c:v>
                </c:pt>
                <c:pt idx="9">
                  <c:v>141.30000000000001</c:v>
                </c:pt>
                <c:pt idx="10">
                  <c:v>114</c:v>
                </c:pt>
                <c:pt idx="11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20-433B-A550-248DC39CC019}"/>
            </c:ext>
          </c:extLst>
        </c:ser>
        <c:ser>
          <c:idx val="4"/>
          <c:order val="4"/>
          <c:tx>
            <c:strRef>
              <c:f>'16・駿遠推移'!$A$58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'16・駿遠推移'!$B$58:$M$58</c:f>
              <c:numCache>
                <c:formatCode>#,##0.0;[Red]\-#,##0.0</c:formatCode>
                <c:ptCount val="12"/>
                <c:pt idx="0">
                  <c:v>99.7</c:v>
                </c:pt>
                <c:pt idx="1">
                  <c:v>109.5</c:v>
                </c:pt>
                <c:pt idx="2">
                  <c:v>111.4</c:v>
                </c:pt>
                <c:pt idx="3">
                  <c:v>102.9</c:v>
                </c:pt>
                <c:pt idx="4">
                  <c:v>113.3</c:v>
                </c:pt>
                <c:pt idx="5">
                  <c:v>123.3</c:v>
                </c:pt>
                <c:pt idx="6">
                  <c:v>120.8</c:v>
                </c:pt>
                <c:pt idx="7">
                  <c:v>138.19999999999999</c:v>
                </c:pt>
                <c:pt idx="8">
                  <c:v>132.1</c:v>
                </c:pt>
                <c:pt idx="9">
                  <c:v>128.30000000000001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20-433B-A550-248DC39C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5272"/>
        <c:axId val="237705664"/>
      </c:lineChart>
      <c:catAx>
        <c:axId val="237705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5664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272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'16・駿遠推移'!$A$84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'16・駿遠推移'!$B$84:$M$84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A-4F76-A4A3-4B459310F599}"/>
            </c:ext>
          </c:extLst>
        </c:ser>
        <c:ser>
          <c:idx val="1"/>
          <c:order val="1"/>
          <c:tx>
            <c:strRef>
              <c:f>'16・駿遠推移'!$A$85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'16・駿遠推移'!$B$85:$M$85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A-4F76-A4A3-4B459310F599}"/>
            </c:ext>
          </c:extLst>
        </c:ser>
        <c:ser>
          <c:idx val="2"/>
          <c:order val="2"/>
          <c:tx>
            <c:strRef>
              <c:f>'16・駿遠推移'!$A$86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'16・駿遠推移'!$B$86:$M$86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  <c:pt idx="5">
                  <c:v>90.4</c:v>
                </c:pt>
                <c:pt idx="6">
                  <c:v>86.4</c:v>
                </c:pt>
                <c:pt idx="7">
                  <c:v>73.7</c:v>
                </c:pt>
                <c:pt idx="8">
                  <c:v>85</c:v>
                </c:pt>
                <c:pt idx="9">
                  <c:v>85.4</c:v>
                </c:pt>
                <c:pt idx="10">
                  <c:v>76.400000000000006</c:v>
                </c:pt>
                <c:pt idx="11">
                  <c:v>90.2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1A-4F76-A4A3-4B459310F599}"/>
            </c:ext>
          </c:extLst>
        </c:ser>
        <c:ser>
          <c:idx val="3"/>
          <c:order val="3"/>
          <c:tx>
            <c:strRef>
              <c:f>'16・駿遠推移'!$A$87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'16・駿遠推移'!$B$87:$M$87</c:f>
              <c:numCache>
                <c:formatCode>0.0_ </c:formatCode>
                <c:ptCount val="12"/>
                <c:pt idx="0">
                  <c:v>70.900000000000006</c:v>
                </c:pt>
                <c:pt idx="1">
                  <c:v>78</c:v>
                </c:pt>
                <c:pt idx="2">
                  <c:v>93.9</c:v>
                </c:pt>
                <c:pt idx="3">
                  <c:v>93.9</c:v>
                </c:pt>
                <c:pt idx="4">
                  <c:v>75.099999999999994</c:v>
                </c:pt>
                <c:pt idx="5">
                  <c:v>86.4</c:v>
                </c:pt>
                <c:pt idx="6">
                  <c:v>89.8</c:v>
                </c:pt>
                <c:pt idx="7">
                  <c:v>81</c:v>
                </c:pt>
                <c:pt idx="8">
                  <c:v>83.9</c:v>
                </c:pt>
                <c:pt idx="9">
                  <c:v>92.6</c:v>
                </c:pt>
                <c:pt idx="10">
                  <c:v>76.900000000000006</c:v>
                </c:pt>
                <c:pt idx="11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1A-4F76-A4A3-4B459310F599}"/>
            </c:ext>
          </c:extLst>
        </c:ser>
        <c:ser>
          <c:idx val="4"/>
          <c:order val="4"/>
          <c:tx>
            <c:strRef>
              <c:f>'16・駿遠推移'!$A$88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'16・駿遠推移'!$B$88:$M$88</c:f>
              <c:numCache>
                <c:formatCode>0.0_ </c:formatCode>
                <c:ptCount val="12"/>
                <c:pt idx="0">
                  <c:v>76.099999999999994</c:v>
                </c:pt>
                <c:pt idx="1">
                  <c:v>83.6</c:v>
                </c:pt>
                <c:pt idx="2">
                  <c:v>94.2</c:v>
                </c:pt>
                <c:pt idx="3">
                  <c:v>100.7</c:v>
                </c:pt>
                <c:pt idx="4">
                  <c:v>83</c:v>
                </c:pt>
                <c:pt idx="5">
                  <c:v>85.6</c:v>
                </c:pt>
                <c:pt idx="6">
                  <c:v>83.1</c:v>
                </c:pt>
                <c:pt idx="7">
                  <c:v>71.099999999999994</c:v>
                </c:pt>
                <c:pt idx="8">
                  <c:v>70.099999999999994</c:v>
                </c:pt>
                <c:pt idx="9">
                  <c:v>68.599999999999994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1A-4F76-A4A3-4B459310F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944512"/>
        <c:axId val="238944904"/>
      </c:lineChart>
      <c:catAx>
        <c:axId val="23894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944904"/>
        <c:scaling>
          <c:orientation val="minMax"/>
          <c:max val="120"/>
          <c:min val="6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5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62</c:v>
                </c:pt>
                <c:pt idx="1">
                  <c:v>64.5</c:v>
                </c:pt>
                <c:pt idx="2" formatCode="0.0_ ">
                  <c:v>73.8</c:v>
                </c:pt>
                <c:pt idx="3">
                  <c:v>76.400000000000006</c:v>
                </c:pt>
                <c:pt idx="4">
                  <c:v>79.2</c:v>
                </c:pt>
                <c:pt idx="5">
                  <c:v>78.099999999999994</c:v>
                </c:pt>
                <c:pt idx="6" formatCode="0.0_ ">
                  <c:v>77.5</c:v>
                </c:pt>
                <c:pt idx="7">
                  <c:v>71.099999999999994</c:v>
                </c:pt>
                <c:pt idx="8">
                  <c:v>75.7</c:v>
                </c:pt>
                <c:pt idx="9">
                  <c:v>73.3</c:v>
                </c:pt>
                <c:pt idx="10">
                  <c:v>72.900000000000006</c:v>
                </c:pt>
                <c:pt idx="11" formatCode="0.0_ ">
                  <c:v>75.400000000000006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C-4A9F-BDA3-AA440C92F393}"/>
            </c:ext>
          </c:extLst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67.599999999999994</c:v>
                </c:pt>
                <c:pt idx="2" formatCode="0.0_ ">
                  <c:v>77.400000000000006</c:v>
                </c:pt>
                <c:pt idx="3">
                  <c:v>74</c:v>
                </c:pt>
                <c:pt idx="4">
                  <c:v>77</c:v>
                </c:pt>
                <c:pt idx="5">
                  <c:v>78.2</c:v>
                </c:pt>
                <c:pt idx="6" formatCode="0.0_ ">
                  <c:v>75.400000000000006</c:v>
                </c:pt>
                <c:pt idx="7">
                  <c:v>74.8</c:v>
                </c:pt>
                <c:pt idx="8">
                  <c:v>77</c:v>
                </c:pt>
                <c:pt idx="9">
                  <c:v>80.7</c:v>
                </c:pt>
                <c:pt idx="10">
                  <c:v>84.1</c:v>
                </c:pt>
                <c:pt idx="11" formatCode="0.0_ ">
                  <c:v>74.400000000000006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DC-4A9F-BDA3-AA440C92F393}"/>
            </c:ext>
          </c:extLst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74.599999999999994</c:v>
                </c:pt>
                <c:pt idx="1">
                  <c:v>75.400000000000006</c:v>
                </c:pt>
                <c:pt idx="2" formatCode="0.0_ ">
                  <c:v>81.099999999999994</c:v>
                </c:pt>
                <c:pt idx="3">
                  <c:v>81.599999999999994</c:v>
                </c:pt>
                <c:pt idx="4">
                  <c:v>80.7</c:v>
                </c:pt>
                <c:pt idx="5">
                  <c:v>79.400000000000006</c:v>
                </c:pt>
                <c:pt idx="6" formatCode="0.0_ ">
                  <c:v>87.2</c:v>
                </c:pt>
                <c:pt idx="7">
                  <c:v>72.599999999999994</c:v>
                </c:pt>
                <c:pt idx="8">
                  <c:v>79</c:v>
                </c:pt>
                <c:pt idx="9">
                  <c:v>82.8</c:v>
                </c:pt>
                <c:pt idx="10">
                  <c:v>76.400000000000006</c:v>
                </c:pt>
                <c:pt idx="11" formatCode="0.0_ ">
                  <c:v>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DC-4A9F-BDA3-AA440C92F393}"/>
            </c:ext>
          </c:extLst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69</c:v>
                </c:pt>
                <c:pt idx="1">
                  <c:v>77.5</c:v>
                </c:pt>
                <c:pt idx="2" formatCode="0.0_ ">
                  <c:v>84.3</c:v>
                </c:pt>
                <c:pt idx="3">
                  <c:v>83</c:v>
                </c:pt>
                <c:pt idx="4">
                  <c:v>72.7</c:v>
                </c:pt>
                <c:pt idx="5">
                  <c:v>75.400000000000006</c:v>
                </c:pt>
                <c:pt idx="6" formatCode="0.0_ ">
                  <c:v>78.3</c:v>
                </c:pt>
                <c:pt idx="7">
                  <c:v>69.5</c:v>
                </c:pt>
                <c:pt idx="8">
                  <c:v>75.900000000000006</c:v>
                </c:pt>
                <c:pt idx="9">
                  <c:v>79.900000000000006</c:v>
                </c:pt>
                <c:pt idx="10">
                  <c:v>67.3</c:v>
                </c:pt>
                <c:pt idx="11" formatCode="0.0_ 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DC-4A9F-BDA3-AA440C92F393}"/>
            </c:ext>
          </c:extLst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2.6249999999999999E-2"/>
                  <c:y val="-2.7993507390523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43-4CEB-A03B-9C522F545D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62</c:v>
                </c:pt>
                <c:pt idx="1">
                  <c:v>71.900000000000006</c:v>
                </c:pt>
                <c:pt idx="2" formatCode="0.0_ ">
                  <c:v>82.3</c:v>
                </c:pt>
                <c:pt idx="3">
                  <c:v>86.9</c:v>
                </c:pt>
                <c:pt idx="4">
                  <c:v>79.5</c:v>
                </c:pt>
                <c:pt idx="5">
                  <c:v>84.7</c:v>
                </c:pt>
                <c:pt idx="6" formatCode="0.0_ ">
                  <c:v>77.8</c:v>
                </c:pt>
                <c:pt idx="7">
                  <c:v>103.2</c:v>
                </c:pt>
                <c:pt idx="8">
                  <c:v>105.2</c:v>
                </c:pt>
                <c:pt idx="9">
                  <c:v>95.4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DC-4A9F-BDA3-AA440C92F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78000"/>
        <c:axId val="183478384"/>
      </c:lineChart>
      <c:catAx>
        <c:axId val="18347800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478384"/>
        <c:crosses val="autoZero"/>
        <c:auto val="1"/>
        <c:lblAlgn val="ctr"/>
        <c:lblOffset val="100"/>
        <c:tickLblSkip val="1"/>
        <c:noMultiLvlLbl val="0"/>
      </c:catAx>
      <c:valAx>
        <c:axId val="183478384"/>
        <c:scaling>
          <c:orientation val="minMax"/>
          <c:max val="11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183478000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14.1</c:v>
                </c:pt>
                <c:pt idx="1">
                  <c:v>14.9</c:v>
                </c:pt>
                <c:pt idx="2">
                  <c:v>16.399999999999999</c:v>
                </c:pt>
                <c:pt idx="3">
                  <c:v>16.100000000000001</c:v>
                </c:pt>
                <c:pt idx="4">
                  <c:v>15.5</c:v>
                </c:pt>
                <c:pt idx="5">
                  <c:v>16.8</c:v>
                </c:pt>
                <c:pt idx="6">
                  <c:v>16.100000000000001</c:v>
                </c:pt>
                <c:pt idx="7">
                  <c:v>15</c:v>
                </c:pt>
                <c:pt idx="8">
                  <c:v>17.8</c:v>
                </c:pt>
                <c:pt idx="9">
                  <c:v>16.899999999999999</c:v>
                </c:pt>
                <c:pt idx="10">
                  <c:v>15.7</c:v>
                </c:pt>
                <c:pt idx="11">
                  <c:v>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9-4DA4-A947-46D802DF9988}"/>
            </c:ext>
          </c:extLst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14.6</c:v>
                </c:pt>
                <c:pt idx="1">
                  <c:v>14.9</c:v>
                </c:pt>
                <c:pt idx="2">
                  <c:v>16</c:v>
                </c:pt>
                <c:pt idx="3">
                  <c:v>15.6</c:v>
                </c:pt>
                <c:pt idx="4">
                  <c:v>15.5</c:v>
                </c:pt>
                <c:pt idx="5">
                  <c:v>15.8</c:v>
                </c:pt>
                <c:pt idx="6">
                  <c:v>15.8</c:v>
                </c:pt>
                <c:pt idx="7">
                  <c:v>15.3</c:v>
                </c:pt>
                <c:pt idx="8">
                  <c:v>19.3</c:v>
                </c:pt>
                <c:pt idx="9">
                  <c:v>20.3</c:v>
                </c:pt>
                <c:pt idx="10">
                  <c:v>21.1</c:v>
                </c:pt>
                <c:pt idx="11">
                  <c:v>18.5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9-4DA4-A947-46D802DF9988}"/>
            </c:ext>
          </c:extLst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20</c:v>
                </c:pt>
                <c:pt idx="1">
                  <c:v>20.100000000000001</c:v>
                </c:pt>
                <c:pt idx="2">
                  <c:v>21.2</c:v>
                </c:pt>
                <c:pt idx="3">
                  <c:v>22.7</c:v>
                </c:pt>
                <c:pt idx="4">
                  <c:v>21.8</c:v>
                </c:pt>
                <c:pt idx="5">
                  <c:v>21.8</c:v>
                </c:pt>
                <c:pt idx="6">
                  <c:v>23.4</c:v>
                </c:pt>
                <c:pt idx="7">
                  <c:v>20.3</c:v>
                </c:pt>
                <c:pt idx="8">
                  <c:v>23.3</c:v>
                </c:pt>
                <c:pt idx="9">
                  <c:v>22.7</c:v>
                </c:pt>
                <c:pt idx="10">
                  <c:v>21.9</c:v>
                </c:pt>
                <c:pt idx="11">
                  <c:v>20.8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29-4DA4-A947-46D802DF9988}"/>
            </c:ext>
          </c:extLst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20.3</c:v>
                </c:pt>
                <c:pt idx="1">
                  <c:v>21.9</c:v>
                </c:pt>
                <c:pt idx="2">
                  <c:v>25.5</c:v>
                </c:pt>
                <c:pt idx="3">
                  <c:v>26.2</c:v>
                </c:pt>
                <c:pt idx="4">
                  <c:v>20.399999999999999</c:v>
                </c:pt>
                <c:pt idx="5">
                  <c:v>21.6</c:v>
                </c:pt>
                <c:pt idx="6">
                  <c:v>23.6</c:v>
                </c:pt>
                <c:pt idx="7">
                  <c:v>19.3</c:v>
                </c:pt>
                <c:pt idx="8">
                  <c:v>23.5</c:v>
                </c:pt>
                <c:pt idx="9">
                  <c:v>23.4</c:v>
                </c:pt>
                <c:pt idx="10">
                  <c:v>16.899999999999999</c:v>
                </c:pt>
                <c:pt idx="1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29-4DA4-A947-46D802DF9988}"/>
            </c:ext>
          </c:extLst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16.5</c:v>
                </c:pt>
                <c:pt idx="1">
                  <c:v>20.6</c:v>
                </c:pt>
                <c:pt idx="2">
                  <c:v>23</c:v>
                </c:pt>
                <c:pt idx="3">
                  <c:v>25.7</c:v>
                </c:pt>
                <c:pt idx="4">
                  <c:v>22.2</c:v>
                </c:pt>
                <c:pt idx="5">
                  <c:v>20.9</c:v>
                </c:pt>
                <c:pt idx="6">
                  <c:v>21.1</c:v>
                </c:pt>
                <c:pt idx="7">
                  <c:v>47.8</c:v>
                </c:pt>
                <c:pt idx="8">
                  <c:v>50.3</c:v>
                </c:pt>
                <c:pt idx="9">
                  <c:v>43.9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29-4DA4-A947-46D802DF9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6144"/>
        <c:axId val="239366536"/>
      </c:lineChart>
      <c:catAx>
        <c:axId val="239366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6536"/>
        <c:scaling>
          <c:orientation val="minMax"/>
          <c:max val="5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144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22.8</c:v>
                </c:pt>
                <c:pt idx="2">
                  <c:v>23.1</c:v>
                </c:pt>
                <c:pt idx="3">
                  <c:v>23.2</c:v>
                </c:pt>
                <c:pt idx="4">
                  <c:v>23</c:v>
                </c:pt>
                <c:pt idx="5">
                  <c:v>23.1</c:v>
                </c:pt>
                <c:pt idx="6">
                  <c:v>22.7</c:v>
                </c:pt>
                <c:pt idx="7">
                  <c:v>22.8</c:v>
                </c:pt>
                <c:pt idx="8">
                  <c:v>23.7</c:v>
                </c:pt>
                <c:pt idx="9">
                  <c:v>24.1</c:v>
                </c:pt>
                <c:pt idx="10">
                  <c:v>24.6</c:v>
                </c:pt>
                <c:pt idx="11">
                  <c:v>24.6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1E-4972-90C6-95C314535D0C}"/>
            </c:ext>
          </c:extLst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24.8</c:v>
                </c:pt>
                <c:pt idx="1">
                  <c:v>25.3</c:v>
                </c:pt>
                <c:pt idx="2">
                  <c:v>24.4</c:v>
                </c:pt>
                <c:pt idx="3">
                  <c:v>23.9</c:v>
                </c:pt>
                <c:pt idx="4">
                  <c:v>23.3</c:v>
                </c:pt>
                <c:pt idx="5">
                  <c:v>23.4</c:v>
                </c:pt>
                <c:pt idx="6">
                  <c:v>23.5</c:v>
                </c:pt>
                <c:pt idx="7">
                  <c:v>23.2</c:v>
                </c:pt>
                <c:pt idx="8">
                  <c:v>26.7</c:v>
                </c:pt>
                <c:pt idx="9">
                  <c:v>29.6</c:v>
                </c:pt>
                <c:pt idx="10">
                  <c:v>30.7</c:v>
                </c:pt>
                <c:pt idx="11">
                  <c:v>29.8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E-4972-90C6-95C314535D0C}"/>
            </c:ext>
          </c:extLst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29.9</c:v>
                </c:pt>
                <c:pt idx="1">
                  <c:v>30.7</c:v>
                </c:pt>
                <c:pt idx="2">
                  <c:v>30.6</c:v>
                </c:pt>
                <c:pt idx="3">
                  <c:v>31.5</c:v>
                </c:pt>
                <c:pt idx="4">
                  <c:v>30.7</c:v>
                </c:pt>
                <c:pt idx="5">
                  <c:v>30.4</c:v>
                </c:pt>
                <c:pt idx="6">
                  <c:v>31.2</c:v>
                </c:pt>
                <c:pt idx="7">
                  <c:v>31.6</c:v>
                </c:pt>
                <c:pt idx="8">
                  <c:v>30.1</c:v>
                </c:pt>
                <c:pt idx="9">
                  <c:v>31.2</c:v>
                </c:pt>
                <c:pt idx="10">
                  <c:v>32.200000000000003</c:v>
                </c:pt>
                <c:pt idx="11">
                  <c:v>30.2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1E-4972-90C6-95C314535D0C}"/>
            </c:ext>
          </c:extLst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32.5</c:v>
                </c:pt>
                <c:pt idx="2">
                  <c:v>33.299999999999997</c:v>
                </c:pt>
                <c:pt idx="3">
                  <c:v>34</c:v>
                </c:pt>
                <c:pt idx="4">
                  <c:v>33.9</c:v>
                </c:pt>
                <c:pt idx="5">
                  <c:v>32.9</c:v>
                </c:pt>
                <c:pt idx="6">
                  <c:v>31</c:v>
                </c:pt>
                <c:pt idx="7">
                  <c:v>30.4</c:v>
                </c:pt>
                <c:pt idx="8">
                  <c:v>31.4</c:v>
                </c:pt>
                <c:pt idx="9">
                  <c:v>28.8</c:v>
                </c:pt>
                <c:pt idx="10">
                  <c:v>30</c:v>
                </c:pt>
                <c:pt idx="11">
                  <c:v>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1E-4972-90C6-95C314535D0C}"/>
            </c:ext>
          </c:extLst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29.4</c:v>
                </c:pt>
                <c:pt idx="1">
                  <c:v>31.6</c:v>
                </c:pt>
                <c:pt idx="2">
                  <c:v>30.7</c:v>
                </c:pt>
                <c:pt idx="3">
                  <c:v>30.6</c:v>
                </c:pt>
                <c:pt idx="4">
                  <c:v>30.2</c:v>
                </c:pt>
                <c:pt idx="5">
                  <c:v>28.7</c:v>
                </c:pt>
                <c:pt idx="6">
                  <c:v>28.73</c:v>
                </c:pt>
                <c:pt idx="7">
                  <c:v>56.4</c:v>
                </c:pt>
                <c:pt idx="8">
                  <c:v>57.8</c:v>
                </c:pt>
                <c:pt idx="9">
                  <c:v>58.5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1E-4972-90C6-95C314535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7320"/>
        <c:axId val="239367712"/>
      </c:lineChart>
      <c:catAx>
        <c:axId val="239367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7712"/>
        <c:scaling>
          <c:orientation val="minMax"/>
          <c:max val="60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32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61.1</c:v>
                </c:pt>
                <c:pt idx="1">
                  <c:v>65.400000000000006</c:v>
                </c:pt>
                <c:pt idx="2">
                  <c:v>70.900000000000006</c:v>
                </c:pt>
                <c:pt idx="3">
                  <c:v>69.2</c:v>
                </c:pt>
                <c:pt idx="4">
                  <c:v>67.3</c:v>
                </c:pt>
                <c:pt idx="5">
                  <c:v>72.8</c:v>
                </c:pt>
                <c:pt idx="6">
                  <c:v>71.2</c:v>
                </c:pt>
                <c:pt idx="7">
                  <c:v>66</c:v>
                </c:pt>
                <c:pt idx="8">
                  <c:v>74.900000000000006</c:v>
                </c:pt>
                <c:pt idx="9">
                  <c:v>69.900000000000006</c:v>
                </c:pt>
                <c:pt idx="10">
                  <c:v>63.4</c:v>
                </c:pt>
                <c:pt idx="11">
                  <c:v>63.8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DC-40BE-B752-338DB3BD587B}"/>
            </c:ext>
          </c:extLst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58.8</c:v>
                </c:pt>
                <c:pt idx="1">
                  <c:v>58.5</c:v>
                </c:pt>
                <c:pt idx="2">
                  <c:v>66.2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67.3</c:v>
                </c:pt>
                <c:pt idx="6">
                  <c:v>67.099999999999994</c:v>
                </c:pt>
                <c:pt idx="7">
                  <c:v>66.2</c:v>
                </c:pt>
                <c:pt idx="8">
                  <c:v>70.3</c:v>
                </c:pt>
                <c:pt idx="9">
                  <c:v>67.099999999999994</c:v>
                </c:pt>
                <c:pt idx="10">
                  <c:v>68.2</c:v>
                </c:pt>
                <c:pt idx="11">
                  <c:v>62.5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DC-40BE-B752-338DB3BD587B}"/>
            </c:ext>
          </c:extLst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67.099999999999994</c:v>
                </c:pt>
                <c:pt idx="1">
                  <c:v>65</c:v>
                </c:pt>
                <c:pt idx="2">
                  <c:v>69.599999999999994</c:v>
                </c:pt>
                <c:pt idx="3">
                  <c:v>71.8</c:v>
                </c:pt>
                <c:pt idx="4">
                  <c:v>71.3</c:v>
                </c:pt>
                <c:pt idx="5">
                  <c:v>71.900000000000006</c:v>
                </c:pt>
                <c:pt idx="6">
                  <c:v>74.599999999999994</c:v>
                </c:pt>
                <c:pt idx="7">
                  <c:v>64.2</c:v>
                </c:pt>
                <c:pt idx="8">
                  <c:v>77.900000000000006</c:v>
                </c:pt>
                <c:pt idx="9">
                  <c:v>72.5</c:v>
                </c:pt>
                <c:pt idx="10">
                  <c:v>67.5</c:v>
                </c:pt>
                <c:pt idx="1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DC-40BE-B752-338DB3BD587B}"/>
            </c:ext>
          </c:extLst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63.7</c:v>
                </c:pt>
                <c:pt idx="1">
                  <c:v>66.900000000000006</c:v>
                </c:pt>
                <c:pt idx="2">
                  <c:v>76.400000000000006</c:v>
                </c:pt>
                <c:pt idx="3">
                  <c:v>76.900000000000006</c:v>
                </c:pt>
                <c:pt idx="4">
                  <c:v>60.2</c:v>
                </c:pt>
                <c:pt idx="5">
                  <c:v>66.400000000000006</c:v>
                </c:pt>
                <c:pt idx="6">
                  <c:v>77</c:v>
                </c:pt>
                <c:pt idx="7">
                  <c:v>64</c:v>
                </c:pt>
                <c:pt idx="8">
                  <c:v>74.5</c:v>
                </c:pt>
                <c:pt idx="9">
                  <c:v>82</c:v>
                </c:pt>
                <c:pt idx="10">
                  <c:v>55.6</c:v>
                </c:pt>
                <c:pt idx="11">
                  <c:v>66.8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DC-40BE-B752-338DB3BD587B}"/>
            </c:ext>
          </c:extLst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55.6</c:v>
                </c:pt>
                <c:pt idx="1">
                  <c:v>63.7</c:v>
                </c:pt>
                <c:pt idx="2">
                  <c:v>75.3</c:v>
                </c:pt>
                <c:pt idx="3">
                  <c:v>79</c:v>
                </c:pt>
                <c:pt idx="4">
                  <c:v>73.599999999999994</c:v>
                </c:pt>
                <c:pt idx="5">
                  <c:v>73.3</c:v>
                </c:pt>
                <c:pt idx="6">
                  <c:v>73.599999999999994</c:v>
                </c:pt>
                <c:pt idx="7">
                  <c:v>79.8</c:v>
                </c:pt>
                <c:pt idx="8">
                  <c:v>87</c:v>
                </c:pt>
                <c:pt idx="9">
                  <c:v>74.900000000000006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DC-40BE-B752-338DB3BD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8496"/>
        <c:axId val="239368888"/>
      </c:lineChart>
      <c:catAx>
        <c:axId val="239368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8888"/>
        <c:scaling>
          <c:orientation val="minMax"/>
          <c:max val="90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49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104.4</c:v>
                </c:pt>
                <c:pt idx="1">
                  <c:v>104.4</c:v>
                </c:pt>
                <c:pt idx="2">
                  <c:v>105.2</c:v>
                </c:pt>
                <c:pt idx="3">
                  <c:v>107.2</c:v>
                </c:pt>
                <c:pt idx="4">
                  <c:v>110.3</c:v>
                </c:pt>
                <c:pt idx="5">
                  <c:v>111.5</c:v>
                </c:pt>
                <c:pt idx="6">
                  <c:v>107.4</c:v>
                </c:pt>
                <c:pt idx="7">
                  <c:v>107.8</c:v>
                </c:pt>
                <c:pt idx="8">
                  <c:v>109.6</c:v>
                </c:pt>
                <c:pt idx="9">
                  <c:v>111.2</c:v>
                </c:pt>
                <c:pt idx="10">
                  <c:v>111.4</c:v>
                </c:pt>
                <c:pt idx="11">
                  <c:v>111.9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7-4FFB-8F28-7ED3B707E4D3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109.8</c:v>
                </c:pt>
                <c:pt idx="1">
                  <c:v>111.1</c:v>
                </c:pt>
                <c:pt idx="2">
                  <c:v>112.9</c:v>
                </c:pt>
                <c:pt idx="3">
                  <c:v>112.6</c:v>
                </c:pt>
                <c:pt idx="4">
                  <c:v>115.3</c:v>
                </c:pt>
                <c:pt idx="5">
                  <c:v>116.9</c:v>
                </c:pt>
                <c:pt idx="6">
                  <c:v>111</c:v>
                </c:pt>
                <c:pt idx="7">
                  <c:v>109</c:v>
                </c:pt>
                <c:pt idx="8">
                  <c:v>114.4</c:v>
                </c:pt>
                <c:pt idx="9">
                  <c:v>118.3</c:v>
                </c:pt>
                <c:pt idx="10">
                  <c:v>124.3</c:v>
                </c:pt>
                <c:pt idx="11">
                  <c:v>121.6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7-4FFB-8F28-7ED3B707E4D3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119.6</c:v>
                </c:pt>
                <c:pt idx="1">
                  <c:v>123</c:v>
                </c:pt>
                <c:pt idx="2">
                  <c:v>124.9</c:v>
                </c:pt>
                <c:pt idx="3">
                  <c:v>120.4</c:v>
                </c:pt>
                <c:pt idx="4">
                  <c:v>122.8</c:v>
                </c:pt>
                <c:pt idx="5">
                  <c:v>122.8</c:v>
                </c:pt>
                <c:pt idx="6">
                  <c:v>126.5</c:v>
                </c:pt>
                <c:pt idx="7">
                  <c:v>124.6</c:v>
                </c:pt>
                <c:pt idx="8">
                  <c:v>120.4</c:v>
                </c:pt>
                <c:pt idx="9">
                  <c:v>123.9</c:v>
                </c:pt>
                <c:pt idx="10">
                  <c:v>123.3</c:v>
                </c:pt>
                <c:pt idx="11">
                  <c:v>119.5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7-4FFB-8F28-7ED3B707E4D3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121.9</c:v>
                </c:pt>
                <c:pt idx="1">
                  <c:v>124.4</c:v>
                </c:pt>
                <c:pt idx="2">
                  <c:v>124.3</c:v>
                </c:pt>
                <c:pt idx="3">
                  <c:v>124</c:v>
                </c:pt>
                <c:pt idx="4">
                  <c:v>129.1</c:v>
                </c:pt>
                <c:pt idx="5">
                  <c:v>126</c:v>
                </c:pt>
                <c:pt idx="6">
                  <c:v>120.9</c:v>
                </c:pt>
                <c:pt idx="7">
                  <c:v>119.3</c:v>
                </c:pt>
                <c:pt idx="8">
                  <c:v>118.8</c:v>
                </c:pt>
                <c:pt idx="9">
                  <c:v>118</c:v>
                </c:pt>
                <c:pt idx="10">
                  <c:v>111.6</c:v>
                </c:pt>
                <c:pt idx="11">
                  <c:v>107.9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87-4FFB-8F28-7ED3B707E4D3}"/>
            </c:ext>
          </c:extLst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36908506541121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87-4FFB-8F28-7ED3B707E4D3}"/>
                </c:ext>
              </c:extLst>
            </c:dLbl>
            <c:dLbl>
              <c:idx val="1"/>
              <c:layout>
                <c:manualLayout>
                  <c:x val="-3.3516169486647082E-2"/>
                  <c:y val="-7.15548979196392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87-4FFB-8F28-7ED3B707E4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107.9</c:v>
                </c:pt>
                <c:pt idx="1">
                  <c:v>111.7</c:v>
                </c:pt>
                <c:pt idx="2">
                  <c:v>111.9</c:v>
                </c:pt>
                <c:pt idx="3">
                  <c:v>110.2</c:v>
                </c:pt>
                <c:pt idx="4">
                  <c:v>112.5</c:v>
                </c:pt>
                <c:pt idx="5">
                  <c:v>113</c:v>
                </c:pt>
                <c:pt idx="6">
                  <c:v>111.4</c:v>
                </c:pt>
                <c:pt idx="7">
                  <c:v>144</c:v>
                </c:pt>
                <c:pt idx="8">
                  <c:v>145.1</c:v>
                </c:pt>
                <c:pt idx="9">
                  <c:v>144.6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87-4FFB-8F28-7ED3B707E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34648"/>
        <c:axId val="183635032"/>
      </c:lineChart>
      <c:catAx>
        <c:axId val="18363464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3635032"/>
        <c:crosses val="autoZero"/>
        <c:auto val="1"/>
        <c:lblAlgn val="ctr"/>
        <c:lblOffset val="100"/>
        <c:noMultiLvlLbl val="0"/>
      </c:catAx>
      <c:valAx>
        <c:axId val="183635032"/>
        <c:scaling>
          <c:orientation val="minMax"/>
          <c:max val="150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634648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59</c:v>
                </c:pt>
                <c:pt idx="1">
                  <c:v>61.8</c:v>
                </c:pt>
                <c:pt idx="2">
                  <c:v>70</c:v>
                </c:pt>
                <c:pt idx="3">
                  <c:v>71.099999999999994</c:v>
                </c:pt>
                <c:pt idx="4">
                  <c:v>71.400000000000006</c:v>
                </c:pt>
                <c:pt idx="5">
                  <c:v>69.900000000000006</c:v>
                </c:pt>
                <c:pt idx="6">
                  <c:v>72.599999999999994</c:v>
                </c:pt>
                <c:pt idx="7">
                  <c:v>65.900000000000006</c:v>
                </c:pt>
                <c:pt idx="8">
                  <c:v>68.8</c:v>
                </c:pt>
                <c:pt idx="9">
                  <c:v>65.7</c:v>
                </c:pt>
                <c:pt idx="10">
                  <c:v>65.400000000000006</c:v>
                </c:pt>
                <c:pt idx="11">
                  <c:v>67.3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40-499C-9EF9-CBAE15DE3CFF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59.5</c:v>
                </c:pt>
                <c:pt idx="1">
                  <c:v>60.6</c:v>
                </c:pt>
                <c:pt idx="2">
                  <c:v>68.3</c:v>
                </c:pt>
                <c:pt idx="3">
                  <c:v>65.8</c:v>
                </c:pt>
                <c:pt idx="4">
                  <c:v>66.5</c:v>
                </c:pt>
                <c:pt idx="5">
                  <c:v>66.7</c:v>
                </c:pt>
                <c:pt idx="6">
                  <c:v>68.8</c:v>
                </c:pt>
                <c:pt idx="7">
                  <c:v>68.900000000000006</c:v>
                </c:pt>
                <c:pt idx="8">
                  <c:v>66.5</c:v>
                </c:pt>
                <c:pt idx="9">
                  <c:v>67.7</c:v>
                </c:pt>
                <c:pt idx="10">
                  <c:v>66.8</c:v>
                </c:pt>
                <c:pt idx="11">
                  <c:v>61.7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40-499C-9EF9-CBAE15DE3CFF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62.7</c:v>
                </c:pt>
                <c:pt idx="1">
                  <c:v>60.7</c:v>
                </c:pt>
                <c:pt idx="2">
                  <c:v>64.7</c:v>
                </c:pt>
                <c:pt idx="3">
                  <c:v>68.3</c:v>
                </c:pt>
                <c:pt idx="4">
                  <c:v>65.3</c:v>
                </c:pt>
                <c:pt idx="5">
                  <c:v>64.7</c:v>
                </c:pt>
                <c:pt idx="6">
                  <c:v>68.400000000000006</c:v>
                </c:pt>
                <c:pt idx="7">
                  <c:v>58.6</c:v>
                </c:pt>
                <c:pt idx="8">
                  <c:v>66.2</c:v>
                </c:pt>
                <c:pt idx="9">
                  <c:v>66.3</c:v>
                </c:pt>
                <c:pt idx="10">
                  <c:v>62.1</c:v>
                </c:pt>
                <c:pt idx="11">
                  <c:v>64.599999999999994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40-499C-9EF9-CBAE15DE3CFF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56.2</c:v>
                </c:pt>
                <c:pt idx="1">
                  <c:v>61.9</c:v>
                </c:pt>
                <c:pt idx="2">
                  <c:v>67.900000000000006</c:v>
                </c:pt>
                <c:pt idx="3">
                  <c:v>67</c:v>
                </c:pt>
                <c:pt idx="4">
                  <c:v>55.4</c:v>
                </c:pt>
                <c:pt idx="5">
                  <c:v>60.3</c:v>
                </c:pt>
                <c:pt idx="6">
                  <c:v>65.5</c:v>
                </c:pt>
                <c:pt idx="7">
                  <c:v>58.5</c:v>
                </c:pt>
                <c:pt idx="8">
                  <c:v>63.9</c:v>
                </c:pt>
                <c:pt idx="9">
                  <c:v>67.900000000000006</c:v>
                </c:pt>
                <c:pt idx="10">
                  <c:v>61.4</c:v>
                </c:pt>
                <c:pt idx="11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40-499C-9EF9-CBAE15DE3CFF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57.4</c:v>
                </c:pt>
                <c:pt idx="1">
                  <c:v>63.8</c:v>
                </c:pt>
                <c:pt idx="2">
                  <c:v>73.5</c:v>
                </c:pt>
                <c:pt idx="3">
                  <c:v>79</c:v>
                </c:pt>
                <c:pt idx="4">
                  <c:v>70.3</c:v>
                </c:pt>
                <c:pt idx="5">
                  <c:v>74.900000000000006</c:v>
                </c:pt>
                <c:pt idx="6">
                  <c:v>70</c:v>
                </c:pt>
                <c:pt idx="7">
                  <c:v>68</c:v>
                </c:pt>
                <c:pt idx="8">
                  <c:v>72.400000000000006</c:v>
                </c:pt>
                <c:pt idx="9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40-499C-9EF9-CBAE15DE3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85240"/>
        <c:axId val="183606344"/>
      </c:lineChart>
      <c:catAx>
        <c:axId val="1836852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606344"/>
        <c:crosses val="autoZero"/>
        <c:auto val="1"/>
        <c:lblAlgn val="ctr"/>
        <c:lblOffset val="100"/>
        <c:noMultiLvlLbl val="0"/>
      </c:catAx>
      <c:valAx>
        <c:axId val="183606344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8368524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1.7847771537280747E-3"/>
                  <c:y val="-2.27244321745738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2B-4E6A-BFCB-C0CBDCD2CEB5}"/>
                </c:ext>
              </c:extLst>
            </c:dLbl>
            <c:dLbl>
              <c:idx val="1"/>
              <c:layout>
                <c:manualLayout>
                  <c:x val="-1.784917698428771E-3"/>
                  <c:y val="-2.88623013032461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2B-4E6A-BFCB-C0CBDCD2CEB5}"/>
                </c:ext>
              </c:extLst>
            </c:dLbl>
            <c:dLbl>
              <c:idx val="2"/>
              <c:layout>
                <c:manualLayout>
                  <c:x val="1.7849176984287383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2B-4E6A-BFCB-C0CBDCD2CEB5}"/>
                </c:ext>
              </c:extLst>
            </c:dLbl>
            <c:dLbl>
              <c:idx val="3"/>
              <c:layout>
                <c:manualLayout>
                  <c:x val="-5.354753095286215E-3"/>
                  <c:y val="2.88600288600285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2B-4E6A-BFCB-C0CBDCD2CEB5}"/>
                </c:ext>
              </c:extLst>
            </c:dLbl>
            <c:dLbl>
              <c:idx val="4"/>
              <c:layout>
                <c:manualLayout>
                  <c:x val="-3.569835396857542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2B-4E6A-BFCB-C0CBDCD2CEB5}"/>
                </c:ext>
              </c:extLst>
            </c:dLbl>
            <c:dLbl>
              <c:idx val="5"/>
              <c:layout>
                <c:manualLayout>
                  <c:x val="-1.0709506190572496E-2"/>
                  <c:y val="8.65778141368692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2B-4E6A-BFCB-C0CBDCD2CEB5}"/>
                </c:ext>
              </c:extLst>
            </c:dLbl>
            <c:dLbl>
              <c:idx val="6"/>
              <c:layout>
                <c:manualLayout>
                  <c:x val="-1.6064259285858775E-2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2B-4E6A-BFCB-C0CBDCD2CEB5}"/>
                </c:ext>
              </c:extLst>
            </c:dLbl>
            <c:dLbl>
              <c:idx val="7"/>
              <c:layout>
                <c:manualLayout>
                  <c:x val="-7.139670793715084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2B-4E6A-BFCB-C0CBDCD2CEB5}"/>
                </c:ext>
              </c:extLst>
            </c:dLbl>
            <c:dLbl>
              <c:idx val="8"/>
              <c:layout>
                <c:manualLayout>
                  <c:x val="-1.070950619057243E-2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2B-4E6A-BFCB-C0CBDCD2CEB5}"/>
                </c:ext>
              </c:extLst>
            </c:dLbl>
            <c:dLbl>
              <c:idx val="9"/>
              <c:layout>
                <c:manualLayout>
                  <c:x val="-5.3548936399868789E-3"/>
                  <c:y val="5.772005772005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缶詰・びん詰</c:v>
                </c:pt>
                <c:pt idx="6">
                  <c:v>鉄鋼</c:v>
                </c:pt>
                <c:pt idx="7">
                  <c:v>その他の食料工業品</c:v>
                </c:pt>
                <c:pt idx="8">
                  <c:v>雑品</c:v>
                </c:pt>
                <c:pt idx="9">
                  <c:v>その他の化学工業品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255920</c:v>
                </c:pt>
                <c:pt idx="1">
                  <c:v>100704</c:v>
                </c:pt>
                <c:pt idx="2">
                  <c:v>96014</c:v>
                </c:pt>
                <c:pt idx="3">
                  <c:v>94575</c:v>
                </c:pt>
                <c:pt idx="4">
                  <c:v>60066</c:v>
                </c:pt>
                <c:pt idx="5">
                  <c:v>40039</c:v>
                </c:pt>
                <c:pt idx="6">
                  <c:v>38995</c:v>
                </c:pt>
                <c:pt idx="7">
                  <c:v>38823</c:v>
                </c:pt>
                <c:pt idx="8">
                  <c:v>35101</c:v>
                </c:pt>
                <c:pt idx="9">
                  <c:v>33151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2B-4E6A-BFCB-C0CBDCD2CEB5}"/>
            </c:ext>
          </c:extLst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8.924588492143691E-3"/>
                  <c:y val="2.88554839735942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2B-4E6A-BFCB-C0CBDCD2CEB5}"/>
                </c:ext>
              </c:extLst>
            </c:dLbl>
            <c:dLbl>
              <c:idx val="1"/>
              <c:layout>
                <c:manualLayout>
                  <c:x val="8.9244479474430288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22B-4E6A-BFCB-C0CBDCD2CEB5}"/>
                </c:ext>
              </c:extLst>
            </c:dLbl>
            <c:dLbl>
              <c:idx val="2"/>
              <c:layout>
                <c:manualLayout>
                  <c:x val="1.070950619057243E-2"/>
                  <c:y val="1.15440115440114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2B-4E6A-BFCB-C0CBDCD2CEB5}"/>
                </c:ext>
              </c:extLst>
            </c:dLbl>
            <c:dLbl>
              <c:idx val="3"/>
              <c:layout>
                <c:manualLayout>
                  <c:x val="1.2494423889001169E-2"/>
                  <c:y val="1.4429559941370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22B-4E6A-BFCB-C0CBDCD2CEB5}"/>
                </c:ext>
              </c:extLst>
            </c:dLbl>
            <c:dLbl>
              <c:idx val="4"/>
              <c:layout>
                <c:manualLayout>
                  <c:x val="3.5698353968574115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2B-4E6A-BFCB-C0CBDCD2CEB5}"/>
                </c:ext>
              </c:extLst>
            </c:dLbl>
            <c:dLbl>
              <c:idx val="5"/>
              <c:layout>
                <c:manualLayout>
                  <c:x val="1.0709506190572364E-2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22B-4E6A-BFCB-C0CBDCD2CEB5}"/>
                </c:ext>
              </c:extLst>
            </c:dLbl>
            <c:dLbl>
              <c:idx val="6"/>
              <c:layout>
                <c:manualLayout>
                  <c:x val="0"/>
                  <c:y val="5.772005772005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2B-4E6A-BFCB-C0CBDCD2CEB5}"/>
                </c:ext>
              </c:extLst>
            </c:dLbl>
            <c:dLbl>
              <c:idx val="7"/>
              <c:layout>
                <c:manualLayout>
                  <c:x val="7.139670793714953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22B-4E6A-BFCB-C0CBDCD2CEB5}"/>
                </c:ext>
              </c:extLst>
            </c:dLbl>
            <c:dLbl>
              <c:idx val="8"/>
              <c:layout>
                <c:manualLayout>
                  <c:x val="7.139670793714953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22B-4E6A-BFCB-C0CBDCD2CEB5}"/>
                </c:ext>
              </c:extLst>
            </c:dLbl>
            <c:dLbl>
              <c:idx val="9"/>
              <c:layout>
                <c:manualLayout>
                  <c:x val="9.5415797280572483E-4"/>
                  <c:y val="2.02020202020202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缶詰・びん詰</c:v>
                </c:pt>
                <c:pt idx="6">
                  <c:v>鉄鋼</c:v>
                </c:pt>
                <c:pt idx="7">
                  <c:v>その他の食料工業品</c:v>
                </c:pt>
                <c:pt idx="8">
                  <c:v>雑品</c:v>
                </c:pt>
                <c:pt idx="9">
                  <c:v>その他の化学工業品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81575</c:v>
                </c:pt>
                <c:pt idx="1">
                  <c:v>136906</c:v>
                </c:pt>
                <c:pt idx="2">
                  <c:v>65944</c:v>
                </c:pt>
                <c:pt idx="3">
                  <c:v>91437</c:v>
                </c:pt>
                <c:pt idx="4">
                  <c:v>58669</c:v>
                </c:pt>
                <c:pt idx="5">
                  <c:v>25719</c:v>
                </c:pt>
                <c:pt idx="6">
                  <c:v>30543</c:v>
                </c:pt>
                <c:pt idx="7">
                  <c:v>39805</c:v>
                </c:pt>
                <c:pt idx="8">
                  <c:v>49240</c:v>
                </c:pt>
                <c:pt idx="9">
                  <c:v>31878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22B-4E6A-BFCB-C0CBDCD2CE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3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10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149-4E36-A09A-5870257480CD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149-4E36-A09A-5870257480CD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149-4E36-A09A-5870257480CD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149-4E36-A09A-5870257480CD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149-4E36-A09A-5870257480CD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149-4E36-A09A-5870257480CD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149-4E36-A09A-5870257480C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149-4E36-A09A-5870257480CD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149-4E36-A09A-5870257480CD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149-4E36-A09A-5870257480CD}"/>
              </c:ext>
            </c:extLst>
          </c:dPt>
          <c:dLbls>
            <c:dLbl>
              <c:idx val="0"/>
              <c:layout>
                <c:manualLayout>
                  <c:x val="-0.15093194547262789"/>
                  <c:y val="0.15174697199547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49-4E36-A09A-5870257480CD}"/>
                </c:ext>
              </c:extLst>
            </c:dLbl>
            <c:dLbl>
              <c:idx val="1"/>
              <c:layout>
                <c:manualLayout>
                  <c:x val="-8.2699149785763884E-2"/>
                  <c:y val="-0.1268955428736545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149-4E36-A09A-5870257480CD}"/>
                </c:ext>
              </c:extLst>
            </c:dLbl>
            <c:dLbl>
              <c:idx val="2"/>
              <c:layout>
                <c:manualLayout>
                  <c:x val="-0.24039721530535185"/>
                  <c:y val="-0.113913771099713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149-4E36-A09A-5870257480CD}"/>
                </c:ext>
              </c:extLst>
            </c:dLbl>
            <c:dLbl>
              <c:idx val="3"/>
              <c:layout>
                <c:manualLayout>
                  <c:x val="5.1089575341543812E-2"/>
                  <c:y val="-6.67287919285318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149-4E36-A09A-5870257480CD}"/>
                </c:ext>
              </c:extLst>
            </c:dLbl>
            <c:dLbl>
              <c:idx val="4"/>
              <c:layout>
                <c:manualLayout>
                  <c:x val="0.16543688449200261"/>
                  <c:y val="-0.10389583182836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149-4E36-A09A-5870257480CD}"/>
                </c:ext>
              </c:extLst>
            </c:dLbl>
            <c:dLbl>
              <c:idx val="5"/>
              <c:layout>
                <c:manualLayout>
                  <c:x val="2.6637952307243647E-2"/>
                  <c:y val="-5.81651376146790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94192072144829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149-4E36-A09A-5870257480CD}"/>
                </c:ext>
              </c:extLst>
            </c:dLbl>
            <c:dLbl>
              <c:idx val="6"/>
              <c:layout>
                <c:manualLayout>
                  <c:x val="1.6010050025798059E-2"/>
                  <c:y val="-5.0061402875099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7149-4E36-A09A-5870257480CD}"/>
                </c:ext>
              </c:extLst>
            </c:dLbl>
            <c:dLbl>
              <c:idx val="7"/>
              <c:layout>
                <c:manualLayout>
                  <c:x val="1.8993352326685661E-3"/>
                  <c:y val="-6.59635435478833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7149-4E36-A09A-5870257480CD}"/>
                </c:ext>
              </c:extLst>
            </c:dLbl>
            <c:dLbl>
              <c:idx val="8"/>
              <c:layout>
                <c:manualLayout>
                  <c:x val="1.8993352326685661E-3"/>
                  <c:y val="2.22629969418960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028026411228509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7149-4E36-A09A-5870257480CD}"/>
                </c:ext>
              </c:extLst>
            </c:dLbl>
            <c:dLbl>
              <c:idx val="9"/>
              <c:layout>
                <c:manualLayout>
                  <c:x val="1.1396160949966724E-2"/>
                  <c:y val="3.2357629608225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9439845660314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7149-4E36-A09A-5870257480CD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49-4E36-A09A-5870257480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缶詰・びん詰</c:v>
                </c:pt>
                <c:pt idx="6">
                  <c:v>鉄鋼</c:v>
                </c:pt>
                <c:pt idx="7">
                  <c:v>その他の食料工業品</c:v>
                </c:pt>
                <c:pt idx="8">
                  <c:v>雑品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255920</c:v>
                </c:pt>
                <c:pt idx="1">
                  <c:v>100704</c:v>
                </c:pt>
                <c:pt idx="2">
                  <c:v>96014</c:v>
                </c:pt>
                <c:pt idx="3">
                  <c:v>94575</c:v>
                </c:pt>
                <c:pt idx="4">
                  <c:v>60066</c:v>
                </c:pt>
                <c:pt idx="5">
                  <c:v>40039</c:v>
                </c:pt>
                <c:pt idx="6">
                  <c:v>38995</c:v>
                </c:pt>
                <c:pt idx="7">
                  <c:v>38823</c:v>
                </c:pt>
                <c:pt idx="8">
                  <c:v>35101</c:v>
                </c:pt>
                <c:pt idx="9">
                  <c:v>33151</c:v>
                </c:pt>
                <c:pt idx="10">
                  <c:v>160644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49-4E36-A09A-5870257480CD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缶詰・びん詰</c:v>
                </c:pt>
                <c:pt idx="6">
                  <c:v>鉄鋼</c:v>
                </c:pt>
                <c:pt idx="7">
                  <c:v>その他の食料工業品</c:v>
                </c:pt>
                <c:pt idx="8">
                  <c:v>雑品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149-4E36-A09A-5870257480CD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缶詰・びん詰</c:v>
                </c:pt>
                <c:pt idx="6">
                  <c:v>鉄鋼</c:v>
                </c:pt>
                <c:pt idx="7">
                  <c:v>その他の食料工業品</c:v>
                </c:pt>
                <c:pt idx="8">
                  <c:v>雑品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255920</c:v>
                </c:pt>
                <c:pt idx="1">
                  <c:v>100704</c:v>
                </c:pt>
                <c:pt idx="2">
                  <c:v>96014</c:v>
                </c:pt>
                <c:pt idx="3">
                  <c:v>94575</c:v>
                </c:pt>
                <c:pt idx="4">
                  <c:v>60066</c:v>
                </c:pt>
                <c:pt idx="5">
                  <c:v>40039</c:v>
                </c:pt>
                <c:pt idx="6">
                  <c:v>38995</c:v>
                </c:pt>
                <c:pt idx="7">
                  <c:v>38823</c:v>
                </c:pt>
                <c:pt idx="8">
                  <c:v>35101</c:v>
                </c:pt>
                <c:pt idx="9">
                  <c:v>33151</c:v>
                </c:pt>
                <c:pt idx="10">
                  <c:v>160644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149-4E36-A09A-5870257480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2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10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A6F-463C-99EF-FD0F4968C230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A6F-463C-99EF-FD0F4968C230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A6F-463C-99EF-FD0F4968C230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A6F-463C-99EF-FD0F4968C230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A6F-463C-99EF-FD0F4968C230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A6F-463C-99EF-FD0F4968C230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6A6F-463C-99EF-FD0F4968C230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6A6F-463C-99EF-FD0F4968C230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6A6F-463C-99EF-FD0F4968C230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6A6F-463C-99EF-FD0F4968C230}"/>
              </c:ext>
            </c:extLst>
          </c:dPt>
          <c:dLbls>
            <c:dLbl>
              <c:idx val="0"/>
              <c:layout>
                <c:manualLayout>
                  <c:x val="-8.9690582570308541E-2"/>
                  <c:y val="0.143949558029384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6F-463C-99EF-FD0F4968C230}"/>
                </c:ext>
              </c:extLst>
            </c:dLbl>
            <c:dLbl>
              <c:idx val="1"/>
              <c:layout>
                <c:manualLayout>
                  <c:x val="-8.6725571517300801E-2"/>
                  <c:y val="5.52316650073913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A6F-463C-99EF-FD0F4968C230}"/>
                </c:ext>
              </c:extLst>
            </c:dLbl>
            <c:dLbl>
              <c:idx val="2"/>
              <c:layout>
                <c:manualLayout>
                  <c:x val="-0.11184855709830177"/>
                  <c:y val="-5.05046007180136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A6F-463C-99EF-FD0F4968C230}"/>
                </c:ext>
              </c:extLst>
            </c:dLbl>
            <c:dLbl>
              <c:idx val="3"/>
              <c:layout>
                <c:manualLayout>
                  <c:x val="-0.19236721364027976"/>
                  <c:y val="-0.17068175098802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A6F-463C-99EF-FD0F4968C230}"/>
                </c:ext>
              </c:extLst>
            </c:dLbl>
            <c:dLbl>
              <c:idx val="4"/>
              <c:layout>
                <c:manualLayout>
                  <c:x val="2.7237549504785186E-2"/>
                  <c:y val="-5.36931849036111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25152771934042"/>
                      <c:h val="0.1825748333182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A6F-463C-99EF-FD0F4968C230}"/>
                </c:ext>
              </c:extLst>
            </c:dLbl>
            <c:dLbl>
              <c:idx val="5"/>
              <c:layout>
                <c:manualLayout>
                  <c:x val="0.11067326507850637"/>
                  <c:y val="-2.87094458020333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A6F-463C-99EF-FD0F4968C230}"/>
                </c:ext>
              </c:extLst>
            </c:dLbl>
            <c:dLbl>
              <c:idx val="6"/>
              <c:layout>
                <c:manualLayout>
                  <c:x val="0.15128822637628311"/>
                  <c:y val="-8.55589947808248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A6F-463C-99EF-FD0F4968C230}"/>
                </c:ext>
              </c:extLst>
            </c:dLbl>
            <c:dLbl>
              <c:idx val="7"/>
              <c:layout>
                <c:manualLayout>
                  <c:x val="9.5271583418484906E-2"/>
                  <c:y val="-8.51647509578544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09011614927444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6A6F-463C-99EF-FD0F4968C230}"/>
                </c:ext>
              </c:extLst>
            </c:dLbl>
            <c:dLbl>
              <c:idx val="8"/>
              <c:layout>
                <c:manualLayout>
                  <c:x val="1.4082400005342844E-2"/>
                  <c:y val="-3.92734184089057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6A6F-463C-99EF-FD0F4968C230}"/>
                </c:ext>
              </c:extLst>
            </c:dLbl>
            <c:dLbl>
              <c:idx val="9"/>
              <c:layout>
                <c:manualLayout>
                  <c:x val="7.2943439321993153E-2"/>
                  <c:y val="9.784173530032884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6A6F-463C-99EF-FD0F4968C230}"/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6F-463C-99EF-FD0F4968C2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缶詰・びん詰</c:v>
                </c:pt>
                <c:pt idx="6">
                  <c:v>鉄鋼</c:v>
                </c:pt>
                <c:pt idx="7">
                  <c:v>その他の食料工業品</c:v>
                </c:pt>
                <c:pt idx="8">
                  <c:v>雑品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81575</c:v>
                </c:pt>
                <c:pt idx="1">
                  <c:v>136906</c:v>
                </c:pt>
                <c:pt idx="2">
                  <c:v>65944</c:v>
                </c:pt>
                <c:pt idx="3">
                  <c:v>91437</c:v>
                </c:pt>
                <c:pt idx="4">
                  <c:v>58669</c:v>
                </c:pt>
                <c:pt idx="5">
                  <c:v>25719</c:v>
                </c:pt>
                <c:pt idx="6">
                  <c:v>30543</c:v>
                </c:pt>
                <c:pt idx="7">
                  <c:v>39805</c:v>
                </c:pt>
                <c:pt idx="8">
                  <c:v>49240</c:v>
                </c:pt>
                <c:pt idx="9">
                  <c:v>31878</c:v>
                </c:pt>
                <c:pt idx="10" formatCode="#,##0_);[Red]\(#,##0\)">
                  <c:v>187601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A6F-463C-99EF-FD0F4968C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>
          <a:extLst>
            <a:ext uri="{FF2B5EF4-FFF2-40B4-BE49-F238E27FC236}">
              <a16:creationId xmlns:a16="http://schemas.microsoft.com/office/drawing/2014/main" id="{00000000-0008-0000-0500-0000CA200300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7" name="Line 10">
          <a:extLst>
            <a:ext uri="{FF2B5EF4-FFF2-40B4-BE49-F238E27FC236}">
              <a16:creationId xmlns:a16="http://schemas.microsoft.com/office/drawing/2014/main" id="{10F51C4E-11F9-4A24-A2D0-C61DA97D3672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2" name="Line 2079">
          <a:extLst>
            <a:ext uri="{FF2B5EF4-FFF2-40B4-BE49-F238E27FC236}">
              <a16:creationId xmlns:a16="http://schemas.microsoft.com/office/drawing/2014/main" id="{90F70A22-FD71-4670-9117-C6B507B26DA1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3" name="Line 2081">
          <a:extLst>
            <a:ext uri="{FF2B5EF4-FFF2-40B4-BE49-F238E27FC236}">
              <a16:creationId xmlns:a16="http://schemas.microsoft.com/office/drawing/2014/main" id="{3B5BD06D-6A1E-4F3C-BEA0-7B998491B161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EE9FAD7-465F-4894-9FB7-43ECA1376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B43C7BE6-D150-4F64-8C2A-75F8AFB82F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AEB4DC92-0D0D-4B7D-913D-5EA60180DE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" name="Line 10">
          <a:extLst>
            <a:ext uri="{FF2B5EF4-FFF2-40B4-BE49-F238E27FC236}">
              <a16:creationId xmlns:a16="http://schemas.microsoft.com/office/drawing/2014/main" id="{091C1F48-98AF-4F27-87C9-8F4E402F5304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99B6509-D0AF-4F76-9D68-89DA93747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27973B6-700F-4C23-B43F-88DAB16725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7A66C5C7-D7A5-4B39-ACC0-0BDABD6FC2E8}"/>
            </a:ext>
          </a:extLst>
        </xdr:cNvPr>
        <xdr:cNvSpPr>
          <a:spLocks noChangeShapeType="1"/>
        </xdr:cNvSpPr>
      </xdr:nvSpPr>
      <xdr:spPr bwMode="auto">
        <a:xfrm>
          <a:off x="5276850" y="526732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C16BA64-2FC6-428D-8D9F-7CB410D48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8340060-5BA3-48FF-960E-7C3617E2D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7F52C83-2462-4ED6-8727-EB6CD553B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146BA56-B341-4E51-B68C-4D809FA18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0.91952</cdr:x>
      <cdr:y>0.28276</cdr:y>
    </cdr:from>
    <cdr:to>
      <cdr:x>0.99259</cdr:x>
      <cdr:y>0.87931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94305" y="781050"/>
          <a:ext cx="563795" cy="16478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0.90977</cdr:x>
      <cdr:y>0.39773</cdr:y>
    </cdr:from>
    <cdr:to>
      <cdr:x>0.99876</cdr:x>
      <cdr:y>0.71591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0400" y="1000132"/>
          <a:ext cx="685770" cy="8000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0.92051</cdr:x>
      <cdr:y>0.34932</cdr:y>
    </cdr:from>
    <cdr:to>
      <cdr:x>0.99631</cdr:x>
      <cdr:y>0.73288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0733" y="971564"/>
          <a:ext cx="585538" cy="106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0.8815</cdr:x>
      <cdr:y>0.36066</cdr:y>
    </cdr:from>
    <cdr:to>
      <cdr:x>0.99089</cdr:x>
      <cdr:y>0.80984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8315" y="1047752"/>
          <a:ext cx="800210" cy="1304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0.90364</cdr:x>
      <cdr:y>0.17392</cdr:y>
    </cdr:from>
    <cdr:to>
      <cdr:x>0.9961</cdr:x>
      <cdr:y>0.78261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10" y="457218"/>
          <a:ext cx="676364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0.88772</cdr:x>
      <cdr:y>0.21963</cdr:y>
    </cdr:from>
    <cdr:to>
      <cdr:x>0.98825</cdr:x>
      <cdr:y>0.7322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6931" y="617131"/>
          <a:ext cx="733482" cy="1440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0.86086</cdr:x>
      <cdr:y>0.07747</cdr:y>
    </cdr:from>
    <cdr:to>
      <cdr:x>0.9922</cdr:x>
      <cdr:y>0.63381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05550" y="209552"/>
          <a:ext cx="962041" cy="150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0.90431</cdr:x>
      <cdr:y>0.15357</cdr:y>
    </cdr:from>
    <cdr:to>
      <cdr:x>1</cdr:x>
      <cdr:y>0.53214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141" y="409575"/>
          <a:ext cx="695434" cy="1009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0.90196</cdr:x>
      <cdr:y>0.25087</cdr:y>
    </cdr:from>
    <cdr:to>
      <cdr:x>0.98954</cdr:x>
      <cdr:y>0.6899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212" y="685788"/>
          <a:ext cx="638163" cy="12001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0.27676</cdr:x>
      <cdr:y>0.77324</cdr:y>
    </cdr:from>
    <cdr:to>
      <cdr:x>0.5622</cdr:x>
      <cdr:y>0.82055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733675" y="4514801"/>
          <a:ext cx="2819405" cy="276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平　均　保　管　残　高</a:t>
          </a:r>
          <a:r>
            <a:rPr lang="en-US" altLang="ja-JP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:</a:t>
          </a:r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万トン</a:t>
          </a:r>
          <a:endParaRPr lang="en-US" altLang="ja-JP" sz="1100" b="1" baseline="0">
            <a:solidFill>
              <a:schemeClr val="accent4">
                <a:lumMod val="75000"/>
              </a:schemeClr>
            </a:solidFill>
            <a:latin typeface="HG明朝B" pitchFamily="17" charset="-128"/>
            <a:ea typeface="HG明朝B" pitchFamily="17" charset="-128"/>
          </a:endParaRPr>
        </a:p>
      </cdr:txBody>
    </cdr:sp>
  </cdr:relSizeAnchor>
  <cdr:relSizeAnchor xmlns:cdr="http://schemas.openxmlformats.org/drawingml/2006/chartDrawing">
    <cdr:from>
      <cdr:x>0.56315</cdr:x>
      <cdr:y>0.30995</cdr:y>
    </cdr:from>
    <cdr:to>
      <cdr:x>0.74637</cdr:x>
      <cdr:y>0.36216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62461" y="1809757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0.90861</cdr:x>
      <cdr:y>0.33098</cdr:y>
    </cdr:from>
    <cdr:to>
      <cdr:x>0.98564</cdr:x>
      <cdr:y>0.74296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74" y="895334"/>
          <a:ext cx="562022" cy="1114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0.90589</cdr:x>
      <cdr:y>0.20714</cdr:y>
    </cdr:from>
    <cdr:to>
      <cdr:x>0.99348</cdr:x>
      <cdr:y>0.86429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0860" y="552450"/>
          <a:ext cx="638236" cy="17526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0.89273</cdr:x>
      <cdr:y>0.3101</cdr:y>
    </cdr:from>
    <cdr:to>
      <cdr:x>0.98829</cdr:x>
      <cdr:y>0.88502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0486" y="847724"/>
          <a:ext cx="699041" cy="15716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0.85473</cdr:x>
      <cdr:y>0.39042</cdr:y>
    </cdr:from>
    <cdr:to>
      <cdr:x>0.99352</cdr:x>
      <cdr:y>0.82456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76967" y="1059852"/>
          <a:ext cx="1019242" cy="1178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0.90779</cdr:x>
      <cdr:y>0.19581</cdr:y>
    </cdr:from>
    <cdr:to>
      <cdr:x>0.9987</cdr:x>
      <cdr:y>0.65385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57968" y="533412"/>
          <a:ext cx="666757" cy="12477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0.86223</cdr:x>
      <cdr:y>0.35034</cdr:y>
    </cdr:from>
    <cdr:to>
      <cdr:x>0.97922</cdr:x>
      <cdr:y>0.82653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23813" y="981075"/>
          <a:ext cx="858034" cy="1333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0.90482</cdr:x>
      <cdr:y>0.34354</cdr:y>
    </cdr:from>
    <cdr:to>
      <cdr:x>0.98957</cdr:x>
      <cdr:y>0.96258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19" y="962032"/>
          <a:ext cx="619156" cy="17335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0.87729</cdr:x>
      <cdr:y>0.22221</cdr:y>
    </cdr:from>
    <cdr:to>
      <cdr:x>0.97128</cdr:x>
      <cdr:y>0.91398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00830" y="590513"/>
          <a:ext cx="685765" cy="18383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0.89213</cdr:x>
      <cdr:y>0.36949</cdr:y>
    </cdr:from>
    <cdr:to>
      <cdr:x>0.99478</cdr:x>
      <cdr:y>0.87458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7612" y="1038225"/>
          <a:ext cx="749927" cy="14192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0.85547</cdr:x>
      <cdr:y>0.22368</cdr:y>
    </cdr:from>
    <cdr:to>
      <cdr:x>0.98047</cdr:x>
      <cdr:y>0.68421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57934" y="647688"/>
          <a:ext cx="914400" cy="13335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　　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ja-JP" altLang="en-US" sz="900">
            <a:ea typeface="$ＪＳ明朝" pitchFamily="17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0.86487</cdr:x>
      <cdr:y>0.23155</cdr:y>
    </cdr:from>
    <cdr:to>
      <cdr:x>0.98955</cdr:x>
      <cdr:y>0.7349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10235" y="657240"/>
          <a:ext cx="909684" cy="1428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0.8963</cdr:x>
      <cdr:y>0.33335</cdr:y>
    </cdr:from>
    <cdr:to>
      <cdr:x>0.98956</cdr:x>
      <cdr:y>0.66667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48067" y="933485"/>
          <a:ext cx="681327" cy="933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29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2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1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30</a:t>
          </a:r>
          <a:r>
            <a:rPr lang="ja-JP" altLang="en-US" sz="900"/>
            <a:t>年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>
          <a:extLst>
            <a:ext uri="{FF2B5EF4-FFF2-40B4-BE49-F238E27FC236}">
              <a16:creationId xmlns:a16="http://schemas.microsoft.com/office/drawing/2014/main" id="{00000000-0008-0000-0400-0000BBE90200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>
          <a:extLst>
            <a:ext uri="{FF2B5EF4-FFF2-40B4-BE49-F238E27FC236}">
              <a16:creationId xmlns:a16="http://schemas.microsoft.com/office/drawing/2014/main" id="{00000000-0008-0000-0400-0000BCE90200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topLeftCell="A4" workbookViewId="0">
      <selection activeCell="A4" sqref="A4"/>
    </sheetView>
  </sheetViews>
  <sheetFormatPr defaultRowHeight="17.25" x14ac:dyDescent="0.2"/>
  <cols>
    <col min="1" max="1" width="9.625" style="267" customWidth="1"/>
    <col min="2" max="2" width="7.25" style="318" customWidth="1"/>
    <col min="3" max="3" width="9.625" style="319" customWidth="1"/>
    <col min="4" max="4" width="9" style="267"/>
    <col min="5" max="5" width="20" style="267" bestFit="1" customWidth="1"/>
    <col min="6" max="6" width="18.625" style="267" customWidth="1"/>
    <col min="7" max="7" width="7.75" style="267" customWidth="1"/>
    <col min="8" max="8" width="2.375" style="267" customWidth="1"/>
    <col min="9" max="9" width="7.75" style="267" customWidth="1"/>
    <col min="10" max="256" width="9" style="267"/>
    <col min="257" max="257" width="9.625" style="267" customWidth="1"/>
    <col min="258" max="258" width="7.25" style="267" customWidth="1"/>
    <col min="259" max="259" width="9.625" style="267" customWidth="1"/>
    <col min="260" max="260" width="9" style="267"/>
    <col min="261" max="261" width="20" style="267" bestFit="1" customWidth="1"/>
    <col min="262" max="262" width="18.625" style="267" customWidth="1"/>
    <col min="263" max="263" width="7.75" style="267" customWidth="1"/>
    <col min="264" max="264" width="2.375" style="267" customWidth="1"/>
    <col min="265" max="265" width="7.75" style="267" customWidth="1"/>
    <col min="266" max="512" width="9" style="267"/>
    <col min="513" max="513" width="9.625" style="267" customWidth="1"/>
    <col min="514" max="514" width="7.25" style="267" customWidth="1"/>
    <col min="515" max="515" width="9.625" style="267" customWidth="1"/>
    <col min="516" max="516" width="9" style="267"/>
    <col min="517" max="517" width="20" style="267" bestFit="1" customWidth="1"/>
    <col min="518" max="518" width="18.625" style="267" customWidth="1"/>
    <col min="519" max="519" width="7.75" style="267" customWidth="1"/>
    <col min="520" max="520" width="2.375" style="267" customWidth="1"/>
    <col min="521" max="521" width="7.75" style="267" customWidth="1"/>
    <col min="522" max="768" width="9" style="267"/>
    <col min="769" max="769" width="9.625" style="267" customWidth="1"/>
    <col min="770" max="770" width="7.25" style="267" customWidth="1"/>
    <col min="771" max="771" width="9.625" style="267" customWidth="1"/>
    <col min="772" max="772" width="9" style="267"/>
    <col min="773" max="773" width="20" style="267" bestFit="1" customWidth="1"/>
    <col min="774" max="774" width="18.625" style="267" customWidth="1"/>
    <col min="775" max="775" width="7.75" style="267" customWidth="1"/>
    <col min="776" max="776" width="2.375" style="267" customWidth="1"/>
    <col min="777" max="777" width="7.75" style="267" customWidth="1"/>
    <col min="778" max="1024" width="9" style="267"/>
    <col min="1025" max="1025" width="9.625" style="267" customWidth="1"/>
    <col min="1026" max="1026" width="7.25" style="267" customWidth="1"/>
    <col min="1027" max="1027" width="9.625" style="267" customWidth="1"/>
    <col min="1028" max="1028" width="9" style="267"/>
    <col min="1029" max="1029" width="20" style="267" bestFit="1" customWidth="1"/>
    <col min="1030" max="1030" width="18.625" style="267" customWidth="1"/>
    <col min="1031" max="1031" width="7.75" style="267" customWidth="1"/>
    <col min="1032" max="1032" width="2.375" style="267" customWidth="1"/>
    <col min="1033" max="1033" width="7.75" style="267" customWidth="1"/>
    <col min="1034" max="1280" width="9" style="267"/>
    <col min="1281" max="1281" width="9.625" style="267" customWidth="1"/>
    <col min="1282" max="1282" width="7.25" style="267" customWidth="1"/>
    <col min="1283" max="1283" width="9.625" style="267" customWidth="1"/>
    <col min="1284" max="1284" width="9" style="267"/>
    <col min="1285" max="1285" width="20" style="267" bestFit="1" customWidth="1"/>
    <col min="1286" max="1286" width="18.625" style="267" customWidth="1"/>
    <col min="1287" max="1287" width="7.75" style="267" customWidth="1"/>
    <col min="1288" max="1288" width="2.375" style="267" customWidth="1"/>
    <col min="1289" max="1289" width="7.75" style="267" customWidth="1"/>
    <col min="1290" max="1536" width="9" style="267"/>
    <col min="1537" max="1537" width="9.625" style="267" customWidth="1"/>
    <col min="1538" max="1538" width="7.25" style="267" customWidth="1"/>
    <col min="1539" max="1539" width="9.625" style="267" customWidth="1"/>
    <col min="1540" max="1540" width="9" style="267"/>
    <col min="1541" max="1541" width="20" style="267" bestFit="1" customWidth="1"/>
    <col min="1542" max="1542" width="18.625" style="267" customWidth="1"/>
    <col min="1543" max="1543" width="7.75" style="267" customWidth="1"/>
    <col min="1544" max="1544" width="2.375" style="267" customWidth="1"/>
    <col min="1545" max="1545" width="7.75" style="267" customWidth="1"/>
    <col min="1546" max="1792" width="9" style="267"/>
    <col min="1793" max="1793" width="9.625" style="267" customWidth="1"/>
    <col min="1794" max="1794" width="7.25" style="267" customWidth="1"/>
    <col min="1795" max="1795" width="9.625" style="267" customWidth="1"/>
    <col min="1796" max="1796" width="9" style="267"/>
    <col min="1797" max="1797" width="20" style="267" bestFit="1" customWidth="1"/>
    <col min="1798" max="1798" width="18.625" style="267" customWidth="1"/>
    <col min="1799" max="1799" width="7.75" style="267" customWidth="1"/>
    <col min="1800" max="1800" width="2.375" style="267" customWidth="1"/>
    <col min="1801" max="1801" width="7.75" style="267" customWidth="1"/>
    <col min="1802" max="2048" width="9" style="267"/>
    <col min="2049" max="2049" width="9.625" style="267" customWidth="1"/>
    <col min="2050" max="2050" width="7.25" style="267" customWidth="1"/>
    <col min="2051" max="2051" width="9.625" style="267" customWidth="1"/>
    <col min="2052" max="2052" width="9" style="267"/>
    <col min="2053" max="2053" width="20" style="267" bestFit="1" customWidth="1"/>
    <col min="2054" max="2054" width="18.625" style="267" customWidth="1"/>
    <col min="2055" max="2055" width="7.75" style="267" customWidth="1"/>
    <col min="2056" max="2056" width="2.375" style="267" customWidth="1"/>
    <col min="2057" max="2057" width="7.75" style="267" customWidth="1"/>
    <col min="2058" max="2304" width="9" style="267"/>
    <col min="2305" max="2305" width="9.625" style="267" customWidth="1"/>
    <col min="2306" max="2306" width="7.25" style="267" customWidth="1"/>
    <col min="2307" max="2307" width="9.625" style="267" customWidth="1"/>
    <col min="2308" max="2308" width="9" style="267"/>
    <col min="2309" max="2309" width="20" style="267" bestFit="1" customWidth="1"/>
    <col min="2310" max="2310" width="18.625" style="267" customWidth="1"/>
    <col min="2311" max="2311" width="7.75" style="267" customWidth="1"/>
    <col min="2312" max="2312" width="2.375" style="267" customWidth="1"/>
    <col min="2313" max="2313" width="7.75" style="267" customWidth="1"/>
    <col min="2314" max="2560" width="9" style="267"/>
    <col min="2561" max="2561" width="9.625" style="267" customWidth="1"/>
    <col min="2562" max="2562" width="7.25" style="267" customWidth="1"/>
    <col min="2563" max="2563" width="9.625" style="267" customWidth="1"/>
    <col min="2564" max="2564" width="9" style="267"/>
    <col min="2565" max="2565" width="20" style="267" bestFit="1" customWidth="1"/>
    <col min="2566" max="2566" width="18.625" style="267" customWidth="1"/>
    <col min="2567" max="2567" width="7.75" style="267" customWidth="1"/>
    <col min="2568" max="2568" width="2.375" style="267" customWidth="1"/>
    <col min="2569" max="2569" width="7.75" style="267" customWidth="1"/>
    <col min="2570" max="2816" width="9" style="267"/>
    <col min="2817" max="2817" width="9.625" style="267" customWidth="1"/>
    <col min="2818" max="2818" width="7.25" style="267" customWidth="1"/>
    <col min="2819" max="2819" width="9.625" style="267" customWidth="1"/>
    <col min="2820" max="2820" width="9" style="267"/>
    <col min="2821" max="2821" width="20" style="267" bestFit="1" customWidth="1"/>
    <col min="2822" max="2822" width="18.625" style="267" customWidth="1"/>
    <col min="2823" max="2823" width="7.75" style="267" customWidth="1"/>
    <col min="2824" max="2824" width="2.375" style="267" customWidth="1"/>
    <col min="2825" max="2825" width="7.75" style="267" customWidth="1"/>
    <col min="2826" max="3072" width="9" style="267"/>
    <col min="3073" max="3073" width="9.625" style="267" customWidth="1"/>
    <col min="3074" max="3074" width="7.25" style="267" customWidth="1"/>
    <col min="3075" max="3075" width="9.625" style="267" customWidth="1"/>
    <col min="3076" max="3076" width="9" style="267"/>
    <col min="3077" max="3077" width="20" style="267" bestFit="1" customWidth="1"/>
    <col min="3078" max="3078" width="18.625" style="267" customWidth="1"/>
    <col min="3079" max="3079" width="7.75" style="267" customWidth="1"/>
    <col min="3080" max="3080" width="2.375" style="267" customWidth="1"/>
    <col min="3081" max="3081" width="7.75" style="267" customWidth="1"/>
    <col min="3082" max="3328" width="9" style="267"/>
    <col min="3329" max="3329" width="9.625" style="267" customWidth="1"/>
    <col min="3330" max="3330" width="7.25" style="267" customWidth="1"/>
    <col min="3331" max="3331" width="9.625" style="267" customWidth="1"/>
    <col min="3332" max="3332" width="9" style="267"/>
    <col min="3333" max="3333" width="20" style="267" bestFit="1" customWidth="1"/>
    <col min="3334" max="3334" width="18.625" style="267" customWidth="1"/>
    <col min="3335" max="3335" width="7.75" style="267" customWidth="1"/>
    <col min="3336" max="3336" width="2.375" style="267" customWidth="1"/>
    <col min="3337" max="3337" width="7.75" style="267" customWidth="1"/>
    <col min="3338" max="3584" width="9" style="267"/>
    <col min="3585" max="3585" width="9.625" style="267" customWidth="1"/>
    <col min="3586" max="3586" width="7.25" style="267" customWidth="1"/>
    <col min="3587" max="3587" width="9.625" style="267" customWidth="1"/>
    <col min="3588" max="3588" width="9" style="267"/>
    <col min="3589" max="3589" width="20" style="267" bestFit="1" customWidth="1"/>
    <col min="3590" max="3590" width="18.625" style="267" customWidth="1"/>
    <col min="3591" max="3591" width="7.75" style="267" customWidth="1"/>
    <col min="3592" max="3592" width="2.375" style="267" customWidth="1"/>
    <col min="3593" max="3593" width="7.75" style="267" customWidth="1"/>
    <col min="3594" max="3840" width="9" style="267"/>
    <col min="3841" max="3841" width="9.625" style="267" customWidth="1"/>
    <col min="3842" max="3842" width="7.25" style="267" customWidth="1"/>
    <col min="3843" max="3843" width="9.625" style="267" customWidth="1"/>
    <col min="3844" max="3844" width="9" style="267"/>
    <col min="3845" max="3845" width="20" style="267" bestFit="1" customWidth="1"/>
    <col min="3846" max="3846" width="18.625" style="267" customWidth="1"/>
    <col min="3847" max="3847" width="7.75" style="267" customWidth="1"/>
    <col min="3848" max="3848" width="2.375" style="267" customWidth="1"/>
    <col min="3849" max="3849" width="7.75" style="267" customWidth="1"/>
    <col min="3850" max="4096" width="9" style="267"/>
    <col min="4097" max="4097" width="9.625" style="267" customWidth="1"/>
    <col min="4098" max="4098" width="7.25" style="267" customWidth="1"/>
    <col min="4099" max="4099" width="9.625" style="267" customWidth="1"/>
    <col min="4100" max="4100" width="9" style="267"/>
    <col min="4101" max="4101" width="20" style="267" bestFit="1" customWidth="1"/>
    <col min="4102" max="4102" width="18.625" style="267" customWidth="1"/>
    <col min="4103" max="4103" width="7.75" style="267" customWidth="1"/>
    <col min="4104" max="4104" width="2.375" style="267" customWidth="1"/>
    <col min="4105" max="4105" width="7.75" style="267" customWidth="1"/>
    <col min="4106" max="4352" width="9" style="267"/>
    <col min="4353" max="4353" width="9.625" style="267" customWidth="1"/>
    <col min="4354" max="4354" width="7.25" style="267" customWidth="1"/>
    <col min="4355" max="4355" width="9.625" style="267" customWidth="1"/>
    <col min="4356" max="4356" width="9" style="267"/>
    <col min="4357" max="4357" width="20" style="267" bestFit="1" customWidth="1"/>
    <col min="4358" max="4358" width="18.625" style="267" customWidth="1"/>
    <col min="4359" max="4359" width="7.75" style="267" customWidth="1"/>
    <col min="4360" max="4360" width="2.375" style="267" customWidth="1"/>
    <col min="4361" max="4361" width="7.75" style="267" customWidth="1"/>
    <col min="4362" max="4608" width="9" style="267"/>
    <col min="4609" max="4609" width="9.625" style="267" customWidth="1"/>
    <col min="4610" max="4610" width="7.25" style="267" customWidth="1"/>
    <col min="4611" max="4611" width="9.625" style="267" customWidth="1"/>
    <col min="4612" max="4612" width="9" style="267"/>
    <col min="4613" max="4613" width="20" style="267" bestFit="1" customWidth="1"/>
    <col min="4614" max="4614" width="18.625" style="267" customWidth="1"/>
    <col min="4615" max="4615" width="7.75" style="267" customWidth="1"/>
    <col min="4616" max="4616" width="2.375" style="267" customWidth="1"/>
    <col min="4617" max="4617" width="7.75" style="267" customWidth="1"/>
    <col min="4618" max="4864" width="9" style="267"/>
    <col min="4865" max="4865" width="9.625" style="267" customWidth="1"/>
    <col min="4866" max="4866" width="7.25" style="267" customWidth="1"/>
    <col min="4867" max="4867" width="9.625" style="267" customWidth="1"/>
    <col min="4868" max="4868" width="9" style="267"/>
    <col min="4869" max="4869" width="20" style="267" bestFit="1" customWidth="1"/>
    <col min="4870" max="4870" width="18.625" style="267" customWidth="1"/>
    <col min="4871" max="4871" width="7.75" style="267" customWidth="1"/>
    <col min="4872" max="4872" width="2.375" style="267" customWidth="1"/>
    <col min="4873" max="4873" width="7.75" style="267" customWidth="1"/>
    <col min="4874" max="5120" width="9" style="267"/>
    <col min="5121" max="5121" width="9.625" style="267" customWidth="1"/>
    <col min="5122" max="5122" width="7.25" style="267" customWidth="1"/>
    <col min="5123" max="5123" width="9.625" style="267" customWidth="1"/>
    <col min="5124" max="5124" width="9" style="267"/>
    <col min="5125" max="5125" width="20" style="267" bestFit="1" customWidth="1"/>
    <col min="5126" max="5126" width="18.625" style="267" customWidth="1"/>
    <col min="5127" max="5127" width="7.75" style="267" customWidth="1"/>
    <col min="5128" max="5128" width="2.375" style="267" customWidth="1"/>
    <col min="5129" max="5129" width="7.75" style="267" customWidth="1"/>
    <col min="5130" max="5376" width="9" style="267"/>
    <col min="5377" max="5377" width="9.625" style="267" customWidth="1"/>
    <col min="5378" max="5378" width="7.25" style="267" customWidth="1"/>
    <col min="5379" max="5379" width="9.625" style="267" customWidth="1"/>
    <col min="5380" max="5380" width="9" style="267"/>
    <col min="5381" max="5381" width="20" style="267" bestFit="1" customWidth="1"/>
    <col min="5382" max="5382" width="18.625" style="267" customWidth="1"/>
    <col min="5383" max="5383" width="7.75" style="267" customWidth="1"/>
    <col min="5384" max="5384" width="2.375" style="267" customWidth="1"/>
    <col min="5385" max="5385" width="7.75" style="267" customWidth="1"/>
    <col min="5386" max="5632" width="9" style="267"/>
    <col min="5633" max="5633" width="9.625" style="267" customWidth="1"/>
    <col min="5634" max="5634" width="7.25" style="267" customWidth="1"/>
    <col min="5635" max="5635" width="9.625" style="267" customWidth="1"/>
    <col min="5636" max="5636" width="9" style="267"/>
    <col min="5637" max="5637" width="20" style="267" bestFit="1" customWidth="1"/>
    <col min="5638" max="5638" width="18.625" style="267" customWidth="1"/>
    <col min="5639" max="5639" width="7.75" style="267" customWidth="1"/>
    <col min="5640" max="5640" width="2.375" style="267" customWidth="1"/>
    <col min="5641" max="5641" width="7.75" style="267" customWidth="1"/>
    <col min="5642" max="5888" width="9" style="267"/>
    <col min="5889" max="5889" width="9.625" style="267" customWidth="1"/>
    <col min="5890" max="5890" width="7.25" style="267" customWidth="1"/>
    <col min="5891" max="5891" width="9.625" style="267" customWidth="1"/>
    <col min="5892" max="5892" width="9" style="267"/>
    <col min="5893" max="5893" width="20" style="267" bestFit="1" customWidth="1"/>
    <col min="5894" max="5894" width="18.625" style="267" customWidth="1"/>
    <col min="5895" max="5895" width="7.75" style="267" customWidth="1"/>
    <col min="5896" max="5896" width="2.375" style="267" customWidth="1"/>
    <col min="5897" max="5897" width="7.75" style="267" customWidth="1"/>
    <col min="5898" max="6144" width="9" style="267"/>
    <col min="6145" max="6145" width="9.625" style="267" customWidth="1"/>
    <col min="6146" max="6146" width="7.25" style="267" customWidth="1"/>
    <col min="6147" max="6147" width="9.625" style="267" customWidth="1"/>
    <col min="6148" max="6148" width="9" style="267"/>
    <col min="6149" max="6149" width="20" style="267" bestFit="1" customWidth="1"/>
    <col min="6150" max="6150" width="18.625" style="267" customWidth="1"/>
    <col min="6151" max="6151" width="7.75" style="267" customWidth="1"/>
    <col min="6152" max="6152" width="2.375" style="267" customWidth="1"/>
    <col min="6153" max="6153" width="7.75" style="267" customWidth="1"/>
    <col min="6154" max="6400" width="9" style="267"/>
    <col min="6401" max="6401" width="9.625" style="267" customWidth="1"/>
    <col min="6402" max="6402" width="7.25" style="267" customWidth="1"/>
    <col min="6403" max="6403" width="9.625" style="267" customWidth="1"/>
    <col min="6404" max="6404" width="9" style="267"/>
    <col min="6405" max="6405" width="20" style="267" bestFit="1" customWidth="1"/>
    <col min="6406" max="6406" width="18.625" style="267" customWidth="1"/>
    <col min="6407" max="6407" width="7.75" style="267" customWidth="1"/>
    <col min="6408" max="6408" width="2.375" style="267" customWidth="1"/>
    <col min="6409" max="6409" width="7.75" style="267" customWidth="1"/>
    <col min="6410" max="6656" width="9" style="267"/>
    <col min="6657" max="6657" width="9.625" style="267" customWidth="1"/>
    <col min="6658" max="6658" width="7.25" style="267" customWidth="1"/>
    <col min="6659" max="6659" width="9.625" style="267" customWidth="1"/>
    <col min="6660" max="6660" width="9" style="267"/>
    <col min="6661" max="6661" width="20" style="267" bestFit="1" customWidth="1"/>
    <col min="6662" max="6662" width="18.625" style="267" customWidth="1"/>
    <col min="6663" max="6663" width="7.75" style="267" customWidth="1"/>
    <col min="6664" max="6664" width="2.375" style="267" customWidth="1"/>
    <col min="6665" max="6665" width="7.75" style="267" customWidth="1"/>
    <col min="6666" max="6912" width="9" style="267"/>
    <col min="6913" max="6913" width="9.625" style="267" customWidth="1"/>
    <col min="6914" max="6914" width="7.25" style="267" customWidth="1"/>
    <col min="6915" max="6915" width="9.625" style="267" customWidth="1"/>
    <col min="6916" max="6916" width="9" style="267"/>
    <col min="6917" max="6917" width="20" style="267" bestFit="1" customWidth="1"/>
    <col min="6918" max="6918" width="18.625" style="267" customWidth="1"/>
    <col min="6919" max="6919" width="7.75" style="267" customWidth="1"/>
    <col min="6920" max="6920" width="2.375" style="267" customWidth="1"/>
    <col min="6921" max="6921" width="7.75" style="267" customWidth="1"/>
    <col min="6922" max="7168" width="9" style="267"/>
    <col min="7169" max="7169" width="9.625" style="267" customWidth="1"/>
    <col min="7170" max="7170" width="7.25" style="267" customWidth="1"/>
    <col min="7171" max="7171" width="9.625" style="267" customWidth="1"/>
    <col min="7172" max="7172" width="9" style="267"/>
    <col min="7173" max="7173" width="20" style="267" bestFit="1" customWidth="1"/>
    <col min="7174" max="7174" width="18.625" style="267" customWidth="1"/>
    <col min="7175" max="7175" width="7.75" style="267" customWidth="1"/>
    <col min="7176" max="7176" width="2.375" style="267" customWidth="1"/>
    <col min="7177" max="7177" width="7.75" style="267" customWidth="1"/>
    <col min="7178" max="7424" width="9" style="267"/>
    <col min="7425" max="7425" width="9.625" style="267" customWidth="1"/>
    <col min="7426" max="7426" width="7.25" style="267" customWidth="1"/>
    <col min="7427" max="7427" width="9.625" style="267" customWidth="1"/>
    <col min="7428" max="7428" width="9" style="267"/>
    <col min="7429" max="7429" width="20" style="267" bestFit="1" customWidth="1"/>
    <col min="7430" max="7430" width="18.625" style="267" customWidth="1"/>
    <col min="7431" max="7431" width="7.75" style="267" customWidth="1"/>
    <col min="7432" max="7432" width="2.375" style="267" customWidth="1"/>
    <col min="7433" max="7433" width="7.75" style="267" customWidth="1"/>
    <col min="7434" max="7680" width="9" style="267"/>
    <col min="7681" max="7681" width="9.625" style="267" customWidth="1"/>
    <col min="7682" max="7682" width="7.25" style="267" customWidth="1"/>
    <col min="7683" max="7683" width="9.625" style="267" customWidth="1"/>
    <col min="7684" max="7684" width="9" style="267"/>
    <col min="7685" max="7685" width="20" style="267" bestFit="1" customWidth="1"/>
    <col min="7686" max="7686" width="18.625" style="267" customWidth="1"/>
    <col min="7687" max="7687" width="7.75" style="267" customWidth="1"/>
    <col min="7688" max="7688" width="2.375" style="267" customWidth="1"/>
    <col min="7689" max="7689" width="7.75" style="267" customWidth="1"/>
    <col min="7690" max="7936" width="9" style="267"/>
    <col min="7937" max="7937" width="9.625" style="267" customWidth="1"/>
    <col min="7938" max="7938" width="7.25" style="267" customWidth="1"/>
    <col min="7939" max="7939" width="9.625" style="267" customWidth="1"/>
    <col min="7940" max="7940" width="9" style="267"/>
    <col min="7941" max="7941" width="20" style="267" bestFit="1" customWidth="1"/>
    <col min="7942" max="7942" width="18.625" style="267" customWidth="1"/>
    <col min="7943" max="7943" width="7.75" style="267" customWidth="1"/>
    <col min="7944" max="7944" width="2.375" style="267" customWidth="1"/>
    <col min="7945" max="7945" width="7.75" style="267" customWidth="1"/>
    <col min="7946" max="8192" width="9" style="267"/>
    <col min="8193" max="8193" width="9.625" style="267" customWidth="1"/>
    <col min="8194" max="8194" width="7.25" style="267" customWidth="1"/>
    <col min="8195" max="8195" width="9.625" style="267" customWidth="1"/>
    <col min="8196" max="8196" width="9" style="267"/>
    <col min="8197" max="8197" width="20" style="267" bestFit="1" customWidth="1"/>
    <col min="8198" max="8198" width="18.625" style="267" customWidth="1"/>
    <col min="8199" max="8199" width="7.75" style="267" customWidth="1"/>
    <col min="8200" max="8200" width="2.375" style="267" customWidth="1"/>
    <col min="8201" max="8201" width="7.75" style="267" customWidth="1"/>
    <col min="8202" max="8448" width="9" style="267"/>
    <col min="8449" max="8449" width="9.625" style="267" customWidth="1"/>
    <col min="8450" max="8450" width="7.25" style="267" customWidth="1"/>
    <col min="8451" max="8451" width="9.625" style="267" customWidth="1"/>
    <col min="8452" max="8452" width="9" style="267"/>
    <col min="8453" max="8453" width="20" style="267" bestFit="1" customWidth="1"/>
    <col min="8454" max="8454" width="18.625" style="267" customWidth="1"/>
    <col min="8455" max="8455" width="7.75" style="267" customWidth="1"/>
    <col min="8456" max="8456" width="2.375" style="267" customWidth="1"/>
    <col min="8457" max="8457" width="7.75" style="267" customWidth="1"/>
    <col min="8458" max="8704" width="9" style="267"/>
    <col min="8705" max="8705" width="9.625" style="267" customWidth="1"/>
    <col min="8706" max="8706" width="7.25" style="267" customWidth="1"/>
    <col min="8707" max="8707" width="9.625" style="267" customWidth="1"/>
    <col min="8708" max="8708" width="9" style="267"/>
    <col min="8709" max="8709" width="20" style="267" bestFit="1" customWidth="1"/>
    <col min="8710" max="8710" width="18.625" style="267" customWidth="1"/>
    <col min="8711" max="8711" width="7.75" style="267" customWidth="1"/>
    <col min="8712" max="8712" width="2.375" style="267" customWidth="1"/>
    <col min="8713" max="8713" width="7.75" style="267" customWidth="1"/>
    <col min="8714" max="8960" width="9" style="267"/>
    <col min="8961" max="8961" width="9.625" style="267" customWidth="1"/>
    <col min="8962" max="8962" width="7.25" style="267" customWidth="1"/>
    <col min="8963" max="8963" width="9.625" style="267" customWidth="1"/>
    <col min="8964" max="8964" width="9" style="267"/>
    <col min="8965" max="8965" width="20" style="267" bestFit="1" customWidth="1"/>
    <col min="8966" max="8966" width="18.625" style="267" customWidth="1"/>
    <col min="8967" max="8967" width="7.75" style="267" customWidth="1"/>
    <col min="8968" max="8968" width="2.375" style="267" customWidth="1"/>
    <col min="8969" max="8969" width="7.75" style="267" customWidth="1"/>
    <col min="8970" max="9216" width="9" style="267"/>
    <col min="9217" max="9217" width="9.625" style="267" customWidth="1"/>
    <col min="9218" max="9218" width="7.25" style="267" customWidth="1"/>
    <col min="9219" max="9219" width="9.625" style="267" customWidth="1"/>
    <col min="9220" max="9220" width="9" style="267"/>
    <col min="9221" max="9221" width="20" style="267" bestFit="1" customWidth="1"/>
    <col min="9222" max="9222" width="18.625" style="267" customWidth="1"/>
    <col min="9223" max="9223" width="7.75" style="267" customWidth="1"/>
    <col min="9224" max="9224" width="2.375" style="267" customWidth="1"/>
    <col min="9225" max="9225" width="7.75" style="267" customWidth="1"/>
    <col min="9226" max="9472" width="9" style="267"/>
    <col min="9473" max="9473" width="9.625" style="267" customWidth="1"/>
    <col min="9474" max="9474" width="7.25" style="267" customWidth="1"/>
    <col min="9475" max="9475" width="9.625" style="267" customWidth="1"/>
    <col min="9476" max="9476" width="9" style="267"/>
    <col min="9477" max="9477" width="20" style="267" bestFit="1" customWidth="1"/>
    <col min="9478" max="9478" width="18.625" style="267" customWidth="1"/>
    <col min="9479" max="9479" width="7.75" style="267" customWidth="1"/>
    <col min="9480" max="9480" width="2.375" style="267" customWidth="1"/>
    <col min="9481" max="9481" width="7.75" style="267" customWidth="1"/>
    <col min="9482" max="9728" width="9" style="267"/>
    <col min="9729" max="9729" width="9.625" style="267" customWidth="1"/>
    <col min="9730" max="9730" width="7.25" style="267" customWidth="1"/>
    <col min="9731" max="9731" width="9.625" style="267" customWidth="1"/>
    <col min="9732" max="9732" width="9" style="267"/>
    <col min="9733" max="9733" width="20" style="267" bestFit="1" customWidth="1"/>
    <col min="9734" max="9734" width="18.625" style="267" customWidth="1"/>
    <col min="9735" max="9735" width="7.75" style="267" customWidth="1"/>
    <col min="9736" max="9736" width="2.375" style="267" customWidth="1"/>
    <col min="9737" max="9737" width="7.75" style="267" customWidth="1"/>
    <col min="9738" max="9984" width="9" style="267"/>
    <col min="9985" max="9985" width="9.625" style="267" customWidth="1"/>
    <col min="9986" max="9986" width="7.25" style="267" customWidth="1"/>
    <col min="9987" max="9987" width="9.625" style="267" customWidth="1"/>
    <col min="9988" max="9988" width="9" style="267"/>
    <col min="9989" max="9989" width="20" style="267" bestFit="1" customWidth="1"/>
    <col min="9990" max="9990" width="18.625" style="267" customWidth="1"/>
    <col min="9991" max="9991" width="7.75" style="267" customWidth="1"/>
    <col min="9992" max="9992" width="2.375" style="267" customWidth="1"/>
    <col min="9993" max="9993" width="7.75" style="267" customWidth="1"/>
    <col min="9994" max="10240" width="9" style="267"/>
    <col min="10241" max="10241" width="9.625" style="267" customWidth="1"/>
    <col min="10242" max="10242" width="7.25" style="267" customWidth="1"/>
    <col min="10243" max="10243" width="9.625" style="267" customWidth="1"/>
    <col min="10244" max="10244" width="9" style="267"/>
    <col min="10245" max="10245" width="20" style="267" bestFit="1" customWidth="1"/>
    <col min="10246" max="10246" width="18.625" style="267" customWidth="1"/>
    <col min="10247" max="10247" width="7.75" style="267" customWidth="1"/>
    <col min="10248" max="10248" width="2.375" style="267" customWidth="1"/>
    <col min="10249" max="10249" width="7.75" style="267" customWidth="1"/>
    <col min="10250" max="10496" width="9" style="267"/>
    <col min="10497" max="10497" width="9.625" style="267" customWidth="1"/>
    <col min="10498" max="10498" width="7.25" style="267" customWidth="1"/>
    <col min="10499" max="10499" width="9.625" style="267" customWidth="1"/>
    <col min="10500" max="10500" width="9" style="267"/>
    <col min="10501" max="10501" width="20" style="267" bestFit="1" customWidth="1"/>
    <col min="10502" max="10502" width="18.625" style="267" customWidth="1"/>
    <col min="10503" max="10503" width="7.75" style="267" customWidth="1"/>
    <col min="10504" max="10504" width="2.375" style="267" customWidth="1"/>
    <col min="10505" max="10505" width="7.75" style="267" customWidth="1"/>
    <col min="10506" max="10752" width="9" style="267"/>
    <col min="10753" max="10753" width="9.625" style="267" customWidth="1"/>
    <col min="10754" max="10754" width="7.25" style="267" customWidth="1"/>
    <col min="10755" max="10755" width="9.625" style="267" customWidth="1"/>
    <col min="10756" max="10756" width="9" style="267"/>
    <col min="10757" max="10757" width="20" style="267" bestFit="1" customWidth="1"/>
    <col min="10758" max="10758" width="18.625" style="267" customWidth="1"/>
    <col min="10759" max="10759" width="7.75" style="267" customWidth="1"/>
    <col min="10760" max="10760" width="2.375" style="267" customWidth="1"/>
    <col min="10761" max="10761" width="7.75" style="267" customWidth="1"/>
    <col min="10762" max="11008" width="9" style="267"/>
    <col min="11009" max="11009" width="9.625" style="267" customWidth="1"/>
    <col min="11010" max="11010" width="7.25" style="267" customWidth="1"/>
    <col min="11011" max="11011" width="9.625" style="267" customWidth="1"/>
    <col min="11012" max="11012" width="9" style="267"/>
    <col min="11013" max="11013" width="20" style="267" bestFit="1" customWidth="1"/>
    <col min="11014" max="11014" width="18.625" style="267" customWidth="1"/>
    <col min="11015" max="11015" width="7.75" style="267" customWidth="1"/>
    <col min="11016" max="11016" width="2.375" style="267" customWidth="1"/>
    <col min="11017" max="11017" width="7.75" style="267" customWidth="1"/>
    <col min="11018" max="11264" width="9" style="267"/>
    <col min="11265" max="11265" width="9.625" style="267" customWidth="1"/>
    <col min="11266" max="11266" width="7.25" style="267" customWidth="1"/>
    <col min="11267" max="11267" width="9.625" style="267" customWidth="1"/>
    <col min="11268" max="11268" width="9" style="267"/>
    <col min="11269" max="11269" width="20" style="267" bestFit="1" customWidth="1"/>
    <col min="11270" max="11270" width="18.625" style="267" customWidth="1"/>
    <col min="11271" max="11271" width="7.75" style="267" customWidth="1"/>
    <col min="11272" max="11272" width="2.375" style="267" customWidth="1"/>
    <col min="11273" max="11273" width="7.75" style="267" customWidth="1"/>
    <col min="11274" max="11520" width="9" style="267"/>
    <col min="11521" max="11521" width="9.625" style="267" customWidth="1"/>
    <col min="11522" max="11522" width="7.25" style="267" customWidth="1"/>
    <col min="11523" max="11523" width="9.625" style="267" customWidth="1"/>
    <col min="11524" max="11524" width="9" style="267"/>
    <col min="11525" max="11525" width="20" style="267" bestFit="1" customWidth="1"/>
    <col min="11526" max="11526" width="18.625" style="267" customWidth="1"/>
    <col min="11527" max="11527" width="7.75" style="267" customWidth="1"/>
    <col min="11528" max="11528" width="2.375" style="267" customWidth="1"/>
    <col min="11529" max="11529" width="7.75" style="267" customWidth="1"/>
    <col min="11530" max="11776" width="9" style="267"/>
    <col min="11777" max="11777" width="9.625" style="267" customWidth="1"/>
    <col min="11778" max="11778" width="7.25" style="267" customWidth="1"/>
    <col min="11779" max="11779" width="9.625" style="267" customWidth="1"/>
    <col min="11780" max="11780" width="9" style="267"/>
    <col min="11781" max="11781" width="20" style="267" bestFit="1" customWidth="1"/>
    <col min="11782" max="11782" width="18.625" style="267" customWidth="1"/>
    <col min="11783" max="11783" width="7.75" style="267" customWidth="1"/>
    <col min="11784" max="11784" width="2.375" style="267" customWidth="1"/>
    <col min="11785" max="11785" width="7.75" style="267" customWidth="1"/>
    <col min="11786" max="12032" width="9" style="267"/>
    <col min="12033" max="12033" width="9.625" style="267" customWidth="1"/>
    <col min="12034" max="12034" width="7.25" style="267" customWidth="1"/>
    <col min="12035" max="12035" width="9.625" style="267" customWidth="1"/>
    <col min="12036" max="12036" width="9" style="267"/>
    <col min="12037" max="12037" width="20" style="267" bestFit="1" customWidth="1"/>
    <col min="12038" max="12038" width="18.625" style="267" customWidth="1"/>
    <col min="12039" max="12039" width="7.75" style="267" customWidth="1"/>
    <col min="12040" max="12040" width="2.375" style="267" customWidth="1"/>
    <col min="12041" max="12041" width="7.75" style="267" customWidth="1"/>
    <col min="12042" max="12288" width="9" style="267"/>
    <col min="12289" max="12289" width="9.625" style="267" customWidth="1"/>
    <col min="12290" max="12290" width="7.25" style="267" customWidth="1"/>
    <col min="12291" max="12291" width="9.625" style="267" customWidth="1"/>
    <col min="12292" max="12292" width="9" style="267"/>
    <col min="12293" max="12293" width="20" style="267" bestFit="1" customWidth="1"/>
    <col min="12294" max="12294" width="18.625" style="267" customWidth="1"/>
    <col min="12295" max="12295" width="7.75" style="267" customWidth="1"/>
    <col min="12296" max="12296" width="2.375" style="267" customWidth="1"/>
    <col min="12297" max="12297" width="7.75" style="267" customWidth="1"/>
    <col min="12298" max="12544" width="9" style="267"/>
    <col min="12545" max="12545" width="9.625" style="267" customWidth="1"/>
    <col min="12546" max="12546" width="7.25" style="267" customWidth="1"/>
    <col min="12547" max="12547" width="9.625" style="267" customWidth="1"/>
    <col min="12548" max="12548" width="9" style="267"/>
    <col min="12549" max="12549" width="20" style="267" bestFit="1" customWidth="1"/>
    <col min="12550" max="12550" width="18.625" style="267" customWidth="1"/>
    <col min="12551" max="12551" width="7.75" style="267" customWidth="1"/>
    <col min="12552" max="12552" width="2.375" style="267" customWidth="1"/>
    <col min="12553" max="12553" width="7.75" style="267" customWidth="1"/>
    <col min="12554" max="12800" width="9" style="267"/>
    <col min="12801" max="12801" width="9.625" style="267" customWidth="1"/>
    <col min="12802" max="12802" width="7.25" style="267" customWidth="1"/>
    <col min="12803" max="12803" width="9.625" style="267" customWidth="1"/>
    <col min="12804" max="12804" width="9" style="267"/>
    <col min="12805" max="12805" width="20" style="267" bestFit="1" customWidth="1"/>
    <col min="12806" max="12806" width="18.625" style="267" customWidth="1"/>
    <col min="12807" max="12807" width="7.75" style="267" customWidth="1"/>
    <col min="12808" max="12808" width="2.375" style="267" customWidth="1"/>
    <col min="12809" max="12809" width="7.75" style="267" customWidth="1"/>
    <col min="12810" max="13056" width="9" style="267"/>
    <col min="13057" max="13057" width="9.625" style="267" customWidth="1"/>
    <col min="13058" max="13058" width="7.25" style="267" customWidth="1"/>
    <col min="13059" max="13059" width="9.625" style="267" customWidth="1"/>
    <col min="13060" max="13060" width="9" style="267"/>
    <col min="13061" max="13061" width="20" style="267" bestFit="1" customWidth="1"/>
    <col min="13062" max="13062" width="18.625" style="267" customWidth="1"/>
    <col min="13063" max="13063" width="7.75" style="267" customWidth="1"/>
    <col min="13064" max="13064" width="2.375" style="267" customWidth="1"/>
    <col min="13065" max="13065" width="7.75" style="267" customWidth="1"/>
    <col min="13066" max="13312" width="9" style="267"/>
    <col min="13313" max="13313" width="9.625" style="267" customWidth="1"/>
    <col min="13314" max="13314" width="7.25" style="267" customWidth="1"/>
    <col min="13315" max="13315" width="9.625" style="267" customWidth="1"/>
    <col min="13316" max="13316" width="9" style="267"/>
    <col min="13317" max="13317" width="20" style="267" bestFit="1" customWidth="1"/>
    <col min="13318" max="13318" width="18.625" style="267" customWidth="1"/>
    <col min="13319" max="13319" width="7.75" style="267" customWidth="1"/>
    <col min="13320" max="13320" width="2.375" style="267" customWidth="1"/>
    <col min="13321" max="13321" width="7.75" style="267" customWidth="1"/>
    <col min="13322" max="13568" width="9" style="267"/>
    <col min="13569" max="13569" width="9.625" style="267" customWidth="1"/>
    <col min="13570" max="13570" width="7.25" style="267" customWidth="1"/>
    <col min="13571" max="13571" width="9.625" style="267" customWidth="1"/>
    <col min="13572" max="13572" width="9" style="267"/>
    <col min="13573" max="13573" width="20" style="267" bestFit="1" customWidth="1"/>
    <col min="13574" max="13574" width="18.625" style="267" customWidth="1"/>
    <col min="13575" max="13575" width="7.75" style="267" customWidth="1"/>
    <col min="13576" max="13576" width="2.375" style="267" customWidth="1"/>
    <col min="13577" max="13577" width="7.75" style="267" customWidth="1"/>
    <col min="13578" max="13824" width="9" style="267"/>
    <col min="13825" max="13825" width="9.625" style="267" customWidth="1"/>
    <col min="13826" max="13826" width="7.25" style="267" customWidth="1"/>
    <col min="13827" max="13827" width="9.625" style="267" customWidth="1"/>
    <col min="13828" max="13828" width="9" style="267"/>
    <col min="13829" max="13829" width="20" style="267" bestFit="1" customWidth="1"/>
    <col min="13830" max="13830" width="18.625" style="267" customWidth="1"/>
    <col min="13831" max="13831" width="7.75" style="267" customWidth="1"/>
    <col min="13832" max="13832" width="2.375" style="267" customWidth="1"/>
    <col min="13833" max="13833" width="7.75" style="267" customWidth="1"/>
    <col min="13834" max="14080" width="9" style="267"/>
    <col min="14081" max="14081" width="9.625" style="267" customWidth="1"/>
    <col min="14082" max="14082" width="7.25" style="267" customWidth="1"/>
    <col min="14083" max="14083" width="9.625" style="267" customWidth="1"/>
    <col min="14084" max="14084" width="9" style="267"/>
    <col min="14085" max="14085" width="20" style="267" bestFit="1" customWidth="1"/>
    <col min="14086" max="14086" width="18.625" style="267" customWidth="1"/>
    <col min="14087" max="14087" width="7.75" style="267" customWidth="1"/>
    <col min="14088" max="14088" width="2.375" style="267" customWidth="1"/>
    <col min="14089" max="14089" width="7.75" style="267" customWidth="1"/>
    <col min="14090" max="14336" width="9" style="267"/>
    <col min="14337" max="14337" width="9.625" style="267" customWidth="1"/>
    <col min="14338" max="14338" width="7.25" style="267" customWidth="1"/>
    <col min="14339" max="14339" width="9.625" style="267" customWidth="1"/>
    <col min="14340" max="14340" width="9" style="267"/>
    <col min="14341" max="14341" width="20" style="267" bestFit="1" customWidth="1"/>
    <col min="14342" max="14342" width="18.625" style="267" customWidth="1"/>
    <col min="14343" max="14343" width="7.75" style="267" customWidth="1"/>
    <col min="14344" max="14344" width="2.375" style="267" customWidth="1"/>
    <col min="14345" max="14345" width="7.75" style="267" customWidth="1"/>
    <col min="14346" max="14592" width="9" style="267"/>
    <col min="14593" max="14593" width="9.625" style="267" customWidth="1"/>
    <col min="14594" max="14594" width="7.25" style="267" customWidth="1"/>
    <col min="14595" max="14595" width="9.625" style="267" customWidth="1"/>
    <col min="14596" max="14596" width="9" style="267"/>
    <col min="14597" max="14597" width="20" style="267" bestFit="1" customWidth="1"/>
    <col min="14598" max="14598" width="18.625" style="267" customWidth="1"/>
    <col min="14599" max="14599" width="7.75" style="267" customWidth="1"/>
    <col min="14600" max="14600" width="2.375" style="267" customWidth="1"/>
    <col min="14601" max="14601" width="7.75" style="267" customWidth="1"/>
    <col min="14602" max="14848" width="9" style="267"/>
    <col min="14849" max="14849" width="9.625" style="267" customWidth="1"/>
    <col min="14850" max="14850" width="7.25" style="267" customWidth="1"/>
    <col min="14851" max="14851" width="9.625" style="267" customWidth="1"/>
    <col min="14852" max="14852" width="9" style="267"/>
    <col min="14853" max="14853" width="20" style="267" bestFit="1" customWidth="1"/>
    <col min="14854" max="14854" width="18.625" style="267" customWidth="1"/>
    <col min="14855" max="14855" width="7.75" style="267" customWidth="1"/>
    <col min="14856" max="14856" width="2.375" style="267" customWidth="1"/>
    <col min="14857" max="14857" width="7.75" style="267" customWidth="1"/>
    <col min="14858" max="15104" width="9" style="267"/>
    <col min="15105" max="15105" width="9.625" style="267" customWidth="1"/>
    <col min="15106" max="15106" width="7.25" style="267" customWidth="1"/>
    <col min="15107" max="15107" width="9.625" style="267" customWidth="1"/>
    <col min="15108" max="15108" width="9" style="267"/>
    <col min="15109" max="15109" width="20" style="267" bestFit="1" customWidth="1"/>
    <col min="15110" max="15110" width="18.625" style="267" customWidth="1"/>
    <col min="15111" max="15111" width="7.75" style="267" customWidth="1"/>
    <col min="15112" max="15112" width="2.375" style="267" customWidth="1"/>
    <col min="15113" max="15113" width="7.75" style="267" customWidth="1"/>
    <col min="15114" max="15360" width="9" style="267"/>
    <col min="15361" max="15361" width="9.625" style="267" customWidth="1"/>
    <col min="15362" max="15362" width="7.25" style="267" customWidth="1"/>
    <col min="15363" max="15363" width="9.625" style="267" customWidth="1"/>
    <col min="15364" max="15364" width="9" style="267"/>
    <col min="15365" max="15365" width="20" style="267" bestFit="1" customWidth="1"/>
    <col min="15366" max="15366" width="18.625" style="267" customWidth="1"/>
    <col min="15367" max="15367" width="7.75" style="267" customWidth="1"/>
    <col min="15368" max="15368" width="2.375" style="267" customWidth="1"/>
    <col min="15369" max="15369" width="7.75" style="267" customWidth="1"/>
    <col min="15370" max="15616" width="9" style="267"/>
    <col min="15617" max="15617" width="9.625" style="267" customWidth="1"/>
    <col min="15618" max="15618" width="7.25" style="267" customWidth="1"/>
    <col min="15619" max="15619" width="9.625" style="267" customWidth="1"/>
    <col min="15620" max="15620" width="9" style="267"/>
    <col min="15621" max="15621" width="20" style="267" bestFit="1" customWidth="1"/>
    <col min="15622" max="15622" width="18.625" style="267" customWidth="1"/>
    <col min="15623" max="15623" width="7.75" style="267" customWidth="1"/>
    <col min="15624" max="15624" width="2.375" style="267" customWidth="1"/>
    <col min="15625" max="15625" width="7.75" style="267" customWidth="1"/>
    <col min="15626" max="15872" width="9" style="267"/>
    <col min="15873" max="15873" width="9.625" style="267" customWidth="1"/>
    <col min="15874" max="15874" width="7.25" style="267" customWidth="1"/>
    <col min="15875" max="15875" width="9.625" style="267" customWidth="1"/>
    <col min="15876" max="15876" width="9" style="267"/>
    <col min="15877" max="15877" width="20" style="267" bestFit="1" customWidth="1"/>
    <col min="15878" max="15878" width="18.625" style="267" customWidth="1"/>
    <col min="15879" max="15879" width="7.75" style="267" customWidth="1"/>
    <col min="15880" max="15880" width="2.375" style="267" customWidth="1"/>
    <col min="15881" max="15881" width="7.75" style="267" customWidth="1"/>
    <col min="15882" max="16128" width="9" style="267"/>
    <col min="16129" max="16129" width="9.625" style="267" customWidth="1"/>
    <col min="16130" max="16130" width="7.25" style="267" customWidth="1"/>
    <col min="16131" max="16131" width="9.625" style="267" customWidth="1"/>
    <col min="16132" max="16132" width="9" style="267"/>
    <col min="16133" max="16133" width="20" style="267" bestFit="1" customWidth="1"/>
    <col min="16134" max="16134" width="18.625" style="267" customWidth="1"/>
    <col min="16135" max="16135" width="7.75" style="267" customWidth="1"/>
    <col min="16136" max="16136" width="2.375" style="267" customWidth="1"/>
    <col min="16137" max="16137" width="7.75" style="267" customWidth="1"/>
    <col min="16138" max="16384" width="9" style="267"/>
  </cols>
  <sheetData>
    <row r="1" spans="1:8" ht="21" customHeight="1" x14ac:dyDescent="0.2">
      <c r="A1" s="262"/>
      <c r="B1" s="263"/>
      <c r="C1" s="264"/>
      <c r="D1" s="265"/>
      <c r="E1" s="265"/>
      <c r="F1" s="265"/>
      <c r="G1" s="265"/>
      <c r="H1" s="266"/>
    </row>
    <row r="2" spans="1:8" ht="24" x14ac:dyDescent="0.25">
      <c r="A2" s="529" t="s">
        <v>135</v>
      </c>
      <c r="B2" s="530"/>
      <c r="C2" s="530"/>
      <c r="D2" s="530"/>
      <c r="E2" s="530"/>
      <c r="F2" s="530"/>
      <c r="G2" s="530"/>
      <c r="H2" s="531"/>
    </row>
    <row r="3" spans="1:8" ht="30" customHeight="1" x14ac:dyDescent="0.2">
      <c r="A3" s="532"/>
      <c r="B3" s="530"/>
      <c r="C3" s="530"/>
      <c r="D3" s="530"/>
      <c r="E3" s="530"/>
      <c r="F3" s="530"/>
      <c r="G3" s="530"/>
      <c r="H3" s="531"/>
    </row>
    <row r="4" spans="1:8" x14ac:dyDescent="0.2">
      <c r="A4" s="113"/>
      <c r="B4" s="268"/>
      <c r="C4" s="269"/>
      <c r="D4" s="34"/>
      <c r="E4" s="34"/>
      <c r="F4" s="34"/>
      <c r="G4" s="34"/>
      <c r="H4" s="270"/>
    </row>
    <row r="5" spans="1:8" x14ac:dyDescent="0.2">
      <c r="A5" s="271"/>
      <c r="B5" s="272"/>
      <c r="C5" s="272"/>
      <c r="D5" s="272"/>
      <c r="E5" s="272"/>
      <c r="F5" s="272"/>
      <c r="G5" s="272"/>
      <c r="H5" s="273"/>
    </row>
    <row r="6" spans="1:8" ht="23.25" customHeight="1" x14ac:dyDescent="0.15">
      <c r="A6" s="274"/>
      <c r="B6" s="275" t="s">
        <v>136</v>
      </c>
      <c r="C6" s="276"/>
      <c r="D6" s="277" t="s">
        <v>137</v>
      </c>
      <c r="E6" s="277"/>
      <c r="F6" s="278"/>
      <c r="G6" s="278"/>
      <c r="H6" s="270"/>
    </row>
    <row r="7" spans="1:8" s="284" customFormat="1" ht="17.100000000000001" customHeight="1" x14ac:dyDescent="0.15">
      <c r="A7" s="279"/>
      <c r="B7" s="280">
        <v>1</v>
      </c>
      <c r="C7" s="281"/>
      <c r="D7" s="278" t="s">
        <v>138</v>
      </c>
      <c r="E7" s="278"/>
      <c r="F7" s="278"/>
      <c r="G7" s="282"/>
      <c r="H7" s="283"/>
    </row>
    <row r="8" spans="1:8" s="284" customFormat="1" ht="17.100000000000001" customHeight="1" x14ac:dyDescent="0.15">
      <c r="A8" s="279"/>
      <c r="B8" s="285"/>
      <c r="C8" s="281"/>
      <c r="D8" s="278"/>
      <c r="E8" s="278"/>
      <c r="F8" s="278"/>
      <c r="G8" s="278"/>
      <c r="H8" s="283"/>
    </row>
    <row r="9" spans="1:8" s="284" customFormat="1" ht="17.100000000000001" customHeight="1" x14ac:dyDescent="0.15">
      <c r="A9" s="279"/>
      <c r="B9" s="286">
        <v>2</v>
      </c>
      <c r="C9" s="281"/>
      <c r="D9" s="278" t="s">
        <v>139</v>
      </c>
      <c r="E9" s="278"/>
      <c r="F9" s="278"/>
      <c r="G9" s="282"/>
      <c r="H9" s="283"/>
    </row>
    <row r="10" spans="1:8" s="284" customFormat="1" ht="17.100000000000001" customHeight="1" x14ac:dyDescent="0.15">
      <c r="A10" s="279"/>
      <c r="B10" s="285"/>
      <c r="C10" s="281"/>
      <c r="D10" s="278"/>
      <c r="E10" s="278"/>
      <c r="F10" s="278"/>
      <c r="G10" s="278"/>
      <c r="H10" s="283"/>
    </row>
    <row r="11" spans="1:8" s="284" customFormat="1" ht="17.100000000000001" customHeight="1" x14ac:dyDescent="0.15">
      <c r="A11" s="279"/>
      <c r="B11" s="287">
        <v>3</v>
      </c>
      <c r="C11" s="281"/>
      <c r="D11" s="278" t="s">
        <v>140</v>
      </c>
      <c r="E11" s="278"/>
      <c r="F11" s="278"/>
      <c r="G11" s="282"/>
      <c r="H11" s="283"/>
    </row>
    <row r="12" spans="1:8" s="284" customFormat="1" ht="17.100000000000001" customHeight="1" x14ac:dyDescent="0.15">
      <c r="A12" s="279"/>
      <c r="B12" s="285"/>
      <c r="C12" s="281"/>
      <c r="D12" s="278"/>
      <c r="E12" s="278"/>
      <c r="F12" s="278"/>
      <c r="G12" s="278"/>
      <c r="H12" s="283"/>
    </row>
    <row r="13" spans="1:8" s="284" customFormat="1" ht="17.100000000000001" customHeight="1" x14ac:dyDescent="0.15">
      <c r="A13" s="279"/>
      <c r="B13" s="403">
        <v>4</v>
      </c>
      <c r="C13" s="281"/>
      <c r="D13" s="278" t="s">
        <v>141</v>
      </c>
      <c r="E13" s="278"/>
      <c r="F13" s="278"/>
      <c r="G13" s="282"/>
      <c r="H13" s="283"/>
    </row>
    <row r="14" spans="1:8" s="284" customFormat="1" ht="17.100000000000001" customHeight="1" x14ac:dyDescent="0.15">
      <c r="A14" s="279"/>
      <c r="B14" s="285" t="s">
        <v>142</v>
      </c>
      <c r="C14" s="281"/>
      <c r="D14" s="278"/>
      <c r="E14" s="278"/>
      <c r="F14" s="278"/>
      <c r="G14" s="278"/>
      <c r="H14" s="283"/>
    </row>
    <row r="15" spans="1:8" s="284" customFormat="1" ht="17.100000000000001" customHeight="1" x14ac:dyDescent="0.15">
      <c r="A15" s="279"/>
      <c r="B15" s="288">
        <v>5</v>
      </c>
      <c r="C15" s="289"/>
      <c r="D15" s="278" t="s">
        <v>143</v>
      </c>
      <c r="E15" s="278"/>
      <c r="F15" s="278"/>
      <c r="G15" s="282"/>
      <c r="H15" s="283"/>
    </row>
    <row r="16" spans="1:8" s="284" customFormat="1" ht="17.100000000000001" customHeight="1" x14ac:dyDescent="0.15">
      <c r="A16" s="279"/>
      <c r="B16" s="285"/>
      <c r="C16" s="281"/>
      <c r="D16" s="278"/>
      <c r="E16" s="278"/>
      <c r="F16" s="278"/>
      <c r="G16" s="278"/>
      <c r="H16" s="283"/>
    </row>
    <row r="17" spans="1:8" s="284" customFormat="1" ht="17.100000000000001" customHeight="1" x14ac:dyDescent="0.15">
      <c r="A17" s="279"/>
      <c r="B17" s="290">
        <v>6</v>
      </c>
      <c r="C17" s="281"/>
      <c r="D17" s="278" t="s">
        <v>144</v>
      </c>
      <c r="E17" s="278"/>
      <c r="F17" s="278"/>
      <c r="G17" s="278"/>
      <c r="H17" s="283"/>
    </row>
    <row r="18" spans="1:8" s="284" customFormat="1" ht="17.100000000000001" customHeight="1" x14ac:dyDescent="0.15">
      <c r="A18" s="279"/>
      <c r="B18" s="285"/>
      <c r="C18" s="281"/>
      <c r="D18" s="278"/>
      <c r="E18" s="278"/>
      <c r="F18" s="278"/>
      <c r="G18" s="278"/>
      <c r="H18" s="283"/>
    </row>
    <row r="19" spans="1:8" s="284" customFormat="1" ht="17.100000000000001" customHeight="1" x14ac:dyDescent="0.15">
      <c r="A19" s="279"/>
      <c r="B19" s="291">
        <v>7</v>
      </c>
      <c r="C19" s="281"/>
      <c r="D19" s="278" t="s">
        <v>145</v>
      </c>
      <c r="E19" s="278"/>
      <c r="F19" s="278"/>
      <c r="G19" s="278"/>
      <c r="H19" s="283"/>
    </row>
    <row r="20" spans="1:8" s="284" customFormat="1" ht="17.100000000000001" customHeight="1" x14ac:dyDescent="0.15">
      <c r="A20" s="279"/>
      <c r="B20" s="285"/>
      <c r="C20" s="281"/>
      <c r="D20" s="278"/>
      <c r="E20" s="278"/>
      <c r="F20" s="278"/>
      <c r="G20" s="278"/>
      <c r="H20" s="283"/>
    </row>
    <row r="21" spans="1:8" s="284" customFormat="1" ht="17.100000000000001" customHeight="1" x14ac:dyDescent="0.15">
      <c r="A21" s="279"/>
      <c r="B21" s="292">
        <v>8</v>
      </c>
      <c r="C21" s="281"/>
      <c r="D21" s="278" t="s">
        <v>146</v>
      </c>
      <c r="E21" s="278"/>
      <c r="F21" s="278"/>
      <c r="G21" s="278"/>
      <c r="H21" s="283"/>
    </row>
    <row r="22" spans="1:8" s="284" customFormat="1" ht="17.100000000000001" customHeight="1" x14ac:dyDescent="0.15">
      <c r="A22" s="279"/>
      <c r="B22" s="285"/>
      <c r="C22" s="281"/>
      <c r="D22" s="278"/>
      <c r="E22" s="278"/>
      <c r="F22" s="278"/>
      <c r="G22" s="278"/>
      <c r="H22" s="283"/>
    </row>
    <row r="23" spans="1:8" s="284" customFormat="1" ht="17.100000000000001" customHeight="1" x14ac:dyDescent="0.15">
      <c r="A23" s="279"/>
      <c r="B23" s="293">
        <v>9</v>
      </c>
      <c r="C23" s="281"/>
      <c r="D23" s="278" t="s">
        <v>147</v>
      </c>
      <c r="E23" s="278"/>
      <c r="F23" s="278"/>
      <c r="G23" s="278"/>
      <c r="H23" s="283"/>
    </row>
    <row r="24" spans="1:8" s="284" customFormat="1" ht="17.100000000000001" customHeight="1" x14ac:dyDescent="0.15">
      <c r="A24" s="279"/>
      <c r="B24" s="285"/>
      <c r="C24" s="281"/>
      <c r="D24" s="278"/>
      <c r="E24" s="278"/>
      <c r="F24" s="278"/>
      <c r="G24" s="278"/>
      <c r="H24" s="283"/>
    </row>
    <row r="25" spans="1:8" s="284" customFormat="1" ht="17.100000000000001" customHeight="1" x14ac:dyDescent="0.15">
      <c r="A25" s="279"/>
      <c r="B25" s="294">
        <v>10</v>
      </c>
      <c r="C25" s="281"/>
      <c r="D25" s="278" t="s">
        <v>148</v>
      </c>
      <c r="E25" s="278"/>
      <c r="F25" s="278"/>
      <c r="G25" s="278"/>
      <c r="H25" s="283"/>
    </row>
    <row r="26" spans="1:8" s="284" customFormat="1" ht="17.100000000000001" customHeight="1" x14ac:dyDescent="0.15">
      <c r="A26" s="279"/>
      <c r="B26" s="285"/>
      <c r="C26" s="281"/>
      <c r="D26" s="278"/>
      <c r="E26" s="278"/>
      <c r="F26" s="278"/>
      <c r="G26" s="278"/>
      <c r="H26" s="283"/>
    </row>
    <row r="27" spans="1:8" s="284" customFormat="1" ht="17.100000000000001" customHeight="1" x14ac:dyDescent="0.15">
      <c r="A27" s="279"/>
      <c r="B27" s="295">
        <v>11</v>
      </c>
      <c r="C27" s="281"/>
      <c r="D27" s="278" t="s">
        <v>149</v>
      </c>
      <c r="E27" s="278"/>
      <c r="F27" s="278"/>
      <c r="G27" s="278"/>
      <c r="H27" s="283"/>
    </row>
    <row r="28" spans="1:8" s="284" customFormat="1" ht="17.100000000000001" customHeight="1" x14ac:dyDescent="0.15">
      <c r="A28" s="279"/>
      <c r="B28" s="285"/>
      <c r="C28" s="281"/>
      <c r="D28" s="278"/>
      <c r="E28" s="278"/>
      <c r="F28" s="278"/>
      <c r="G28" s="278"/>
      <c r="H28" s="283"/>
    </row>
    <row r="29" spans="1:8" s="284" customFormat="1" ht="17.100000000000001" customHeight="1" x14ac:dyDescent="0.15">
      <c r="A29" s="279"/>
      <c r="B29" s="320">
        <v>12</v>
      </c>
      <c r="C29" s="281"/>
      <c r="D29" s="278" t="s">
        <v>150</v>
      </c>
      <c r="E29" s="278"/>
      <c r="F29" s="278"/>
      <c r="G29" s="278"/>
      <c r="H29" s="283"/>
    </row>
    <row r="30" spans="1:8" s="284" customFormat="1" ht="17.100000000000001" customHeight="1" x14ac:dyDescent="0.15">
      <c r="A30" s="296"/>
      <c r="B30" s="297"/>
      <c r="C30" s="298"/>
      <c r="D30" s="299"/>
      <c r="E30" s="299"/>
      <c r="F30" s="299"/>
      <c r="G30" s="299"/>
      <c r="H30" s="300"/>
    </row>
    <row r="31" spans="1:8" s="284" customFormat="1" ht="17.100000000000001" customHeight="1" x14ac:dyDescent="0.15">
      <c r="A31" s="279"/>
      <c r="B31" s="320">
        <v>13</v>
      </c>
      <c r="C31" s="301"/>
      <c r="D31" s="278" t="s">
        <v>151</v>
      </c>
      <c r="E31" s="278"/>
      <c r="F31" s="278"/>
      <c r="G31" s="278"/>
      <c r="H31" s="283"/>
    </row>
    <row r="32" spans="1:8" s="284" customFormat="1" ht="17.100000000000001" customHeight="1" x14ac:dyDescent="0.15">
      <c r="A32" s="279"/>
      <c r="B32" s="285"/>
      <c r="C32" s="281"/>
      <c r="D32" s="278"/>
      <c r="E32" s="278"/>
      <c r="F32" s="278"/>
      <c r="G32" s="278"/>
      <c r="H32" s="283"/>
    </row>
    <row r="33" spans="1:8" s="284" customFormat="1" ht="17.100000000000001" customHeight="1" x14ac:dyDescent="0.15">
      <c r="A33" s="279"/>
      <c r="B33" s="320">
        <v>14</v>
      </c>
      <c r="C33" s="281"/>
      <c r="D33" s="278" t="s">
        <v>152</v>
      </c>
      <c r="E33" s="278"/>
      <c r="F33" s="278"/>
      <c r="G33" s="278"/>
      <c r="H33" s="283"/>
    </row>
    <row r="34" spans="1:8" s="284" customFormat="1" ht="17.100000000000001" customHeight="1" x14ac:dyDescent="0.15">
      <c r="A34" s="302"/>
      <c r="B34" s="285"/>
      <c r="C34" s="281"/>
      <c r="D34" s="303"/>
      <c r="E34" s="303"/>
      <c r="F34" s="303"/>
      <c r="G34" s="303"/>
      <c r="H34" s="304"/>
    </row>
    <row r="35" spans="1:8" s="284" customFormat="1" ht="17.100000000000001" customHeight="1" x14ac:dyDescent="0.15">
      <c r="A35" s="305"/>
      <c r="B35" s="320">
        <v>15</v>
      </c>
      <c r="C35" s="281"/>
      <c r="D35" s="306" t="s">
        <v>92</v>
      </c>
      <c r="E35" s="306" t="s">
        <v>153</v>
      </c>
      <c r="F35" s="306"/>
      <c r="G35" s="306"/>
      <c r="H35" s="307"/>
    </row>
    <row r="36" spans="1:8" s="284" customFormat="1" ht="17.100000000000001" customHeight="1" x14ac:dyDescent="0.15">
      <c r="A36" s="302"/>
      <c r="B36" s="308"/>
      <c r="C36" s="309"/>
      <c r="D36" s="303"/>
      <c r="E36" s="303"/>
      <c r="F36" s="303"/>
      <c r="G36" s="303"/>
      <c r="H36" s="304"/>
    </row>
    <row r="37" spans="1:8" s="284" customFormat="1" ht="17.100000000000001" customHeight="1" x14ac:dyDescent="0.15">
      <c r="A37" s="279"/>
      <c r="B37" s="320">
        <v>16</v>
      </c>
      <c r="C37" s="301"/>
      <c r="D37" s="278" t="s">
        <v>154</v>
      </c>
      <c r="E37" s="278"/>
      <c r="F37" s="278"/>
      <c r="G37" s="278"/>
      <c r="H37" s="283"/>
    </row>
    <row r="38" spans="1:8" s="284" customFormat="1" ht="17.100000000000001" customHeight="1" x14ac:dyDescent="0.15">
      <c r="A38" s="279"/>
      <c r="B38" s="285"/>
      <c r="C38" s="281"/>
      <c r="D38" s="278"/>
      <c r="E38" s="278"/>
      <c r="F38" s="278"/>
      <c r="G38" s="278"/>
      <c r="H38" s="283"/>
    </row>
    <row r="39" spans="1:8" s="284" customFormat="1" ht="17.100000000000001" customHeight="1" x14ac:dyDescent="0.15">
      <c r="A39" s="279"/>
      <c r="B39" s="320">
        <v>17</v>
      </c>
      <c r="C39" s="301"/>
      <c r="D39" s="278" t="s">
        <v>155</v>
      </c>
      <c r="E39" s="278"/>
      <c r="F39" s="278"/>
      <c r="G39" s="278"/>
      <c r="H39" s="283"/>
    </row>
    <row r="40" spans="1:8" s="284" customFormat="1" ht="17.100000000000001" customHeight="1" x14ac:dyDescent="0.15">
      <c r="A40" s="279"/>
      <c r="B40" s="321"/>
      <c r="C40" s="301"/>
      <c r="D40" s="278"/>
      <c r="E40" s="278"/>
      <c r="F40" s="278"/>
      <c r="G40" s="278"/>
      <c r="H40" s="283"/>
    </row>
    <row r="41" spans="1:8" s="284" customFormat="1" ht="17.100000000000001" customHeight="1" x14ac:dyDescent="0.15">
      <c r="A41" s="279"/>
      <c r="B41" s="285"/>
      <c r="C41" s="310"/>
      <c r="D41" s="278"/>
      <c r="E41" s="278"/>
      <c r="F41" s="278"/>
      <c r="G41" s="278"/>
      <c r="H41" s="283"/>
    </row>
    <row r="42" spans="1:8" s="284" customFormat="1" ht="29.25" customHeight="1" x14ac:dyDescent="0.2">
      <c r="A42" s="533" t="s">
        <v>156</v>
      </c>
      <c r="B42" s="534"/>
      <c r="C42" s="534"/>
      <c r="D42" s="534"/>
      <c r="E42" s="534"/>
      <c r="F42" s="534"/>
      <c r="G42" s="534"/>
      <c r="H42" s="535"/>
    </row>
    <row r="43" spans="1:8" s="284" customFormat="1" ht="14.25" x14ac:dyDescent="0.15">
      <c r="A43" s="311"/>
      <c r="B43" s="312"/>
      <c r="C43" s="313"/>
      <c r="D43" s="314"/>
      <c r="E43" s="314"/>
      <c r="F43" s="314"/>
      <c r="G43" s="314"/>
      <c r="H43" s="315"/>
    </row>
    <row r="44" spans="1:8" s="317" customFormat="1" x14ac:dyDescent="0.2">
      <c r="A44" s="316"/>
      <c r="B44" s="268"/>
      <c r="C44" s="269"/>
      <c r="D44" s="316"/>
      <c r="E44" s="316"/>
      <c r="F44" s="316"/>
      <c r="G44" s="316"/>
      <c r="H44" s="316"/>
    </row>
    <row r="45" spans="1:8" s="317" customFormat="1" x14ac:dyDescent="0.2">
      <c r="A45" s="316"/>
      <c r="B45" s="268"/>
      <c r="C45" s="269"/>
      <c r="D45" s="316"/>
      <c r="E45" s="316"/>
      <c r="F45" s="316"/>
      <c r="G45" s="316"/>
      <c r="H45" s="316"/>
    </row>
    <row r="46" spans="1:8" s="317" customFormat="1" x14ac:dyDescent="0.2">
      <c r="A46" s="316"/>
      <c r="B46" s="268"/>
      <c r="C46" s="269"/>
      <c r="D46" s="316"/>
      <c r="E46" s="316"/>
      <c r="F46" s="316"/>
      <c r="G46" s="316"/>
      <c r="H46" s="316"/>
    </row>
    <row r="47" spans="1:8" s="317" customFormat="1" x14ac:dyDescent="0.2">
      <c r="A47" s="316"/>
      <c r="B47" s="268"/>
      <c r="C47" s="269"/>
      <c r="D47" s="316"/>
      <c r="E47" s="316"/>
      <c r="F47" s="316"/>
      <c r="G47" s="316"/>
      <c r="H47" s="316"/>
    </row>
    <row r="48" spans="1:8" s="317" customFormat="1" x14ac:dyDescent="0.2">
      <c r="A48" s="316"/>
      <c r="B48" s="268"/>
      <c r="C48" s="269"/>
      <c r="D48" s="316"/>
      <c r="E48" s="316"/>
      <c r="F48" s="316"/>
      <c r="G48" s="316"/>
      <c r="H48" s="316"/>
    </row>
    <row r="49" spans="1:8" s="317" customFormat="1" x14ac:dyDescent="0.2">
      <c r="A49" s="316"/>
      <c r="B49" s="268"/>
      <c r="C49" s="269"/>
      <c r="D49" s="316"/>
      <c r="E49" s="316"/>
      <c r="F49" s="316"/>
      <c r="G49" s="316"/>
      <c r="H49" s="316"/>
    </row>
    <row r="50" spans="1:8" s="317" customFormat="1" x14ac:dyDescent="0.2">
      <c r="A50" s="316"/>
      <c r="B50" s="268"/>
      <c r="C50" s="269"/>
      <c r="D50" s="316"/>
      <c r="E50" s="316"/>
      <c r="F50" s="316"/>
      <c r="G50" s="316"/>
      <c r="H50" s="316"/>
    </row>
    <row r="51" spans="1:8" s="317" customFormat="1" x14ac:dyDescent="0.2">
      <c r="A51" s="316"/>
      <c r="B51" s="268"/>
      <c r="C51" s="269"/>
      <c r="D51" s="316"/>
      <c r="E51" s="316"/>
      <c r="F51" s="316"/>
      <c r="G51" s="316"/>
      <c r="H51" s="316"/>
    </row>
    <row r="52" spans="1:8" s="317" customFormat="1" x14ac:dyDescent="0.2">
      <c r="A52" s="316"/>
      <c r="B52" s="268"/>
      <c r="C52" s="269"/>
      <c r="D52" s="316"/>
      <c r="E52" s="316"/>
      <c r="F52" s="316"/>
      <c r="G52" s="316"/>
      <c r="H52" s="316"/>
    </row>
    <row r="53" spans="1:8" s="317" customFormat="1" x14ac:dyDescent="0.2">
      <c r="A53" s="316"/>
      <c r="B53" s="268"/>
      <c r="C53" s="269"/>
      <c r="D53" s="316"/>
      <c r="E53" s="316"/>
      <c r="F53" s="316"/>
      <c r="G53" s="316"/>
      <c r="H53" s="316"/>
    </row>
    <row r="54" spans="1:8" s="317" customFormat="1" x14ac:dyDescent="0.2">
      <c r="A54" s="316"/>
      <c r="B54" s="268"/>
      <c r="C54" s="269"/>
      <c r="D54" s="316"/>
      <c r="E54" s="316"/>
      <c r="F54" s="316"/>
      <c r="G54" s="316"/>
      <c r="H54" s="316"/>
    </row>
    <row r="55" spans="1:8" s="317" customFormat="1" x14ac:dyDescent="0.2">
      <c r="B55" s="318"/>
      <c r="C55" s="319"/>
    </row>
    <row r="56" spans="1:8" s="317" customFormat="1" x14ac:dyDescent="0.2">
      <c r="B56" s="318"/>
      <c r="C56" s="319"/>
    </row>
    <row r="57" spans="1:8" s="317" customFormat="1" x14ac:dyDescent="0.2">
      <c r="B57" s="318"/>
      <c r="C57" s="319"/>
    </row>
    <row r="58" spans="1:8" s="317" customFormat="1" x14ac:dyDescent="0.2">
      <c r="B58" s="318"/>
      <c r="C58" s="319"/>
    </row>
    <row r="59" spans="1:8" s="317" customFormat="1" x14ac:dyDescent="0.2">
      <c r="B59" s="318"/>
      <c r="C59" s="319"/>
    </row>
    <row r="60" spans="1:8" s="317" customFormat="1" x14ac:dyDescent="0.2">
      <c r="B60" s="318"/>
      <c r="C60" s="319"/>
    </row>
    <row r="61" spans="1:8" s="317" customFormat="1" x14ac:dyDescent="0.2">
      <c r="B61" s="318"/>
      <c r="C61" s="319"/>
    </row>
    <row r="62" spans="1:8" s="317" customFormat="1" x14ac:dyDescent="0.2">
      <c r="B62" s="318"/>
      <c r="C62" s="319"/>
    </row>
    <row r="63" spans="1:8" s="317" customFormat="1" x14ac:dyDescent="0.2">
      <c r="B63" s="318"/>
      <c r="C63" s="319"/>
    </row>
    <row r="64" spans="1:8" s="317" customFormat="1" x14ac:dyDescent="0.2">
      <c r="B64" s="318"/>
      <c r="C64" s="319"/>
    </row>
    <row r="65" spans="2:3" s="317" customFormat="1" x14ac:dyDescent="0.2">
      <c r="B65" s="318"/>
      <c r="C65" s="319"/>
    </row>
    <row r="66" spans="2:3" s="317" customFormat="1" x14ac:dyDescent="0.2">
      <c r="B66" s="318"/>
      <c r="C66" s="319"/>
    </row>
    <row r="67" spans="2:3" s="317" customFormat="1" x14ac:dyDescent="0.2">
      <c r="B67" s="318"/>
      <c r="C67" s="319"/>
    </row>
    <row r="68" spans="2:3" s="317" customFormat="1" x14ac:dyDescent="0.2">
      <c r="B68" s="318"/>
      <c r="C68" s="319"/>
    </row>
    <row r="69" spans="2:3" s="317" customFormat="1" x14ac:dyDescent="0.2">
      <c r="B69" s="318"/>
      <c r="C69" s="319"/>
    </row>
    <row r="70" spans="2:3" s="317" customFormat="1" x14ac:dyDescent="0.2">
      <c r="B70" s="318"/>
      <c r="C70" s="319"/>
    </row>
    <row r="71" spans="2:3" s="317" customFormat="1" x14ac:dyDescent="0.2">
      <c r="B71" s="318"/>
      <c r="C71" s="319"/>
    </row>
    <row r="72" spans="2:3" s="317" customFormat="1" x14ac:dyDescent="0.2">
      <c r="B72" s="318"/>
      <c r="C72" s="319"/>
    </row>
    <row r="73" spans="2:3" s="317" customFormat="1" x14ac:dyDescent="0.2">
      <c r="B73" s="318"/>
      <c r="C73" s="319"/>
    </row>
    <row r="74" spans="2:3" s="317" customFormat="1" x14ac:dyDescent="0.2">
      <c r="B74" s="318"/>
      <c r="C74" s="319"/>
    </row>
    <row r="75" spans="2:3" s="317" customFormat="1" x14ac:dyDescent="0.2">
      <c r="B75" s="318"/>
      <c r="C75" s="319"/>
    </row>
    <row r="76" spans="2:3" s="317" customFormat="1" x14ac:dyDescent="0.2">
      <c r="B76" s="318"/>
      <c r="C76" s="319"/>
    </row>
    <row r="77" spans="2:3" s="317" customFormat="1" x14ac:dyDescent="0.2">
      <c r="B77" s="318"/>
      <c r="C77" s="319"/>
    </row>
    <row r="78" spans="2:3" s="317" customFormat="1" x14ac:dyDescent="0.2">
      <c r="B78" s="318"/>
      <c r="C78" s="319"/>
    </row>
    <row r="79" spans="2:3" s="317" customFormat="1" x14ac:dyDescent="0.2">
      <c r="B79" s="318"/>
      <c r="C79" s="319"/>
    </row>
    <row r="80" spans="2:3" s="317" customFormat="1" x14ac:dyDescent="0.2">
      <c r="B80" s="318"/>
      <c r="C80" s="319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B341B-01DB-43E9-993F-30030C324A16}">
  <sheetPr>
    <tabColor rgb="FFFFFF00"/>
  </sheetPr>
  <dimension ref="A1:AF159"/>
  <sheetViews>
    <sheetView zoomScaleNormal="100" workbookViewId="0">
      <selection activeCell="A4" sqref="A4"/>
    </sheetView>
  </sheetViews>
  <sheetFormatPr defaultRowHeight="13.5" x14ac:dyDescent="0.15"/>
  <cols>
    <col min="1" max="1" width="6.125" style="476" customWidth="1"/>
    <col min="2" max="2" width="19.125" style="476" customWidth="1"/>
    <col min="3" max="4" width="13.25" style="476" customWidth="1"/>
    <col min="5" max="6" width="11.875" style="476" customWidth="1"/>
    <col min="7" max="7" width="20.5" style="476" customWidth="1"/>
    <col min="8" max="8" width="14.375" style="476" customWidth="1"/>
    <col min="9" max="9" width="4.875" style="53" customWidth="1"/>
    <col min="10" max="10" width="18.375" style="476" customWidth="1"/>
    <col min="11" max="11" width="5.125" style="476" customWidth="1"/>
    <col min="12" max="12" width="18.375" style="476" customWidth="1"/>
    <col min="13" max="13" width="15" style="476" customWidth="1"/>
    <col min="14" max="14" width="13.125" style="476" customWidth="1"/>
    <col min="15" max="15" width="10.125" style="476" customWidth="1"/>
    <col min="16" max="16" width="11.5" style="476" customWidth="1"/>
    <col min="17" max="17" width="4.125" style="1" customWidth="1"/>
    <col min="18" max="18" width="13.75" style="52" customWidth="1"/>
    <col min="19" max="30" width="7.625" style="1" customWidth="1"/>
    <col min="31" max="32" width="9" style="1"/>
    <col min="33" max="16384" width="9" style="476"/>
  </cols>
  <sheetData>
    <row r="1" spans="8:30" ht="12.75" customHeight="1" x14ac:dyDescent="0.15">
      <c r="H1" s="116" t="s">
        <v>192</v>
      </c>
      <c r="R1" s="118"/>
    </row>
    <row r="2" spans="8:30" x14ac:dyDescent="0.15">
      <c r="H2" s="210" t="s">
        <v>187</v>
      </c>
      <c r="I2" s="92"/>
      <c r="J2" s="212" t="s">
        <v>103</v>
      </c>
      <c r="K2" s="4"/>
      <c r="L2" s="352" t="s">
        <v>180</v>
      </c>
      <c r="R2" s="51"/>
      <c r="S2" s="119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</row>
    <row r="3" spans="8:30" x14ac:dyDescent="0.15">
      <c r="H3" s="202" t="s">
        <v>100</v>
      </c>
      <c r="I3" s="92"/>
      <c r="J3" s="161" t="s">
        <v>47</v>
      </c>
      <c r="K3" s="4"/>
      <c r="L3" s="352" t="s">
        <v>100</v>
      </c>
      <c r="M3" s="1"/>
      <c r="N3" s="101"/>
      <c r="O3" s="101"/>
      <c r="S3" s="28"/>
      <c r="T3" s="28"/>
      <c r="U3" s="28"/>
    </row>
    <row r="4" spans="8:30" x14ac:dyDescent="0.15">
      <c r="H4" s="100">
        <v>21652</v>
      </c>
      <c r="I4" s="92">
        <v>26</v>
      </c>
      <c r="J4" s="183" t="s">
        <v>30</v>
      </c>
      <c r="K4" s="132">
        <f>SUM(I4)</f>
        <v>26</v>
      </c>
      <c r="L4" s="369">
        <v>14992</v>
      </c>
      <c r="M4" s="503"/>
      <c r="N4" s="102"/>
      <c r="O4" s="102"/>
      <c r="S4" s="28"/>
      <c r="T4" s="28"/>
      <c r="U4" s="28"/>
    </row>
    <row r="5" spans="8:30" x14ac:dyDescent="0.15">
      <c r="H5" s="222">
        <v>17595</v>
      </c>
      <c r="I5" s="92">
        <v>33</v>
      </c>
      <c r="J5" s="183" t="s">
        <v>0</v>
      </c>
      <c r="K5" s="132">
        <f t="shared" ref="K5:K13" si="0">SUM(I5)</f>
        <v>33</v>
      </c>
      <c r="L5" s="370">
        <v>11239</v>
      </c>
      <c r="M5" s="49"/>
      <c r="N5" s="102"/>
      <c r="O5" s="102"/>
      <c r="S5" s="28"/>
      <c r="T5" s="28"/>
      <c r="U5" s="28"/>
    </row>
    <row r="6" spans="8:30" x14ac:dyDescent="0.15">
      <c r="H6" s="99">
        <v>11702</v>
      </c>
      <c r="I6" s="92">
        <v>37</v>
      </c>
      <c r="J6" s="183" t="s">
        <v>37</v>
      </c>
      <c r="K6" s="132">
        <f t="shared" si="0"/>
        <v>37</v>
      </c>
      <c r="L6" s="370">
        <v>9390</v>
      </c>
      <c r="M6" s="49"/>
      <c r="N6" s="211"/>
      <c r="O6" s="102"/>
      <c r="S6" s="28"/>
      <c r="T6" s="28"/>
      <c r="U6" s="28"/>
    </row>
    <row r="7" spans="8:30" x14ac:dyDescent="0.15">
      <c r="H7" s="99">
        <v>10589</v>
      </c>
      <c r="I7" s="92">
        <v>34</v>
      </c>
      <c r="J7" s="183" t="s">
        <v>1</v>
      </c>
      <c r="K7" s="132">
        <f t="shared" si="0"/>
        <v>34</v>
      </c>
      <c r="L7" s="370">
        <v>4938</v>
      </c>
      <c r="M7" s="49"/>
      <c r="N7" s="102"/>
      <c r="O7" s="102"/>
      <c r="S7" s="28"/>
      <c r="T7" s="28"/>
      <c r="U7" s="28"/>
    </row>
    <row r="8" spans="8:30" x14ac:dyDescent="0.15">
      <c r="H8" s="48">
        <v>7680</v>
      </c>
      <c r="I8" s="92">
        <v>14</v>
      </c>
      <c r="J8" s="183" t="s">
        <v>19</v>
      </c>
      <c r="K8" s="132">
        <f t="shared" si="0"/>
        <v>14</v>
      </c>
      <c r="L8" s="370">
        <v>7969</v>
      </c>
      <c r="M8" s="49"/>
      <c r="N8" s="102"/>
      <c r="O8" s="102"/>
      <c r="S8" s="28"/>
      <c r="T8" s="28"/>
      <c r="U8" s="28"/>
    </row>
    <row r="9" spans="8:30" x14ac:dyDescent="0.15">
      <c r="H9" s="222">
        <v>6776</v>
      </c>
      <c r="I9" s="351">
        <v>40</v>
      </c>
      <c r="J9" s="184" t="s">
        <v>2</v>
      </c>
      <c r="K9" s="132">
        <f t="shared" si="0"/>
        <v>40</v>
      </c>
      <c r="L9" s="370">
        <v>5209</v>
      </c>
      <c r="M9" s="49"/>
      <c r="N9" s="102"/>
      <c r="O9" s="102"/>
      <c r="S9" s="28"/>
      <c r="T9" s="28"/>
      <c r="U9" s="28"/>
    </row>
    <row r="10" spans="8:30" x14ac:dyDescent="0.15">
      <c r="H10" s="99">
        <v>5216</v>
      </c>
      <c r="I10" s="153">
        <v>25</v>
      </c>
      <c r="J10" s="186" t="s">
        <v>29</v>
      </c>
      <c r="K10" s="132">
        <f t="shared" si="0"/>
        <v>25</v>
      </c>
      <c r="L10" s="370">
        <v>5804</v>
      </c>
      <c r="S10" s="28"/>
      <c r="T10" s="28"/>
      <c r="U10" s="28"/>
    </row>
    <row r="11" spans="8:30" x14ac:dyDescent="0.15">
      <c r="H11" s="47">
        <v>4823</v>
      </c>
      <c r="I11" s="92">
        <v>36</v>
      </c>
      <c r="J11" s="183" t="s">
        <v>5</v>
      </c>
      <c r="K11" s="132">
        <f t="shared" si="0"/>
        <v>36</v>
      </c>
      <c r="L11" s="370">
        <v>4151</v>
      </c>
      <c r="M11" s="49"/>
      <c r="N11" s="102"/>
      <c r="O11" s="102"/>
      <c r="S11" s="28"/>
      <c r="T11" s="28"/>
      <c r="U11" s="28"/>
    </row>
    <row r="12" spans="8:30" x14ac:dyDescent="0.15">
      <c r="H12" s="191">
        <v>3335</v>
      </c>
      <c r="I12" s="153">
        <v>24</v>
      </c>
      <c r="J12" s="186" t="s">
        <v>28</v>
      </c>
      <c r="K12" s="132">
        <f t="shared" si="0"/>
        <v>24</v>
      </c>
      <c r="L12" s="370">
        <v>2490</v>
      </c>
      <c r="M12" s="49"/>
      <c r="N12" s="102"/>
      <c r="O12" s="102"/>
      <c r="S12" s="28"/>
      <c r="T12" s="28"/>
      <c r="U12" s="28"/>
    </row>
    <row r="13" spans="8:30" ht="14.25" thickBot="1" x14ac:dyDescent="0.2">
      <c r="H13" s="509">
        <v>3194</v>
      </c>
      <c r="I13" s="478">
        <v>38</v>
      </c>
      <c r="J13" s="479" t="s">
        <v>38</v>
      </c>
      <c r="K13" s="132">
        <f t="shared" si="0"/>
        <v>38</v>
      </c>
      <c r="L13" s="370">
        <v>2026</v>
      </c>
      <c r="M13" s="49"/>
      <c r="N13" s="102"/>
      <c r="O13" s="102"/>
      <c r="S13" s="28"/>
      <c r="T13" s="28"/>
      <c r="U13" s="28"/>
    </row>
    <row r="14" spans="8:30" ht="14.25" thickTop="1" x14ac:dyDescent="0.15">
      <c r="H14" s="99">
        <v>2773</v>
      </c>
      <c r="I14" s="137">
        <v>16</v>
      </c>
      <c r="J14" s="200" t="s">
        <v>3</v>
      </c>
      <c r="K14" s="121" t="s">
        <v>8</v>
      </c>
      <c r="L14" s="371">
        <v>81521</v>
      </c>
      <c r="S14" s="28"/>
      <c r="T14" s="28"/>
      <c r="U14" s="28"/>
    </row>
    <row r="15" spans="8:30" x14ac:dyDescent="0.15">
      <c r="H15" s="48">
        <v>2442</v>
      </c>
      <c r="I15" s="92">
        <v>17</v>
      </c>
      <c r="J15" s="183" t="s">
        <v>21</v>
      </c>
      <c r="K15" s="56"/>
      <c r="L15" s="1" t="s">
        <v>60</v>
      </c>
      <c r="M15" s="459" t="s">
        <v>204</v>
      </c>
      <c r="N15" s="46" t="s">
        <v>75</v>
      </c>
      <c r="S15" s="28"/>
      <c r="T15" s="28"/>
      <c r="U15" s="28"/>
    </row>
    <row r="16" spans="8:30" x14ac:dyDescent="0.15">
      <c r="H16" s="48">
        <v>1871</v>
      </c>
      <c r="I16" s="92">
        <v>15</v>
      </c>
      <c r="J16" s="183" t="s">
        <v>20</v>
      </c>
      <c r="K16" s="132">
        <f>SUM(I4)</f>
        <v>26</v>
      </c>
      <c r="L16" s="183" t="s">
        <v>30</v>
      </c>
      <c r="M16" s="372">
        <v>22921</v>
      </c>
      <c r="N16" s="100">
        <f>SUM(H4)</f>
        <v>21652</v>
      </c>
      <c r="O16" s="49"/>
      <c r="P16" s="18"/>
      <c r="S16" s="28"/>
      <c r="T16" s="28"/>
      <c r="U16" s="28"/>
    </row>
    <row r="17" spans="1:21" x14ac:dyDescent="0.15">
      <c r="H17" s="48">
        <v>1690</v>
      </c>
      <c r="I17" s="92">
        <v>1</v>
      </c>
      <c r="J17" s="183" t="s">
        <v>4</v>
      </c>
      <c r="K17" s="132">
        <f t="shared" ref="K17:K25" si="1">SUM(I5)</f>
        <v>33</v>
      </c>
      <c r="L17" s="183" t="s">
        <v>0</v>
      </c>
      <c r="M17" s="373">
        <v>16827</v>
      </c>
      <c r="N17" s="100">
        <f t="shared" ref="N17:N25" si="2">SUM(H5)</f>
        <v>17595</v>
      </c>
      <c r="O17" s="49"/>
      <c r="P17" s="18"/>
      <c r="S17" s="28"/>
      <c r="T17" s="28"/>
      <c r="U17" s="28"/>
    </row>
    <row r="18" spans="1:21" x14ac:dyDescent="0.15">
      <c r="H18" s="508">
        <v>1357</v>
      </c>
      <c r="I18" s="92">
        <v>27</v>
      </c>
      <c r="J18" s="183" t="s">
        <v>31</v>
      </c>
      <c r="K18" s="132">
        <f t="shared" si="1"/>
        <v>37</v>
      </c>
      <c r="L18" s="183" t="s">
        <v>37</v>
      </c>
      <c r="M18" s="373">
        <v>12849</v>
      </c>
      <c r="N18" s="100">
        <f t="shared" si="2"/>
        <v>11702</v>
      </c>
      <c r="O18" s="49"/>
      <c r="P18" s="18"/>
      <c r="S18" s="28"/>
      <c r="T18" s="28"/>
      <c r="U18" s="28"/>
    </row>
    <row r="19" spans="1:21" x14ac:dyDescent="0.15">
      <c r="H19" s="47">
        <v>696</v>
      </c>
      <c r="I19" s="92">
        <v>2</v>
      </c>
      <c r="J19" s="183" t="s">
        <v>6</v>
      </c>
      <c r="K19" s="132">
        <f t="shared" si="1"/>
        <v>34</v>
      </c>
      <c r="L19" s="183" t="s">
        <v>1</v>
      </c>
      <c r="M19" s="373">
        <v>11678</v>
      </c>
      <c r="N19" s="100">
        <f t="shared" si="2"/>
        <v>10589</v>
      </c>
      <c r="O19" s="49"/>
      <c r="P19" s="18"/>
      <c r="S19" s="28"/>
      <c r="T19" s="28"/>
      <c r="U19" s="28"/>
    </row>
    <row r="20" spans="1:21" ht="14.25" thickBot="1" x14ac:dyDescent="0.2">
      <c r="H20" s="48">
        <v>445</v>
      </c>
      <c r="I20" s="92">
        <v>12</v>
      </c>
      <c r="J20" s="183" t="s">
        <v>18</v>
      </c>
      <c r="K20" s="132">
        <f t="shared" si="1"/>
        <v>14</v>
      </c>
      <c r="L20" s="183" t="s">
        <v>19</v>
      </c>
      <c r="M20" s="373">
        <v>5492</v>
      </c>
      <c r="N20" s="100">
        <f t="shared" si="2"/>
        <v>7680</v>
      </c>
      <c r="O20" s="49"/>
      <c r="P20" s="18"/>
      <c r="S20" s="28"/>
      <c r="T20" s="28"/>
      <c r="U20" s="28"/>
    </row>
    <row r="21" spans="1:21" x14ac:dyDescent="0.15">
      <c r="A21" s="66" t="s">
        <v>46</v>
      </c>
      <c r="B21" s="67" t="s">
        <v>47</v>
      </c>
      <c r="C21" s="67" t="s">
        <v>187</v>
      </c>
      <c r="D21" s="67" t="s">
        <v>180</v>
      </c>
      <c r="E21" s="67" t="s">
        <v>41</v>
      </c>
      <c r="F21" s="67" t="s">
        <v>50</v>
      </c>
      <c r="G21" s="330" t="s">
        <v>191</v>
      </c>
      <c r="H21" s="198">
        <v>430</v>
      </c>
      <c r="I21" s="92">
        <v>19</v>
      </c>
      <c r="J21" s="183" t="s">
        <v>23</v>
      </c>
      <c r="K21" s="132">
        <f t="shared" si="1"/>
        <v>40</v>
      </c>
      <c r="L21" s="184" t="s">
        <v>2</v>
      </c>
      <c r="M21" s="373">
        <v>7103</v>
      </c>
      <c r="N21" s="100">
        <f t="shared" si="2"/>
        <v>6776</v>
      </c>
      <c r="O21" s="49"/>
      <c r="P21" s="18"/>
      <c r="S21" s="28"/>
      <c r="T21" s="28"/>
      <c r="U21" s="28"/>
    </row>
    <row r="22" spans="1:21" x14ac:dyDescent="0.15">
      <c r="A22" s="69">
        <v>1</v>
      </c>
      <c r="B22" s="183" t="s">
        <v>30</v>
      </c>
      <c r="C22" s="47">
        <f t="shared" ref="C22:C31" si="3">SUM(H4)</f>
        <v>21652</v>
      </c>
      <c r="D22" s="100">
        <f>SUM(L4)</f>
        <v>14992</v>
      </c>
      <c r="E22" s="59">
        <f t="shared" ref="E22:E32" si="4">SUM(N16/M16*100)</f>
        <v>94.463592338903197</v>
      </c>
      <c r="F22" s="63">
        <f>SUM(C22/D22*100)</f>
        <v>144.42369263607259</v>
      </c>
      <c r="G22" s="4"/>
      <c r="H22" s="458">
        <v>320</v>
      </c>
      <c r="I22" s="92">
        <v>23</v>
      </c>
      <c r="J22" s="183" t="s">
        <v>27</v>
      </c>
      <c r="K22" s="132">
        <f t="shared" si="1"/>
        <v>25</v>
      </c>
      <c r="L22" s="186" t="s">
        <v>29</v>
      </c>
      <c r="M22" s="373">
        <v>5433</v>
      </c>
      <c r="N22" s="100">
        <f t="shared" si="2"/>
        <v>5216</v>
      </c>
      <c r="O22" s="49"/>
      <c r="P22" s="18"/>
      <c r="S22" s="28"/>
      <c r="T22" s="28"/>
      <c r="U22" s="28"/>
    </row>
    <row r="23" spans="1:21" x14ac:dyDescent="0.15">
      <c r="A23" s="69">
        <v>2</v>
      </c>
      <c r="B23" s="183" t="s">
        <v>0</v>
      </c>
      <c r="C23" s="47">
        <f t="shared" si="3"/>
        <v>17595</v>
      </c>
      <c r="D23" s="100">
        <f>SUM(L5)</f>
        <v>11239</v>
      </c>
      <c r="E23" s="59">
        <f t="shared" si="4"/>
        <v>104.56409342128721</v>
      </c>
      <c r="F23" s="63">
        <f t="shared" ref="F23:F32" si="5">SUM(C23/D23*100)</f>
        <v>156.55307411691433</v>
      </c>
      <c r="G23" s="4"/>
      <c r="H23" s="458">
        <v>219</v>
      </c>
      <c r="I23" s="92">
        <v>31</v>
      </c>
      <c r="J23" s="183" t="s">
        <v>64</v>
      </c>
      <c r="K23" s="132">
        <f t="shared" si="1"/>
        <v>36</v>
      </c>
      <c r="L23" s="183" t="s">
        <v>5</v>
      </c>
      <c r="M23" s="373">
        <v>4496</v>
      </c>
      <c r="N23" s="100">
        <f t="shared" si="2"/>
        <v>4823</v>
      </c>
      <c r="O23" s="49"/>
      <c r="P23" s="18"/>
      <c r="S23" s="28"/>
      <c r="T23" s="28"/>
      <c r="U23" s="28"/>
    </row>
    <row r="24" spans="1:21" x14ac:dyDescent="0.15">
      <c r="A24" s="69">
        <v>3</v>
      </c>
      <c r="B24" s="183" t="s">
        <v>37</v>
      </c>
      <c r="C24" s="47">
        <f t="shared" si="3"/>
        <v>11702</v>
      </c>
      <c r="D24" s="100">
        <f t="shared" ref="D24:D31" si="6">SUM(L6)</f>
        <v>9390</v>
      </c>
      <c r="E24" s="59">
        <f t="shared" si="4"/>
        <v>91.073235271227333</v>
      </c>
      <c r="F24" s="63">
        <f t="shared" si="5"/>
        <v>124.62193823216188</v>
      </c>
      <c r="G24" s="4"/>
      <c r="H24" s="103">
        <v>198</v>
      </c>
      <c r="I24" s="92">
        <v>21</v>
      </c>
      <c r="J24" s="183" t="s">
        <v>25</v>
      </c>
      <c r="K24" s="132">
        <f t="shared" si="1"/>
        <v>24</v>
      </c>
      <c r="L24" s="186" t="s">
        <v>28</v>
      </c>
      <c r="M24" s="373">
        <v>3122</v>
      </c>
      <c r="N24" s="100">
        <f t="shared" si="2"/>
        <v>3335</v>
      </c>
      <c r="O24" s="49"/>
      <c r="P24" s="18"/>
      <c r="S24" s="28"/>
      <c r="T24" s="28"/>
      <c r="U24" s="28"/>
    </row>
    <row r="25" spans="1:21" ht="14.25" thickBot="1" x14ac:dyDescent="0.2">
      <c r="A25" s="69">
        <v>4</v>
      </c>
      <c r="B25" s="183" t="s">
        <v>1</v>
      </c>
      <c r="C25" s="47">
        <f t="shared" si="3"/>
        <v>10589</v>
      </c>
      <c r="D25" s="100">
        <f t="shared" si="6"/>
        <v>4938</v>
      </c>
      <c r="E25" s="59">
        <f t="shared" si="4"/>
        <v>90.67477307758179</v>
      </c>
      <c r="F25" s="63">
        <f t="shared" si="5"/>
        <v>214.43904414742812</v>
      </c>
      <c r="G25" s="4"/>
      <c r="H25" s="103">
        <v>166</v>
      </c>
      <c r="I25" s="92">
        <v>22</v>
      </c>
      <c r="J25" s="183" t="s">
        <v>26</v>
      </c>
      <c r="K25" s="207">
        <f t="shared" si="1"/>
        <v>38</v>
      </c>
      <c r="L25" s="479" t="s">
        <v>38</v>
      </c>
      <c r="M25" s="374">
        <v>3109</v>
      </c>
      <c r="N25" s="191">
        <f t="shared" si="2"/>
        <v>3194</v>
      </c>
      <c r="O25" s="49"/>
      <c r="P25" s="18"/>
      <c r="S25" s="28"/>
      <c r="T25" s="28"/>
      <c r="U25" s="28"/>
    </row>
    <row r="26" spans="1:21" ht="14.25" thickTop="1" x14ac:dyDescent="0.15">
      <c r="A26" s="69">
        <v>5</v>
      </c>
      <c r="B26" s="183" t="s">
        <v>19</v>
      </c>
      <c r="C26" s="100">
        <f t="shared" si="3"/>
        <v>7680</v>
      </c>
      <c r="D26" s="100">
        <f t="shared" si="6"/>
        <v>7969</v>
      </c>
      <c r="E26" s="462">
        <f t="shared" si="4"/>
        <v>139.83976693372176</v>
      </c>
      <c r="F26" s="464">
        <f t="shared" si="5"/>
        <v>96.373447107541722</v>
      </c>
      <c r="G26" s="13"/>
      <c r="H26" s="472">
        <v>88</v>
      </c>
      <c r="I26" s="92">
        <v>6</v>
      </c>
      <c r="J26" s="183" t="s">
        <v>13</v>
      </c>
      <c r="K26" s="4"/>
      <c r="L26" s="440" t="s">
        <v>8</v>
      </c>
      <c r="M26" s="375">
        <v>105086</v>
      </c>
      <c r="N26" s="220">
        <f>SUM(H44)</f>
        <v>105344</v>
      </c>
      <c r="S26" s="28"/>
      <c r="T26" s="28"/>
      <c r="U26" s="28"/>
    </row>
    <row r="27" spans="1:21" x14ac:dyDescent="0.15">
      <c r="A27" s="69">
        <v>6</v>
      </c>
      <c r="B27" s="184" t="s">
        <v>2</v>
      </c>
      <c r="C27" s="47">
        <f t="shared" si="3"/>
        <v>6776</v>
      </c>
      <c r="D27" s="100">
        <f t="shared" si="6"/>
        <v>5209</v>
      </c>
      <c r="E27" s="59">
        <f t="shared" si="4"/>
        <v>95.39631141771082</v>
      </c>
      <c r="F27" s="63">
        <f t="shared" si="5"/>
        <v>130.08254943367251</v>
      </c>
      <c r="G27" s="4"/>
      <c r="H27" s="103">
        <v>48</v>
      </c>
      <c r="I27" s="92">
        <v>9</v>
      </c>
      <c r="J27" s="395" t="s">
        <v>171</v>
      </c>
      <c r="L27" s="32"/>
      <c r="M27" s="28"/>
      <c r="S27" s="28"/>
      <c r="T27" s="28"/>
      <c r="U27" s="28"/>
    </row>
    <row r="28" spans="1:21" x14ac:dyDescent="0.15">
      <c r="A28" s="69">
        <v>7</v>
      </c>
      <c r="B28" s="186" t="s">
        <v>29</v>
      </c>
      <c r="C28" s="47">
        <f t="shared" si="3"/>
        <v>5216</v>
      </c>
      <c r="D28" s="100">
        <f t="shared" si="6"/>
        <v>5804</v>
      </c>
      <c r="E28" s="59">
        <f t="shared" si="4"/>
        <v>96.005889931897656</v>
      </c>
      <c r="F28" s="63">
        <f t="shared" si="5"/>
        <v>89.869055823569951</v>
      </c>
      <c r="G28" s="4"/>
      <c r="H28" s="103">
        <v>39</v>
      </c>
      <c r="I28" s="92">
        <v>4</v>
      </c>
      <c r="J28" s="183" t="s">
        <v>11</v>
      </c>
      <c r="L28" s="32"/>
      <c r="S28" s="28"/>
      <c r="T28" s="28"/>
      <c r="U28" s="28"/>
    </row>
    <row r="29" spans="1:21" x14ac:dyDescent="0.15">
      <c r="A29" s="69">
        <v>8</v>
      </c>
      <c r="B29" s="183" t="s">
        <v>5</v>
      </c>
      <c r="C29" s="47">
        <f t="shared" si="3"/>
        <v>4823</v>
      </c>
      <c r="D29" s="100">
        <f t="shared" si="6"/>
        <v>4151</v>
      </c>
      <c r="E29" s="59">
        <f t="shared" si="4"/>
        <v>107.27313167259787</v>
      </c>
      <c r="F29" s="63">
        <f t="shared" si="5"/>
        <v>116.18887015177066</v>
      </c>
      <c r="G29" s="12"/>
      <c r="H29" s="458">
        <v>0</v>
      </c>
      <c r="I29" s="92">
        <v>3</v>
      </c>
      <c r="J29" s="183" t="s">
        <v>10</v>
      </c>
      <c r="L29" s="32"/>
      <c r="M29" s="28"/>
      <c r="S29" s="28"/>
      <c r="T29" s="28"/>
      <c r="U29" s="28"/>
    </row>
    <row r="30" spans="1:21" x14ac:dyDescent="0.15">
      <c r="A30" s="69">
        <v>9</v>
      </c>
      <c r="B30" s="186" t="s">
        <v>28</v>
      </c>
      <c r="C30" s="47">
        <f t="shared" si="3"/>
        <v>3335</v>
      </c>
      <c r="D30" s="100">
        <f t="shared" si="6"/>
        <v>2490</v>
      </c>
      <c r="E30" s="59">
        <f t="shared" si="4"/>
        <v>106.82254964766176</v>
      </c>
      <c r="F30" s="63">
        <f t="shared" si="5"/>
        <v>133.93574297188755</v>
      </c>
      <c r="G30" s="13"/>
      <c r="H30" s="103">
        <v>0</v>
      </c>
      <c r="I30" s="92">
        <v>5</v>
      </c>
      <c r="J30" s="183" t="s">
        <v>12</v>
      </c>
      <c r="L30" s="414"/>
      <c r="M30" s="28"/>
      <c r="S30" s="28"/>
      <c r="T30" s="28"/>
      <c r="U30" s="28"/>
    </row>
    <row r="31" spans="1:21" ht="14.25" thickBot="1" x14ac:dyDescent="0.2">
      <c r="A31" s="72">
        <v>10</v>
      </c>
      <c r="B31" s="479" t="s">
        <v>38</v>
      </c>
      <c r="C31" s="47">
        <f t="shared" si="3"/>
        <v>3194</v>
      </c>
      <c r="D31" s="100">
        <f t="shared" si="6"/>
        <v>2026</v>
      </c>
      <c r="E31" s="59">
        <f t="shared" si="4"/>
        <v>102.733998070119</v>
      </c>
      <c r="F31" s="63">
        <f t="shared" si="5"/>
        <v>157.65054294175715</v>
      </c>
      <c r="G31" s="104"/>
      <c r="H31" s="141">
        <v>0</v>
      </c>
      <c r="I31" s="92">
        <v>7</v>
      </c>
      <c r="J31" s="183" t="s">
        <v>14</v>
      </c>
      <c r="L31" s="414"/>
      <c r="M31" s="28"/>
      <c r="S31" s="28"/>
      <c r="T31" s="28"/>
      <c r="U31" s="28"/>
    </row>
    <row r="32" spans="1:21" ht="14.25" thickBot="1" x14ac:dyDescent="0.2">
      <c r="A32" s="73"/>
      <c r="B32" s="74" t="s">
        <v>56</v>
      </c>
      <c r="C32" s="75">
        <f>SUM(H44)</f>
        <v>105344</v>
      </c>
      <c r="D32" s="75">
        <f>SUM(L14)</f>
        <v>81521</v>
      </c>
      <c r="E32" s="78">
        <f t="shared" si="4"/>
        <v>100.24551319871344</v>
      </c>
      <c r="F32" s="76">
        <f t="shared" si="5"/>
        <v>129.22314495651429</v>
      </c>
      <c r="G32" s="491">
        <v>74.8</v>
      </c>
      <c r="H32" s="480">
        <v>0</v>
      </c>
      <c r="I32" s="92">
        <v>8</v>
      </c>
      <c r="J32" s="183" t="s">
        <v>15</v>
      </c>
      <c r="L32" s="414"/>
      <c r="M32" s="28"/>
      <c r="S32" s="28"/>
      <c r="T32" s="28"/>
      <c r="U32" s="28"/>
    </row>
    <row r="33" spans="1:30" x14ac:dyDescent="0.15">
      <c r="H33" s="100">
        <v>0</v>
      </c>
      <c r="I33" s="92">
        <v>10</v>
      </c>
      <c r="J33" s="183" t="s">
        <v>16</v>
      </c>
      <c r="L33" s="489"/>
      <c r="M33" s="28"/>
      <c r="S33" s="28"/>
      <c r="T33" s="28"/>
      <c r="U33" s="28"/>
    </row>
    <row r="34" spans="1:30" x14ac:dyDescent="0.15">
      <c r="A34" s="1"/>
      <c r="B34" s="1"/>
      <c r="C34" s="1"/>
      <c r="D34" s="1"/>
      <c r="E34" s="1"/>
      <c r="F34" s="1"/>
      <c r="G34" s="1"/>
      <c r="H34" s="47">
        <v>0</v>
      </c>
      <c r="I34" s="92">
        <v>11</v>
      </c>
      <c r="J34" s="183" t="s">
        <v>17</v>
      </c>
      <c r="S34" s="28"/>
      <c r="T34" s="28"/>
      <c r="U34" s="28"/>
    </row>
    <row r="35" spans="1:30" x14ac:dyDescent="0.15">
      <c r="H35" s="508">
        <v>0</v>
      </c>
      <c r="I35" s="92">
        <v>13</v>
      </c>
      <c r="J35" s="183" t="s">
        <v>7</v>
      </c>
      <c r="L35" s="51"/>
      <c r="M35" s="490"/>
      <c r="N35" s="1"/>
      <c r="S35" s="28"/>
      <c r="T35" s="28"/>
      <c r="U35" s="28"/>
    </row>
    <row r="36" spans="1:30" x14ac:dyDescent="0.15">
      <c r="A36" s="1"/>
      <c r="B36" s="52"/>
      <c r="C36" s="28"/>
      <c r="E36" s="18"/>
      <c r="F36" s="1"/>
      <c r="G36" s="1"/>
      <c r="H36" s="100">
        <v>0</v>
      </c>
      <c r="I36" s="92">
        <v>18</v>
      </c>
      <c r="J36" s="183" t="s">
        <v>22</v>
      </c>
      <c r="S36" s="28"/>
      <c r="T36" s="28"/>
      <c r="U36" s="28"/>
    </row>
    <row r="37" spans="1:30" x14ac:dyDescent="0.15">
      <c r="A37" s="1"/>
      <c r="B37" s="20"/>
      <c r="C37" s="28"/>
      <c r="F37" s="28"/>
      <c r="G37" s="52"/>
      <c r="H37" s="99">
        <v>0</v>
      </c>
      <c r="I37" s="92">
        <v>20</v>
      </c>
      <c r="J37" s="183" t="s">
        <v>24</v>
      </c>
      <c r="L37" s="52"/>
      <c r="M37" s="28"/>
      <c r="S37" s="28"/>
      <c r="T37" s="28"/>
      <c r="U37" s="28"/>
    </row>
    <row r="38" spans="1:30" x14ac:dyDescent="0.15">
      <c r="A38" s="1"/>
      <c r="B38" s="1"/>
      <c r="C38" s="28"/>
      <c r="F38" s="28"/>
      <c r="G38" s="1"/>
      <c r="H38" s="222">
        <v>0</v>
      </c>
      <c r="I38" s="92">
        <v>28</v>
      </c>
      <c r="J38" s="183" t="s">
        <v>32</v>
      </c>
      <c r="L38" s="52"/>
      <c r="M38" s="28"/>
      <c r="S38" s="28"/>
      <c r="T38" s="28"/>
      <c r="U38" s="28"/>
    </row>
    <row r="39" spans="1:30" x14ac:dyDescent="0.15">
      <c r="A39" s="1"/>
      <c r="B39" s="52"/>
      <c r="C39" s="28"/>
      <c r="F39" s="28"/>
      <c r="G39" s="20"/>
      <c r="H39" s="48">
        <v>0</v>
      </c>
      <c r="I39" s="92">
        <v>29</v>
      </c>
      <c r="J39" s="183" t="s">
        <v>54</v>
      </c>
      <c r="L39" s="52"/>
      <c r="M39" s="28"/>
      <c r="S39" s="28"/>
      <c r="T39" s="28"/>
      <c r="U39" s="28"/>
    </row>
    <row r="40" spans="1:30" x14ac:dyDescent="0.15">
      <c r="A40" s="1"/>
      <c r="B40" s="1"/>
      <c r="C40" s="28"/>
      <c r="F40" s="1"/>
      <c r="G40" s="1"/>
      <c r="H40" s="99">
        <v>0</v>
      </c>
      <c r="I40" s="92">
        <v>30</v>
      </c>
      <c r="J40" s="183" t="s">
        <v>33</v>
      </c>
      <c r="L40" s="52"/>
      <c r="M40" s="28"/>
      <c r="S40" s="28"/>
      <c r="T40" s="28"/>
      <c r="U40" s="28"/>
    </row>
    <row r="41" spans="1:30" x14ac:dyDescent="0.15">
      <c r="H41" s="99">
        <v>0</v>
      </c>
      <c r="I41" s="92">
        <v>32</v>
      </c>
      <c r="J41" s="183" t="s">
        <v>35</v>
      </c>
      <c r="L41" s="52"/>
      <c r="M41" s="28"/>
      <c r="S41" s="28"/>
      <c r="T41" s="28"/>
      <c r="U41" s="28"/>
    </row>
    <row r="42" spans="1:30" x14ac:dyDescent="0.15">
      <c r="H42" s="222">
        <v>0</v>
      </c>
      <c r="I42" s="92">
        <v>35</v>
      </c>
      <c r="J42" s="183" t="s">
        <v>36</v>
      </c>
      <c r="L42" s="52"/>
      <c r="M42" s="28"/>
      <c r="S42" s="28"/>
      <c r="T42" s="28"/>
      <c r="U42" s="28"/>
    </row>
    <row r="43" spans="1:30" x14ac:dyDescent="0.15">
      <c r="H43" s="99">
        <v>0</v>
      </c>
      <c r="I43" s="92">
        <v>39</v>
      </c>
      <c r="J43" s="183" t="s">
        <v>39</v>
      </c>
      <c r="L43" s="52"/>
      <c r="M43" s="28"/>
      <c r="S43" s="33"/>
      <c r="T43" s="33"/>
      <c r="U43" s="33"/>
    </row>
    <row r="44" spans="1:30" x14ac:dyDescent="0.15">
      <c r="H44" s="133">
        <f>SUM(H4:H43)</f>
        <v>105344</v>
      </c>
      <c r="I44" s="92"/>
      <c r="J44" s="190" t="s">
        <v>98</v>
      </c>
      <c r="L44" s="52"/>
      <c r="M44" s="28"/>
    </row>
    <row r="45" spans="1:30" x14ac:dyDescent="0.15">
      <c r="R45" s="118"/>
    </row>
    <row r="46" spans="1:30" ht="13.5" customHeight="1" x14ac:dyDescent="0.15">
      <c r="H46" s="493"/>
      <c r="L46" s="523"/>
      <c r="R46" s="51"/>
      <c r="S46" s="119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</row>
    <row r="47" spans="1:30" ht="13.5" customHeight="1" x14ac:dyDescent="0.15">
      <c r="H47" s="216" t="s">
        <v>187</v>
      </c>
      <c r="I47" s="92"/>
      <c r="J47" s="205" t="s">
        <v>71</v>
      </c>
      <c r="K47" s="4"/>
      <c r="L47" s="357" t="s">
        <v>180</v>
      </c>
      <c r="S47" s="28"/>
      <c r="T47" s="28"/>
      <c r="U47" s="28"/>
      <c r="V47" s="28"/>
    </row>
    <row r="48" spans="1:30" x14ac:dyDescent="0.15">
      <c r="H48" s="213" t="s">
        <v>100</v>
      </c>
      <c r="I48" s="137"/>
      <c r="J48" s="204" t="s">
        <v>47</v>
      </c>
      <c r="K48" s="198"/>
      <c r="L48" s="362" t="s">
        <v>100</v>
      </c>
      <c r="S48" s="28"/>
      <c r="T48" s="28"/>
      <c r="U48" s="28"/>
      <c r="V48" s="28"/>
    </row>
    <row r="49" spans="1:22" x14ac:dyDescent="0.15">
      <c r="H49" s="47">
        <v>82758</v>
      </c>
      <c r="I49" s="92">
        <v>26</v>
      </c>
      <c r="J49" s="183" t="s">
        <v>30</v>
      </c>
      <c r="K49" s="4">
        <f>SUM(I49)</f>
        <v>26</v>
      </c>
      <c r="L49" s="363">
        <v>97348</v>
      </c>
      <c r="M49" s="1"/>
      <c r="N49" s="101"/>
      <c r="O49" s="101"/>
      <c r="S49" s="28"/>
      <c r="T49" s="28"/>
      <c r="U49" s="28"/>
      <c r="V49" s="28"/>
    </row>
    <row r="50" spans="1:22" x14ac:dyDescent="0.15">
      <c r="H50" s="100">
        <v>25029</v>
      </c>
      <c r="I50" s="92">
        <v>13</v>
      </c>
      <c r="J50" s="183" t="s">
        <v>7</v>
      </c>
      <c r="K50" s="4">
        <f t="shared" ref="K50:K58" si="7">SUM(I50)</f>
        <v>13</v>
      </c>
      <c r="L50" s="363">
        <v>13441</v>
      </c>
      <c r="M50" s="28"/>
      <c r="N50" s="102"/>
      <c r="O50" s="102"/>
      <c r="S50" s="28"/>
      <c r="T50" s="28"/>
      <c r="U50" s="28"/>
      <c r="V50" s="28"/>
    </row>
    <row r="51" spans="1:22" x14ac:dyDescent="0.15">
      <c r="H51" s="99">
        <v>12848</v>
      </c>
      <c r="I51" s="92">
        <v>25</v>
      </c>
      <c r="J51" s="183" t="s">
        <v>29</v>
      </c>
      <c r="K51" s="4">
        <f t="shared" si="7"/>
        <v>25</v>
      </c>
      <c r="L51" s="363">
        <v>12755</v>
      </c>
      <c r="M51" s="28"/>
      <c r="N51" s="102"/>
      <c r="O51" s="102"/>
      <c r="S51" s="28"/>
      <c r="T51" s="28"/>
      <c r="U51" s="28"/>
      <c r="V51" s="28"/>
    </row>
    <row r="52" spans="1:22" ht="14.25" thickBot="1" x14ac:dyDescent="0.2">
      <c r="H52" s="99">
        <v>11650</v>
      </c>
      <c r="I52" s="92">
        <v>16</v>
      </c>
      <c r="J52" s="183" t="s">
        <v>3</v>
      </c>
      <c r="K52" s="4">
        <f t="shared" si="7"/>
        <v>16</v>
      </c>
      <c r="L52" s="363">
        <v>9080</v>
      </c>
      <c r="M52" s="28"/>
      <c r="N52" s="102"/>
      <c r="O52" s="102"/>
      <c r="S52" s="28"/>
      <c r="T52" s="28"/>
      <c r="U52" s="28"/>
      <c r="V52" s="28"/>
    </row>
    <row r="53" spans="1:22" x14ac:dyDescent="0.15">
      <c r="A53" s="66" t="s">
        <v>46</v>
      </c>
      <c r="B53" s="67" t="s">
        <v>47</v>
      </c>
      <c r="C53" s="67" t="s">
        <v>187</v>
      </c>
      <c r="D53" s="67" t="s">
        <v>180</v>
      </c>
      <c r="E53" s="67" t="s">
        <v>41</v>
      </c>
      <c r="F53" s="67" t="s">
        <v>50</v>
      </c>
      <c r="G53" s="330" t="s">
        <v>191</v>
      </c>
      <c r="H53" s="48">
        <v>11196</v>
      </c>
      <c r="I53" s="92">
        <v>34</v>
      </c>
      <c r="J53" s="183" t="s">
        <v>1</v>
      </c>
      <c r="K53" s="4">
        <f t="shared" si="7"/>
        <v>34</v>
      </c>
      <c r="L53" s="363">
        <v>18191</v>
      </c>
      <c r="M53" s="28"/>
      <c r="N53" s="102"/>
      <c r="O53" s="102"/>
      <c r="S53" s="28"/>
      <c r="T53" s="28"/>
      <c r="U53" s="28"/>
      <c r="V53" s="28"/>
    </row>
    <row r="54" spans="1:22" x14ac:dyDescent="0.15">
      <c r="A54" s="69">
        <v>1</v>
      </c>
      <c r="B54" s="183" t="s">
        <v>30</v>
      </c>
      <c r="C54" s="47">
        <f t="shared" ref="C54:C63" si="8">SUM(H49)</f>
        <v>82758</v>
      </c>
      <c r="D54" s="111">
        <f>SUM(L49)</f>
        <v>97348</v>
      </c>
      <c r="E54" s="59">
        <f t="shared" ref="E54:E64" si="9">SUM(N63/M63*100)</f>
        <v>92.996965951230464</v>
      </c>
      <c r="F54" s="59">
        <f>SUM(C54/D54*100)</f>
        <v>85.012532358137818</v>
      </c>
      <c r="G54" s="4"/>
      <c r="H54" s="48">
        <v>10347</v>
      </c>
      <c r="I54" s="92">
        <v>33</v>
      </c>
      <c r="J54" s="183" t="s">
        <v>0</v>
      </c>
      <c r="K54" s="4">
        <f t="shared" si="7"/>
        <v>33</v>
      </c>
      <c r="L54" s="363">
        <v>16549</v>
      </c>
      <c r="M54" s="28"/>
      <c r="N54" s="435"/>
      <c r="O54" s="102"/>
      <c r="S54" s="28"/>
      <c r="T54" s="28"/>
      <c r="U54" s="28"/>
      <c r="V54" s="28"/>
    </row>
    <row r="55" spans="1:22" x14ac:dyDescent="0.15">
      <c r="A55" s="69">
        <v>2</v>
      </c>
      <c r="B55" s="183" t="s">
        <v>7</v>
      </c>
      <c r="C55" s="47">
        <f t="shared" si="8"/>
        <v>25029</v>
      </c>
      <c r="D55" s="111">
        <f t="shared" ref="D55:D64" si="10">SUM(L50)</f>
        <v>13441</v>
      </c>
      <c r="E55" s="59">
        <f t="shared" si="9"/>
        <v>120.43595419112694</v>
      </c>
      <c r="F55" s="59">
        <f t="shared" ref="F55:F64" si="11">SUM(C55/D55*100)</f>
        <v>186.21382337623689</v>
      </c>
      <c r="G55" s="4"/>
      <c r="H55" s="48">
        <v>9615</v>
      </c>
      <c r="I55" s="92">
        <v>22</v>
      </c>
      <c r="J55" s="183" t="s">
        <v>26</v>
      </c>
      <c r="K55" s="4">
        <f t="shared" si="7"/>
        <v>22</v>
      </c>
      <c r="L55" s="363">
        <v>9430</v>
      </c>
      <c r="M55" s="28"/>
      <c r="N55" s="102"/>
      <c r="O55" s="102"/>
      <c r="S55" s="28"/>
      <c r="T55" s="28"/>
      <c r="U55" s="28"/>
      <c r="V55" s="28"/>
    </row>
    <row r="56" spans="1:22" x14ac:dyDescent="0.15">
      <c r="A56" s="69">
        <v>3</v>
      </c>
      <c r="B56" s="183" t="s">
        <v>29</v>
      </c>
      <c r="C56" s="47">
        <f t="shared" si="8"/>
        <v>12848</v>
      </c>
      <c r="D56" s="111">
        <f t="shared" si="10"/>
        <v>12755</v>
      </c>
      <c r="E56" s="59">
        <f t="shared" si="9"/>
        <v>110.77772029660287</v>
      </c>
      <c r="F56" s="59">
        <f t="shared" si="11"/>
        <v>100.72912583300666</v>
      </c>
      <c r="G56" s="4"/>
      <c r="H56" s="48">
        <v>5628</v>
      </c>
      <c r="I56" s="92">
        <v>36</v>
      </c>
      <c r="J56" s="183" t="s">
        <v>5</v>
      </c>
      <c r="K56" s="4">
        <f t="shared" si="7"/>
        <v>36</v>
      </c>
      <c r="L56" s="363">
        <v>10124</v>
      </c>
      <c r="M56" s="28"/>
      <c r="N56" s="102"/>
      <c r="O56" s="102"/>
      <c r="S56" s="28"/>
      <c r="T56" s="28"/>
      <c r="U56" s="28"/>
      <c r="V56" s="28"/>
    </row>
    <row r="57" spans="1:22" x14ac:dyDescent="0.15">
      <c r="A57" s="69">
        <v>4</v>
      </c>
      <c r="B57" s="183" t="s">
        <v>3</v>
      </c>
      <c r="C57" s="47">
        <f t="shared" si="8"/>
        <v>11650</v>
      </c>
      <c r="D57" s="111">
        <f t="shared" si="10"/>
        <v>9080</v>
      </c>
      <c r="E57" s="59">
        <f t="shared" si="9"/>
        <v>109.72967881699162</v>
      </c>
      <c r="F57" s="59">
        <f t="shared" si="11"/>
        <v>128.30396475770925</v>
      </c>
      <c r="G57" s="4"/>
      <c r="H57" s="103">
        <v>4848</v>
      </c>
      <c r="I57" s="92">
        <v>24</v>
      </c>
      <c r="J57" s="183" t="s">
        <v>28</v>
      </c>
      <c r="K57" s="4">
        <f t="shared" si="7"/>
        <v>24</v>
      </c>
      <c r="L57" s="363">
        <v>5415</v>
      </c>
      <c r="M57" s="28"/>
      <c r="N57" s="102"/>
      <c r="O57" s="102"/>
      <c r="S57" s="28"/>
      <c r="T57" s="28"/>
      <c r="U57" s="28"/>
      <c r="V57" s="28"/>
    </row>
    <row r="58" spans="1:22" ht="14.25" thickBot="1" x14ac:dyDescent="0.2">
      <c r="A58" s="69">
        <v>5</v>
      </c>
      <c r="B58" s="183" t="s">
        <v>1</v>
      </c>
      <c r="C58" s="47">
        <f t="shared" si="8"/>
        <v>11196</v>
      </c>
      <c r="D58" s="111">
        <f t="shared" si="10"/>
        <v>18191</v>
      </c>
      <c r="E58" s="59">
        <f t="shared" si="9"/>
        <v>96.086508753862006</v>
      </c>
      <c r="F58" s="59">
        <f t="shared" si="11"/>
        <v>61.546918806002971</v>
      </c>
      <c r="G58" s="13"/>
      <c r="H58" s="191">
        <v>4479</v>
      </c>
      <c r="I58" s="153">
        <v>40</v>
      </c>
      <c r="J58" s="186" t="s">
        <v>2</v>
      </c>
      <c r="K58" s="15">
        <f t="shared" si="7"/>
        <v>40</v>
      </c>
      <c r="L58" s="364">
        <v>5053</v>
      </c>
      <c r="M58" s="28"/>
      <c r="N58" s="102"/>
      <c r="O58" s="102"/>
      <c r="S58" s="28"/>
      <c r="T58" s="28"/>
      <c r="U58" s="28"/>
      <c r="V58" s="28"/>
    </row>
    <row r="59" spans="1:22" ht="14.25" thickTop="1" x14ac:dyDescent="0.15">
      <c r="A59" s="69">
        <v>6</v>
      </c>
      <c r="B59" s="183" t="s">
        <v>0</v>
      </c>
      <c r="C59" s="47">
        <f t="shared" si="8"/>
        <v>10347</v>
      </c>
      <c r="D59" s="111">
        <f t="shared" si="10"/>
        <v>16549</v>
      </c>
      <c r="E59" s="59">
        <f t="shared" si="9"/>
        <v>77.199134522121909</v>
      </c>
      <c r="F59" s="59">
        <f t="shared" si="11"/>
        <v>62.523415312103445</v>
      </c>
      <c r="G59" s="4"/>
      <c r="H59" s="512">
        <v>1947</v>
      </c>
      <c r="I59" s="397">
        <v>38</v>
      </c>
      <c r="J59" s="257" t="s">
        <v>38</v>
      </c>
      <c r="K59" s="9" t="s">
        <v>67</v>
      </c>
      <c r="L59" s="365">
        <v>207782</v>
      </c>
      <c r="M59" s="28"/>
      <c r="N59" s="102"/>
      <c r="O59" s="102"/>
      <c r="S59" s="28"/>
      <c r="T59" s="28"/>
      <c r="U59" s="28"/>
      <c r="V59" s="28"/>
    </row>
    <row r="60" spans="1:22" x14ac:dyDescent="0.15">
      <c r="A60" s="69">
        <v>7</v>
      </c>
      <c r="B60" s="183" t="s">
        <v>26</v>
      </c>
      <c r="C60" s="47">
        <f t="shared" si="8"/>
        <v>9615</v>
      </c>
      <c r="D60" s="111">
        <f t="shared" si="10"/>
        <v>9430</v>
      </c>
      <c r="E60" s="59">
        <f t="shared" si="9"/>
        <v>87.824260138838142</v>
      </c>
      <c r="F60" s="59">
        <f t="shared" si="11"/>
        <v>101.96182396606575</v>
      </c>
      <c r="G60" s="4"/>
      <c r="H60" s="472">
        <v>1077</v>
      </c>
      <c r="I60" s="156">
        <v>21</v>
      </c>
      <c r="J60" s="4" t="s">
        <v>163</v>
      </c>
      <c r="K60" s="1"/>
      <c r="L60" s="120"/>
      <c r="M60" s="28"/>
      <c r="N60" s="1"/>
      <c r="O60" s="1"/>
      <c r="S60" s="28"/>
      <c r="T60" s="28"/>
      <c r="U60" s="28"/>
      <c r="V60" s="28"/>
    </row>
    <row r="61" spans="1:22" x14ac:dyDescent="0.15">
      <c r="A61" s="69">
        <v>8</v>
      </c>
      <c r="B61" s="183" t="s">
        <v>5</v>
      </c>
      <c r="C61" s="47">
        <f t="shared" si="8"/>
        <v>5628</v>
      </c>
      <c r="D61" s="111">
        <f t="shared" si="10"/>
        <v>10124</v>
      </c>
      <c r="E61" s="59">
        <f t="shared" si="9"/>
        <v>144.30769230769232</v>
      </c>
      <c r="F61" s="59">
        <f t="shared" si="11"/>
        <v>55.590675622283683</v>
      </c>
      <c r="G61" s="12"/>
      <c r="H61" s="141">
        <v>609</v>
      </c>
      <c r="I61" s="156">
        <v>17</v>
      </c>
      <c r="J61" s="183" t="s">
        <v>21</v>
      </c>
      <c r="K61" s="56"/>
      <c r="S61" s="28"/>
      <c r="T61" s="28"/>
      <c r="U61" s="28"/>
      <c r="V61" s="28"/>
    </row>
    <row r="62" spans="1:22" x14ac:dyDescent="0.15">
      <c r="A62" s="69">
        <v>9</v>
      </c>
      <c r="B62" s="183" t="s">
        <v>28</v>
      </c>
      <c r="C62" s="47">
        <f t="shared" si="8"/>
        <v>4848</v>
      </c>
      <c r="D62" s="111">
        <f t="shared" si="10"/>
        <v>5415</v>
      </c>
      <c r="E62" s="59">
        <f t="shared" si="9"/>
        <v>91.731315042573328</v>
      </c>
      <c r="F62" s="59">
        <f t="shared" si="11"/>
        <v>89.529085872576175</v>
      </c>
      <c r="G62" s="13"/>
      <c r="H62" s="103">
        <v>539</v>
      </c>
      <c r="I62" s="199">
        <v>9</v>
      </c>
      <c r="J62" s="395" t="s">
        <v>171</v>
      </c>
      <c r="K62" s="56"/>
      <c r="L62" s="1" t="s">
        <v>61</v>
      </c>
      <c r="M62" s="459" t="s">
        <v>204</v>
      </c>
      <c r="N62" s="46" t="s">
        <v>75</v>
      </c>
      <c r="O62" s="1"/>
      <c r="S62" s="28"/>
      <c r="T62" s="28"/>
      <c r="U62" s="28"/>
      <c r="V62" s="28"/>
    </row>
    <row r="63" spans="1:22" ht="14.25" thickBot="1" x14ac:dyDescent="0.2">
      <c r="A63" s="72">
        <v>10</v>
      </c>
      <c r="B63" s="186" t="s">
        <v>2</v>
      </c>
      <c r="C63" s="390">
        <f t="shared" si="8"/>
        <v>4479</v>
      </c>
      <c r="D63" s="154">
        <f t="shared" si="10"/>
        <v>5053</v>
      </c>
      <c r="E63" s="65">
        <f t="shared" si="9"/>
        <v>125.42705124614955</v>
      </c>
      <c r="F63" s="65">
        <f t="shared" si="11"/>
        <v>88.640411636651493</v>
      </c>
      <c r="G63" s="104"/>
      <c r="H63" s="516">
        <v>522</v>
      </c>
      <c r="I63" s="92">
        <v>23</v>
      </c>
      <c r="J63" s="183" t="s">
        <v>27</v>
      </c>
      <c r="K63" s="4">
        <f>SUM(K49)</f>
        <v>26</v>
      </c>
      <c r="L63" s="183" t="s">
        <v>30</v>
      </c>
      <c r="M63" s="194">
        <v>88990</v>
      </c>
      <c r="N63" s="100">
        <f>SUM(H49)</f>
        <v>82758</v>
      </c>
      <c r="O63" s="49"/>
      <c r="S63" s="28"/>
      <c r="T63" s="28"/>
      <c r="U63" s="28"/>
      <c r="V63" s="28"/>
    </row>
    <row r="64" spans="1:22" ht="14.25" thickBot="1" x14ac:dyDescent="0.2">
      <c r="A64" s="73"/>
      <c r="B64" s="74" t="s">
        <v>56</v>
      </c>
      <c r="C64" s="114">
        <f>SUM(H89)</f>
        <v>184030</v>
      </c>
      <c r="D64" s="155">
        <f t="shared" si="10"/>
        <v>207782</v>
      </c>
      <c r="E64" s="78">
        <f t="shared" si="9"/>
        <v>98.305573658401087</v>
      </c>
      <c r="F64" s="78">
        <f t="shared" si="11"/>
        <v>88.56878844173221</v>
      </c>
      <c r="G64" s="491">
        <v>58.7</v>
      </c>
      <c r="H64" s="141">
        <v>499</v>
      </c>
      <c r="I64" s="92">
        <v>1</v>
      </c>
      <c r="J64" s="183" t="s">
        <v>4</v>
      </c>
      <c r="K64" s="4">
        <f t="shared" ref="K64:K72" si="12">SUM(K50)</f>
        <v>13</v>
      </c>
      <c r="L64" s="183" t="s">
        <v>7</v>
      </c>
      <c r="M64" s="194">
        <v>20782</v>
      </c>
      <c r="N64" s="100">
        <f t="shared" ref="N64:N72" si="13">SUM(H50)</f>
        <v>25029</v>
      </c>
      <c r="O64" s="49"/>
      <c r="S64" s="28"/>
      <c r="T64" s="28"/>
      <c r="U64" s="28"/>
      <c r="V64" s="28"/>
    </row>
    <row r="65" spans="2:22" x14ac:dyDescent="0.15">
      <c r="H65" s="47">
        <v>159</v>
      </c>
      <c r="I65" s="92">
        <v>12</v>
      </c>
      <c r="J65" s="183" t="s">
        <v>18</v>
      </c>
      <c r="K65" s="4">
        <f t="shared" si="12"/>
        <v>25</v>
      </c>
      <c r="L65" s="183" t="s">
        <v>29</v>
      </c>
      <c r="M65" s="194">
        <v>11598</v>
      </c>
      <c r="N65" s="100">
        <f t="shared" si="13"/>
        <v>12848</v>
      </c>
      <c r="O65" s="49"/>
      <c r="S65" s="28"/>
      <c r="T65" s="28"/>
      <c r="U65" s="28"/>
      <c r="V65" s="28"/>
    </row>
    <row r="66" spans="2:22" x14ac:dyDescent="0.15">
      <c r="H66" s="47">
        <v>80</v>
      </c>
      <c r="I66" s="92">
        <v>35</v>
      </c>
      <c r="J66" s="183" t="s">
        <v>36</v>
      </c>
      <c r="K66" s="4">
        <f t="shared" si="12"/>
        <v>16</v>
      </c>
      <c r="L66" s="183" t="s">
        <v>3</v>
      </c>
      <c r="M66" s="194">
        <v>10617</v>
      </c>
      <c r="N66" s="100">
        <f t="shared" si="13"/>
        <v>11650</v>
      </c>
      <c r="O66" s="49"/>
      <c r="S66" s="28"/>
      <c r="T66" s="28"/>
      <c r="U66" s="28"/>
      <c r="V66" s="28"/>
    </row>
    <row r="67" spans="2:22" x14ac:dyDescent="0.15">
      <c r="B67" s="1"/>
      <c r="C67" s="1"/>
      <c r="D67" s="1"/>
      <c r="E67" s="1"/>
      <c r="H67" s="511">
        <v>79</v>
      </c>
      <c r="I67" s="92">
        <v>4</v>
      </c>
      <c r="J67" s="183" t="s">
        <v>11</v>
      </c>
      <c r="K67" s="4">
        <f t="shared" si="12"/>
        <v>34</v>
      </c>
      <c r="L67" s="183" t="s">
        <v>1</v>
      </c>
      <c r="M67" s="194">
        <v>11652</v>
      </c>
      <c r="N67" s="100">
        <f t="shared" si="13"/>
        <v>11196</v>
      </c>
      <c r="O67" s="49"/>
      <c r="S67" s="28"/>
      <c r="T67" s="28"/>
      <c r="U67" s="28"/>
      <c r="V67" s="28"/>
    </row>
    <row r="68" spans="2:22" x14ac:dyDescent="0.15">
      <c r="B68" s="57"/>
      <c r="C68" s="28"/>
      <c r="D68" s="1"/>
      <c r="F68" s="1"/>
      <c r="H68" s="48">
        <v>52</v>
      </c>
      <c r="I68" s="92">
        <v>15</v>
      </c>
      <c r="J68" s="183" t="s">
        <v>20</v>
      </c>
      <c r="K68" s="4">
        <f t="shared" si="12"/>
        <v>33</v>
      </c>
      <c r="L68" s="183" t="s">
        <v>0</v>
      </c>
      <c r="M68" s="194">
        <v>13403</v>
      </c>
      <c r="N68" s="100">
        <f t="shared" si="13"/>
        <v>10347</v>
      </c>
      <c r="O68" s="49"/>
      <c r="S68" s="28"/>
      <c r="T68" s="28"/>
      <c r="U68" s="28"/>
      <c r="V68" s="28"/>
    </row>
    <row r="69" spans="2:22" x14ac:dyDescent="0.15">
      <c r="B69" s="57"/>
      <c r="C69" s="28"/>
      <c r="D69" s="1"/>
      <c r="F69" s="1"/>
      <c r="H69" s="347">
        <v>35</v>
      </c>
      <c r="I69" s="92">
        <v>27</v>
      </c>
      <c r="J69" s="183" t="s">
        <v>31</v>
      </c>
      <c r="K69" s="4">
        <f t="shared" si="12"/>
        <v>22</v>
      </c>
      <c r="L69" s="183" t="s">
        <v>26</v>
      </c>
      <c r="M69" s="194">
        <v>10948</v>
      </c>
      <c r="N69" s="100">
        <f t="shared" si="13"/>
        <v>9615</v>
      </c>
      <c r="O69" s="49"/>
      <c r="S69" s="28"/>
      <c r="T69" s="28"/>
      <c r="U69" s="28"/>
      <c r="V69" s="28"/>
    </row>
    <row r="70" spans="2:22" x14ac:dyDescent="0.15">
      <c r="B70" s="60"/>
      <c r="C70" s="1"/>
      <c r="D70" s="1"/>
      <c r="F70" s="1"/>
      <c r="H70" s="48">
        <v>20</v>
      </c>
      <c r="I70" s="92">
        <v>29</v>
      </c>
      <c r="J70" s="183" t="s">
        <v>54</v>
      </c>
      <c r="K70" s="4">
        <f t="shared" si="12"/>
        <v>36</v>
      </c>
      <c r="L70" s="183" t="s">
        <v>5</v>
      </c>
      <c r="M70" s="194">
        <v>3900</v>
      </c>
      <c r="N70" s="100">
        <f t="shared" si="13"/>
        <v>5628</v>
      </c>
      <c r="O70" s="49"/>
      <c r="S70" s="28"/>
      <c r="T70" s="28"/>
      <c r="U70" s="28"/>
      <c r="V70" s="28"/>
    </row>
    <row r="71" spans="2:22" x14ac:dyDescent="0.15">
      <c r="B71" s="56"/>
      <c r="C71" s="1"/>
      <c r="D71" s="1"/>
      <c r="H71" s="99">
        <v>14</v>
      </c>
      <c r="I71" s="92">
        <v>30</v>
      </c>
      <c r="J71" s="183" t="s">
        <v>33</v>
      </c>
      <c r="K71" s="4">
        <f t="shared" si="12"/>
        <v>24</v>
      </c>
      <c r="L71" s="183" t="s">
        <v>28</v>
      </c>
      <c r="M71" s="194">
        <v>5285</v>
      </c>
      <c r="N71" s="100">
        <f t="shared" si="13"/>
        <v>4848</v>
      </c>
      <c r="O71" s="49"/>
      <c r="S71" s="28"/>
      <c r="T71" s="28"/>
      <c r="U71" s="28"/>
      <c r="V71" s="28"/>
    </row>
    <row r="72" spans="2:22" ht="14.25" thickBot="1" x14ac:dyDescent="0.2">
      <c r="B72" s="56"/>
      <c r="C72" s="1"/>
      <c r="D72" s="1"/>
      <c r="H72" s="48">
        <v>0</v>
      </c>
      <c r="I72" s="92">
        <v>2</v>
      </c>
      <c r="J72" s="183" t="s">
        <v>6</v>
      </c>
      <c r="K72" s="4">
        <f t="shared" si="12"/>
        <v>40</v>
      </c>
      <c r="L72" s="186" t="s">
        <v>2</v>
      </c>
      <c r="M72" s="195">
        <v>3571</v>
      </c>
      <c r="N72" s="100">
        <f t="shared" si="13"/>
        <v>4479</v>
      </c>
      <c r="O72" s="49"/>
      <c r="S72" s="28"/>
      <c r="T72" s="28"/>
      <c r="U72" s="28"/>
      <c r="V72" s="28"/>
    </row>
    <row r="73" spans="2:22" ht="14.25" thickTop="1" x14ac:dyDescent="0.15">
      <c r="B73" s="56"/>
      <c r="C73" s="1"/>
      <c r="D73" s="1"/>
      <c r="H73" s="48">
        <v>0</v>
      </c>
      <c r="I73" s="92">
        <v>3</v>
      </c>
      <c r="J73" s="183" t="s">
        <v>10</v>
      </c>
      <c r="K73" s="47"/>
      <c r="L73" s="333" t="s">
        <v>93</v>
      </c>
      <c r="M73" s="193">
        <v>187202</v>
      </c>
      <c r="N73" s="192">
        <f>SUM(H89)</f>
        <v>184030</v>
      </c>
      <c r="O73" s="49"/>
      <c r="S73" s="28"/>
      <c r="T73" s="28"/>
      <c r="U73" s="28"/>
      <c r="V73" s="28"/>
    </row>
    <row r="74" spans="2:22" x14ac:dyDescent="0.15">
      <c r="B74" s="56"/>
      <c r="C74" s="1"/>
      <c r="D74" s="1"/>
      <c r="H74" s="99">
        <v>0</v>
      </c>
      <c r="I74" s="92">
        <v>5</v>
      </c>
      <c r="J74" s="183" t="s">
        <v>12</v>
      </c>
      <c r="K74" s="28"/>
      <c r="L74" s="28"/>
      <c r="M74" s="1"/>
      <c r="N74" s="28"/>
      <c r="O74" s="28"/>
      <c r="S74" s="28"/>
      <c r="T74" s="28"/>
      <c r="U74" s="28"/>
      <c r="V74" s="28"/>
    </row>
    <row r="75" spans="2:22" x14ac:dyDescent="0.15">
      <c r="B75" s="56"/>
      <c r="C75" s="1"/>
      <c r="D75" s="1"/>
      <c r="H75" s="99">
        <v>0</v>
      </c>
      <c r="I75" s="92">
        <v>6</v>
      </c>
      <c r="J75" s="183" t="s">
        <v>13</v>
      </c>
      <c r="L75" s="52"/>
      <c r="M75" s="28"/>
      <c r="N75" s="28"/>
      <c r="O75" s="28"/>
      <c r="S75" s="28"/>
      <c r="T75" s="28"/>
      <c r="U75" s="28"/>
      <c r="V75" s="28"/>
    </row>
    <row r="76" spans="2:22" x14ac:dyDescent="0.15">
      <c r="B76" s="56"/>
      <c r="C76" s="1"/>
      <c r="D76" s="1"/>
      <c r="H76" s="99">
        <v>0</v>
      </c>
      <c r="I76" s="92">
        <v>7</v>
      </c>
      <c r="J76" s="183" t="s">
        <v>14</v>
      </c>
      <c r="L76" s="414"/>
      <c r="M76" s="28"/>
      <c r="N76" s="1"/>
      <c r="O76" s="1"/>
      <c r="S76" s="28"/>
      <c r="T76" s="28"/>
      <c r="U76" s="28"/>
      <c r="V76" s="28"/>
    </row>
    <row r="77" spans="2:22" x14ac:dyDescent="0.15">
      <c r="B77" s="56"/>
      <c r="C77" s="1"/>
      <c r="D77" s="1"/>
      <c r="H77" s="99">
        <v>0</v>
      </c>
      <c r="I77" s="92">
        <v>8</v>
      </c>
      <c r="J77" s="183" t="s">
        <v>15</v>
      </c>
      <c r="L77" s="414"/>
      <c r="M77" s="28"/>
      <c r="N77" s="28"/>
      <c r="O77" s="28"/>
      <c r="S77" s="28"/>
      <c r="T77" s="28"/>
      <c r="U77" s="28"/>
      <c r="V77" s="28"/>
    </row>
    <row r="78" spans="2:22" x14ac:dyDescent="0.15">
      <c r="H78" s="48">
        <v>0</v>
      </c>
      <c r="I78" s="92">
        <v>10</v>
      </c>
      <c r="J78" s="183" t="s">
        <v>16</v>
      </c>
      <c r="L78" s="414"/>
      <c r="M78" s="28"/>
      <c r="N78" s="28"/>
      <c r="O78" s="28"/>
      <c r="S78" s="28"/>
      <c r="T78" s="28"/>
      <c r="U78" s="28"/>
      <c r="V78" s="28"/>
    </row>
    <row r="79" spans="2:22" x14ac:dyDescent="0.15">
      <c r="H79" s="47">
        <v>0</v>
      </c>
      <c r="I79" s="92">
        <v>11</v>
      </c>
      <c r="J79" s="183" t="s">
        <v>17</v>
      </c>
      <c r="L79" s="489"/>
      <c r="M79" s="28"/>
      <c r="N79" s="28"/>
      <c r="O79" s="28"/>
      <c r="S79" s="28"/>
      <c r="T79" s="28"/>
      <c r="U79" s="28"/>
      <c r="V79" s="28"/>
    </row>
    <row r="80" spans="2:22" x14ac:dyDescent="0.15">
      <c r="H80" s="393">
        <v>0</v>
      </c>
      <c r="I80" s="92">
        <v>14</v>
      </c>
      <c r="J80" s="183" t="s">
        <v>19</v>
      </c>
      <c r="N80" s="28"/>
      <c r="O80" s="28"/>
      <c r="S80" s="28"/>
      <c r="T80" s="28"/>
      <c r="U80" s="28"/>
      <c r="V80" s="28"/>
    </row>
    <row r="81" spans="8:22" x14ac:dyDescent="0.15">
      <c r="H81" s="409">
        <v>0</v>
      </c>
      <c r="I81" s="92">
        <v>18</v>
      </c>
      <c r="J81" s="183" t="s">
        <v>22</v>
      </c>
      <c r="L81" s="32"/>
      <c r="M81" s="28"/>
      <c r="N81" s="28"/>
      <c r="O81" s="28"/>
      <c r="S81" s="28"/>
      <c r="T81" s="28"/>
      <c r="U81" s="28"/>
      <c r="V81" s="28"/>
    </row>
    <row r="82" spans="8:22" x14ac:dyDescent="0.15">
      <c r="H82" s="47">
        <v>0</v>
      </c>
      <c r="I82" s="92">
        <v>19</v>
      </c>
      <c r="J82" s="183" t="s">
        <v>23</v>
      </c>
      <c r="L82" s="51"/>
      <c r="M82" s="490"/>
      <c r="N82" s="28"/>
      <c r="O82" s="28"/>
      <c r="S82" s="28"/>
      <c r="T82" s="28"/>
      <c r="U82" s="28"/>
      <c r="V82" s="28"/>
    </row>
    <row r="83" spans="8:22" x14ac:dyDescent="0.15">
      <c r="H83" s="48">
        <v>0</v>
      </c>
      <c r="I83" s="92">
        <v>20</v>
      </c>
      <c r="J83" s="183" t="s">
        <v>24</v>
      </c>
      <c r="L83" s="52"/>
      <c r="M83" s="28"/>
      <c r="N83" s="28"/>
      <c r="O83" s="28"/>
      <c r="S83" s="28"/>
      <c r="T83" s="28"/>
      <c r="U83" s="28"/>
      <c r="V83" s="28"/>
    </row>
    <row r="84" spans="8:22" x14ac:dyDescent="0.15">
      <c r="H84" s="99">
        <v>0</v>
      </c>
      <c r="I84" s="92">
        <v>28</v>
      </c>
      <c r="J84" s="183" t="s">
        <v>32</v>
      </c>
      <c r="L84" s="52"/>
      <c r="M84" s="28"/>
      <c r="N84" s="28"/>
      <c r="O84" s="28"/>
      <c r="S84" s="28"/>
      <c r="T84" s="28"/>
      <c r="U84" s="28"/>
      <c r="V84" s="28"/>
    </row>
    <row r="85" spans="8:22" x14ac:dyDescent="0.15">
      <c r="H85" s="99">
        <v>0</v>
      </c>
      <c r="I85" s="92">
        <v>31</v>
      </c>
      <c r="J85" s="183" t="s">
        <v>64</v>
      </c>
      <c r="L85" s="29"/>
      <c r="M85" s="28"/>
      <c r="N85" s="28"/>
      <c r="O85" s="28"/>
      <c r="S85" s="28"/>
      <c r="T85" s="28"/>
      <c r="U85" s="28"/>
      <c r="V85" s="28"/>
    </row>
    <row r="86" spans="8:22" x14ac:dyDescent="0.15">
      <c r="H86" s="48">
        <v>0</v>
      </c>
      <c r="I86" s="92">
        <v>32</v>
      </c>
      <c r="J86" s="183" t="s">
        <v>35</v>
      </c>
      <c r="L86" s="52"/>
      <c r="M86" s="28"/>
      <c r="N86" s="28"/>
      <c r="O86" s="28"/>
      <c r="S86" s="28"/>
      <c r="T86" s="28"/>
      <c r="U86" s="28"/>
      <c r="V86" s="28"/>
    </row>
    <row r="87" spans="8:22" x14ac:dyDescent="0.15">
      <c r="H87" s="99">
        <v>0</v>
      </c>
      <c r="I87" s="92">
        <v>37</v>
      </c>
      <c r="J87" s="183" t="s">
        <v>37</v>
      </c>
      <c r="L87" s="52"/>
      <c r="M87" s="28"/>
      <c r="N87" s="28"/>
      <c r="O87" s="28"/>
      <c r="S87" s="33"/>
      <c r="T87" s="33"/>
    </row>
    <row r="88" spans="8:22" x14ac:dyDescent="0.15">
      <c r="H88" s="99">
        <v>0</v>
      </c>
      <c r="I88" s="92">
        <v>39</v>
      </c>
      <c r="J88" s="183" t="s">
        <v>39</v>
      </c>
      <c r="L88" s="52"/>
      <c r="M88" s="28"/>
      <c r="N88" s="28"/>
      <c r="O88" s="28"/>
      <c r="Q88" s="28"/>
    </row>
    <row r="89" spans="8:22" x14ac:dyDescent="0.15">
      <c r="H89" s="134">
        <f>SUM(H49:H88)</f>
        <v>184030</v>
      </c>
      <c r="I89" s="92"/>
      <c r="J89" s="4" t="s">
        <v>8</v>
      </c>
      <c r="L89" s="52"/>
      <c r="M89" s="28"/>
      <c r="N89" s="28"/>
      <c r="O89" s="28"/>
    </row>
    <row r="90" spans="8:22" x14ac:dyDescent="0.15">
      <c r="I90" s="189"/>
      <c r="J90" s="86"/>
      <c r="L90" s="52"/>
      <c r="M90" s="28"/>
      <c r="N90" s="28"/>
      <c r="O90" s="28"/>
      <c r="P90" s="1"/>
    </row>
    <row r="91" spans="8:22" ht="18.75" x14ac:dyDescent="0.2">
      <c r="I91" s="101"/>
      <c r="J91" s="33"/>
      <c r="L91" s="52"/>
      <c r="M91" s="28"/>
      <c r="N91" s="28"/>
      <c r="O91" s="28"/>
      <c r="P91" s="50"/>
    </row>
    <row r="92" spans="8:22" x14ac:dyDescent="0.15">
      <c r="I92" s="101"/>
      <c r="J92" s="1"/>
      <c r="L92" s="52"/>
      <c r="M92" s="28"/>
      <c r="N92" s="28"/>
      <c r="O92" s="28"/>
      <c r="P92" s="1"/>
    </row>
    <row r="93" spans="8:22" x14ac:dyDescent="0.15">
      <c r="J93" s="1"/>
      <c r="L93" s="52"/>
      <c r="M93" s="28"/>
      <c r="N93" s="1"/>
      <c r="O93" s="1"/>
      <c r="P93" s="51"/>
    </row>
    <row r="94" spans="8:22" x14ac:dyDescent="0.15">
      <c r="J94" s="1"/>
      <c r="L94" s="52"/>
      <c r="M94" s="28"/>
      <c r="N94" s="28"/>
      <c r="O94" s="28"/>
      <c r="P94" s="28"/>
    </row>
    <row r="95" spans="8:22" x14ac:dyDescent="0.15">
      <c r="J95" s="1"/>
      <c r="L95" s="52"/>
      <c r="M95" s="28"/>
      <c r="N95" s="28"/>
      <c r="O95" s="28"/>
      <c r="P95" s="28"/>
    </row>
    <row r="96" spans="8:22" x14ac:dyDescent="0.15">
      <c r="J96" s="1"/>
      <c r="L96" s="52"/>
      <c r="M96" s="28"/>
      <c r="N96" s="28"/>
      <c r="O96" s="28"/>
      <c r="P96" s="28"/>
    </row>
    <row r="97" spans="10:17" x14ac:dyDescent="0.15">
      <c r="J97" s="1"/>
      <c r="L97" s="52"/>
      <c r="M97" s="28"/>
      <c r="N97" s="28"/>
      <c r="O97" s="28"/>
      <c r="P97" s="28"/>
    </row>
    <row r="98" spans="10:17" x14ac:dyDescent="0.15">
      <c r="J98" s="1"/>
      <c r="L98" s="52"/>
      <c r="M98" s="28"/>
      <c r="N98" s="28"/>
      <c r="O98" s="28"/>
      <c r="P98" s="28"/>
    </row>
    <row r="99" spans="10:17" x14ac:dyDescent="0.15">
      <c r="J99" s="1"/>
      <c r="L99" s="52"/>
      <c r="M99" s="28"/>
      <c r="N99" s="28"/>
      <c r="O99" s="28"/>
      <c r="P99" s="28"/>
    </row>
    <row r="100" spans="10:17" x14ac:dyDescent="0.15">
      <c r="J100" s="1"/>
      <c r="L100" s="52"/>
      <c r="M100" s="28"/>
      <c r="N100" s="28"/>
      <c r="O100" s="28"/>
      <c r="P100" s="28"/>
    </row>
    <row r="101" spans="10:17" x14ac:dyDescent="0.15">
      <c r="J101" s="1"/>
      <c r="L101" s="52"/>
      <c r="M101" s="28"/>
      <c r="N101" s="28"/>
      <c r="O101" s="28"/>
      <c r="P101" s="28"/>
    </row>
    <row r="102" spans="10:17" x14ac:dyDescent="0.15">
      <c r="J102" s="1"/>
      <c r="L102" s="52"/>
      <c r="M102" s="28"/>
      <c r="N102" s="28"/>
      <c r="O102" s="28"/>
      <c r="P102" s="28"/>
    </row>
    <row r="103" spans="10:17" x14ac:dyDescent="0.15">
      <c r="J103" s="1"/>
      <c r="L103" s="52"/>
      <c r="M103" s="28"/>
      <c r="N103" s="28"/>
      <c r="O103" s="28"/>
      <c r="P103" s="28"/>
    </row>
    <row r="104" spans="10:17" x14ac:dyDescent="0.15">
      <c r="J104" s="1"/>
      <c r="L104" s="52"/>
      <c r="M104" s="28"/>
      <c r="N104" s="28"/>
      <c r="O104" s="28"/>
      <c r="P104" s="28"/>
    </row>
    <row r="105" spans="10:17" x14ac:dyDescent="0.15">
      <c r="J105" s="1"/>
      <c r="L105" s="52"/>
      <c r="M105" s="28"/>
      <c r="N105" s="28"/>
      <c r="O105" s="28"/>
      <c r="P105" s="28"/>
    </row>
    <row r="106" spans="10:17" x14ac:dyDescent="0.15">
      <c r="J106" s="1"/>
      <c r="L106" s="52"/>
      <c r="M106" s="28"/>
      <c r="N106" s="28"/>
      <c r="O106" s="28"/>
      <c r="P106" s="28"/>
      <c r="Q106" s="28"/>
    </row>
    <row r="107" spans="10:17" x14ac:dyDescent="0.15">
      <c r="J107" s="1"/>
      <c r="L107" s="52"/>
      <c r="M107" s="28"/>
      <c r="N107" s="28"/>
      <c r="O107" s="28"/>
      <c r="P107" s="28"/>
      <c r="Q107" s="28"/>
    </row>
    <row r="108" spans="10:17" x14ac:dyDescent="0.15">
      <c r="J108" s="1"/>
      <c r="L108" s="52"/>
      <c r="M108" s="28"/>
      <c r="N108" s="28"/>
      <c r="O108" s="28"/>
      <c r="P108" s="28"/>
      <c r="Q108" s="28"/>
    </row>
    <row r="109" spans="10:17" x14ac:dyDescent="0.15">
      <c r="J109" s="1"/>
      <c r="L109" s="52"/>
      <c r="M109" s="28"/>
      <c r="N109" s="28"/>
      <c r="O109" s="28"/>
      <c r="P109" s="28"/>
      <c r="Q109" s="28"/>
    </row>
    <row r="110" spans="10:17" x14ac:dyDescent="0.15">
      <c r="J110" s="1"/>
      <c r="L110" s="52"/>
      <c r="M110" s="28"/>
      <c r="N110" s="28"/>
      <c r="O110" s="28"/>
      <c r="P110" s="28"/>
      <c r="Q110" s="28"/>
    </row>
    <row r="111" spans="10:17" x14ac:dyDescent="0.15">
      <c r="J111" s="1"/>
      <c r="K111" s="28"/>
      <c r="L111" s="28"/>
      <c r="M111" s="1"/>
      <c r="N111" s="28"/>
      <c r="O111" s="28"/>
      <c r="P111" s="28"/>
      <c r="Q111" s="28"/>
    </row>
    <row r="112" spans="10:17" x14ac:dyDescent="0.15">
      <c r="J112" s="1"/>
      <c r="K112" s="28"/>
      <c r="L112" s="28"/>
      <c r="M112" s="1"/>
      <c r="N112" s="28"/>
      <c r="O112" s="28"/>
      <c r="P112" s="28"/>
      <c r="Q112" s="28"/>
    </row>
    <row r="113" spans="10:17" x14ac:dyDescent="0.15">
      <c r="J113" s="1"/>
      <c r="K113" s="28"/>
      <c r="L113" s="28"/>
      <c r="M113" s="1"/>
      <c r="N113" s="28"/>
      <c r="O113" s="28"/>
      <c r="P113" s="28"/>
      <c r="Q113" s="28"/>
    </row>
    <row r="114" spans="10:17" x14ac:dyDescent="0.15">
      <c r="J114" s="1"/>
      <c r="K114" s="28"/>
      <c r="L114" s="28"/>
      <c r="M114" s="1"/>
      <c r="N114" s="28"/>
      <c r="O114" s="28"/>
      <c r="P114" s="28"/>
      <c r="Q114" s="28"/>
    </row>
    <row r="115" spans="10:17" x14ac:dyDescent="0.15">
      <c r="J115" s="1"/>
      <c r="K115" s="28"/>
      <c r="L115" s="28"/>
      <c r="M115" s="1"/>
      <c r="N115" s="28"/>
      <c r="O115" s="28"/>
      <c r="P115" s="28"/>
      <c r="Q115" s="28"/>
    </row>
    <row r="116" spans="10:17" x14ac:dyDescent="0.15">
      <c r="J116" s="1"/>
      <c r="K116" s="28"/>
      <c r="L116" s="28"/>
      <c r="M116" s="1"/>
      <c r="N116" s="28"/>
      <c r="O116" s="28"/>
      <c r="P116" s="28"/>
      <c r="Q116" s="28"/>
    </row>
    <row r="117" spans="10:17" x14ac:dyDescent="0.15">
      <c r="J117" s="1"/>
      <c r="K117" s="28"/>
      <c r="L117" s="28"/>
      <c r="M117" s="1"/>
      <c r="N117" s="28"/>
      <c r="O117" s="28"/>
      <c r="P117" s="28"/>
      <c r="Q117" s="28"/>
    </row>
    <row r="118" spans="10:17" x14ac:dyDescent="0.15">
      <c r="J118" s="1"/>
      <c r="K118" s="28"/>
      <c r="L118" s="28"/>
      <c r="M118" s="1"/>
      <c r="N118" s="28"/>
      <c r="O118" s="28"/>
      <c r="P118" s="28"/>
      <c r="Q118" s="28"/>
    </row>
    <row r="119" spans="10:17" x14ac:dyDescent="0.15">
      <c r="J119" s="1"/>
      <c r="K119" s="28"/>
      <c r="L119" s="28"/>
      <c r="M119" s="1"/>
      <c r="N119" s="28"/>
      <c r="O119" s="28"/>
      <c r="P119" s="28"/>
      <c r="Q119" s="28"/>
    </row>
    <row r="120" spans="10:17" x14ac:dyDescent="0.15">
      <c r="J120" s="1"/>
      <c r="K120" s="28"/>
      <c r="L120" s="28"/>
      <c r="M120" s="1"/>
      <c r="N120" s="28"/>
      <c r="O120" s="28"/>
      <c r="P120" s="28"/>
      <c r="Q120" s="28"/>
    </row>
    <row r="121" spans="10:17" x14ac:dyDescent="0.15">
      <c r="J121" s="1"/>
      <c r="K121" s="28"/>
      <c r="L121" s="28"/>
      <c r="M121" s="1"/>
      <c r="N121" s="28"/>
      <c r="O121" s="28"/>
      <c r="P121" s="28"/>
      <c r="Q121" s="28"/>
    </row>
    <row r="122" spans="10:17" x14ac:dyDescent="0.15">
      <c r="J122" s="1"/>
      <c r="K122" s="28"/>
      <c r="L122" s="28"/>
      <c r="M122" s="1"/>
      <c r="N122" s="28"/>
      <c r="O122" s="28"/>
      <c r="P122" s="28"/>
    </row>
    <row r="123" spans="10:17" x14ac:dyDescent="0.15">
      <c r="J123" s="1"/>
      <c r="K123" s="28"/>
      <c r="L123" s="28"/>
      <c r="M123" s="1"/>
      <c r="N123" s="28"/>
      <c r="O123" s="28"/>
      <c r="P123" s="28"/>
    </row>
    <row r="124" spans="10:17" x14ac:dyDescent="0.15">
      <c r="J124" s="1"/>
      <c r="K124" s="28"/>
      <c r="L124" s="28"/>
      <c r="M124" s="1"/>
      <c r="N124" s="28"/>
      <c r="O124" s="28"/>
      <c r="P124" s="28"/>
    </row>
    <row r="125" spans="10:17" x14ac:dyDescent="0.15">
      <c r="J125" s="1"/>
      <c r="K125" s="28"/>
      <c r="L125" s="28"/>
      <c r="M125" s="1"/>
      <c r="N125" s="28"/>
      <c r="O125" s="28"/>
      <c r="P125" s="28"/>
    </row>
    <row r="126" spans="10:17" x14ac:dyDescent="0.15">
      <c r="J126" s="1"/>
      <c r="K126" s="28"/>
      <c r="L126" s="28"/>
      <c r="M126" s="1"/>
      <c r="N126" s="28"/>
      <c r="O126" s="28"/>
      <c r="P126" s="28"/>
    </row>
    <row r="127" spans="10:17" x14ac:dyDescent="0.15">
      <c r="J127" s="1"/>
      <c r="K127" s="28"/>
      <c r="L127" s="28"/>
      <c r="M127" s="1"/>
      <c r="N127" s="28"/>
      <c r="O127" s="28"/>
      <c r="P127" s="28"/>
    </row>
    <row r="128" spans="10:17" x14ac:dyDescent="0.15">
      <c r="J128" s="1"/>
      <c r="K128" s="28"/>
      <c r="L128" s="28"/>
      <c r="M128" s="1"/>
      <c r="N128" s="28"/>
      <c r="O128" s="28"/>
      <c r="P128" s="28"/>
    </row>
    <row r="129" spans="10:16" x14ac:dyDescent="0.15">
      <c r="J129" s="1"/>
      <c r="K129" s="28"/>
      <c r="L129" s="28"/>
      <c r="M129" s="1"/>
      <c r="N129" s="28"/>
      <c r="O129" s="28"/>
      <c r="P129" s="28"/>
    </row>
    <row r="130" spans="10:16" x14ac:dyDescent="0.15">
      <c r="J130" s="1"/>
      <c r="K130" s="28"/>
      <c r="L130" s="28"/>
      <c r="M130" s="1"/>
      <c r="N130" s="28"/>
      <c r="O130" s="28"/>
      <c r="P130" s="28"/>
    </row>
    <row r="131" spans="10:16" x14ac:dyDescent="0.15">
      <c r="J131" s="1"/>
      <c r="K131" s="28"/>
      <c r="L131" s="28"/>
      <c r="M131" s="1"/>
      <c r="N131" s="28"/>
      <c r="O131" s="28"/>
      <c r="P131" s="28"/>
    </row>
    <row r="132" spans="10:16" x14ac:dyDescent="0.15">
      <c r="J132" s="1"/>
      <c r="K132" s="28"/>
      <c r="L132" s="28"/>
      <c r="M132" s="1"/>
      <c r="N132" s="28"/>
      <c r="O132" s="28"/>
      <c r="P132" s="28"/>
    </row>
    <row r="133" spans="10:16" x14ac:dyDescent="0.15">
      <c r="J133" s="1"/>
      <c r="K133" s="28"/>
      <c r="L133" s="28"/>
      <c r="M133" s="1"/>
      <c r="N133" s="28"/>
      <c r="O133" s="28"/>
      <c r="P133" s="28"/>
    </row>
    <row r="134" spans="10:16" x14ac:dyDescent="0.15">
      <c r="J134" s="1"/>
      <c r="K134" s="1"/>
      <c r="L134" s="1"/>
      <c r="M134" s="1"/>
      <c r="N134" s="1"/>
      <c r="O134" s="1"/>
      <c r="P134" s="1"/>
    </row>
    <row r="135" spans="10:16" x14ac:dyDescent="0.15">
      <c r="J135" s="1"/>
      <c r="K135" s="1"/>
      <c r="L135" s="1"/>
      <c r="M135" s="1"/>
      <c r="N135" s="1"/>
      <c r="O135" s="1"/>
      <c r="P135" s="1"/>
    </row>
    <row r="136" spans="10:16" x14ac:dyDescent="0.15">
      <c r="J136" s="1"/>
      <c r="K136" s="1"/>
      <c r="L136" s="1"/>
    </row>
    <row r="137" spans="10:16" x14ac:dyDescent="0.15">
      <c r="J137" s="1"/>
      <c r="K137" s="1"/>
      <c r="L137" s="1"/>
    </row>
    <row r="138" spans="10:16" x14ac:dyDescent="0.15">
      <c r="J138" s="1"/>
      <c r="K138" s="1"/>
      <c r="L138" s="1"/>
    </row>
    <row r="139" spans="10:16" x14ac:dyDescent="0.15">
      <c r="J139" s="1"/>
      <c r="K139" s="1"/>
      <c r="L139" s="1"/>
    </row>
    <row r="140" spans="10:16" x14ac:dyDescent="0.15">
      <c r="J140" s="1"/>
      <c r="K140" s="1"/>
      <c r="L140" s="1"/>
    </row>
    <row r="141" spans="10:16" x14ac:dyDescent="0.15">
      <c r="J141" s="1"/>
      <c r="K141" s="1"/>
      <c r="L141" s="1"/>
    </row>
    <row r="142" spans="10:16" x14ac:dyDescent="0.15">
      <c r="J142" s="1"/>
      <c r="K142" s="1"/>
      <c r="L142" s="1"/>
    </row>
    <row r="143" spans="10:16" x14ac:dyDescent="0.15">
      <c r="J143" s="1"/>
      <c r="K143" s="1"/>
      <c r="L143" s="1"/>
    </row>
    <row r="144" spans="10:16" x14ac:dyDescent="0.15">
      <c r="J144" s="1"/>
      <c r="K144" s="1"/>
      <c r="L144" s="1"/>
    </row>
    <row r="145" spans="10:12" x14ac:dyDescent="0.15">
      <c r="J145" s="1"/>
      <c r="K145" s="1"/>
      <c r="L145" s="1"/>
    </row>
    <row r="146" spans="10:12" x14ac:dyDescent="0.15">
      <c r="J146" s="1"/>
      <c r="K146" s="1"/>
      <c r="L146" s="1"/>
    </row>
    <row r="147" spans="10:12" x14ac:dyDescent="0.15">
      <c r="J147" s="1"/>
      <c r="K147" s="1"/>
      <c r="L147" s="1"/>
    </row>
    <row r="148" spans="10:12" x14ac:dyDescent="0.15">
      <c r="J148" s="1"/>
      <c r="K148" s="1"/>
      <c r="L148" s="1"/>
    </row>
    <row r="149" spans="10:12" x14ac:dyDescent="0.15">
      <c r="J149" s="1"/>
      <c r="K149" s="1"/>
      <c r="L149" s="1"/>
    </row>
    <row r="150" spans="10:12" x14ac:dyDescent="0.15">
      <c r="J150" s="1"/>
      <c r="K150" s="1"/>
      <c r="L150" s="1"/>
    </row>
    <row r="151" spans="10:12" x14ac:dyDescent="0.15">
      <c r="J151" s="1"/>
      <c r="K151" s="1"/>
      <c r="L151" s="1"/>
    </row>
    <row r="152" spans="10:12" x14ac:dyDescent="0.15">
      <c r="J152" s="1"/>
      <c r="K152" s="1"/>
      <c r="L152" s="1"/>
    </row>
    <row r="153" spans="10:12" x14ac:dyDescent="0.15">
      <c r="J153" s="1"/>
      <c r="K153" s="1"/>
      <c r="L153" s="1"/>
    </row>
    <row r="154" spans="10:12" x14ac:dyDescent="0.15">
      <c r="J154" s="1"/>
      <c r="K154" s="1"/>
      <c r="L154" s="1"/>
    </row>
    <row r="155" spans="10:12" x14ac:dyDescent="0.15">
      <c r="J155" s="1"/>
      <c r="K155" s="1"/>
      <c r="L155" s="1"/>
    </row>
    <row r="156" spans="10:12" x14ac:dyDescent="0.15">
      <c r="J156" s="1"/>
      <c r="K156" s="1"/>
      <c r="L156" s="1"/>
    </row>
    <row r="157" spans="10:12" x14ac:dyDescent="0.15">
      <c r="J157" s="1"/>
      <c r="K157" s="1"/>
      <c r="L157" s="1"/>
    </row>
    <row r="158" spans="10:12" x14ac:dyDescent="0.15">
      <c r="J158" s="1"/>
      <c r="K158" s="1"/>
      <c r="L158" s="1"/>
    </row>
    <row r="159" spans="10:12" x14ac:dyDescent="0.15">
      <c r="J159" s="1"/>
      <c r="K159" s="1"/>
      <c r="L159" s="1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7E548-F18B-433D-AFFF-21C04CB905B4}">
  <sheetPr>
    <tabColor theme="9" tint="0.39997558519241921"/>
  </sheetPr>
  <dimension ref="A1:AE95"/>
  <sheetViews>
    <sheetView zoomScaleNormal="100" workbookViewId="0">
      <selection activeCell="A4" sqref="A4"/>
    </sheetView>
  </sheetViews>
  <sheetFormatPr defaultRowHeight="13.5" x14ac:dyDescent="0.15"/>
  <cols>
    <col min="1" max="1" width="6.125" style="476" customWidth="1"/>
    <col min="2" max="2" width="19.375" style="476" customWidth="1"/>
    <col min="3" max="4" width="13.25" style="476" customWidth="1"/>
    <col min="5" max="6" width="11.875" style="476" customWidth="1"/>
    <col min="7" max="7" width="18.625" style="476" customWidth="1"/>
    <col min="8" max="8" width="15.25" style="476" customWidth="1"/>
    <col min="9" max="9" width="4.75" style="53" customWidth="1"/>
    <col min="10" max="10" width="18.75" style="476" customWidth="1"/>
    <col min="11" max="11" width="5" style="476" customWidth="1"/>
    <col min="12" max="12" width="18.125" style="476" customWidth="1"/>
    <col min="13" max="13" width="15.875" style="476" customWidth="1"/>
    <col min="14" max="14" width="14.5" style="476" customWidth="1"/>
    <col min="15" max="15" width="11" style="476" customWidth="1"/>
    <col min="16" max="16" width="9" style="476"/>
    <col min="17" max="17" width="6.25" style="476" customWidth="1"/>
    <col min="18" max="18" width="14.25" style="61" customWidth="1"/>
    <col min="19" max="30" width="7.625" style="476" customWidth="1"/>
    <col min="31" max="16384" width="9" style="476"/>
  </cols>
  <sheetData>
    <row r="1" spans="5:31" ht="13.5" customHeight="1" x14ac:dyDescent="0.15">
      <c r="H1" s="481"/>
      <c r="J1" s="115"/>
      <c r="Q1" s="28"/>
      <c r="R1" s="12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 x14ac:dyDescent="0.15">
      <c r="H2" s="334" t="s">
        <v>187</v>
      </c>
      <c r="I2" s="92"/>
      <c r="J2" s="214" t="s">
        <v>104</v>
      </c>
      <c r="K2" s="4"/>
      <c r="L2" s="206" t="s">
        <v>180</v>
      </c>
      <c r="Q2" s="1"/>
      <c r="R2" s="123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1"/>
    </row>
    <row r="3" spans="5:31" x14ac:dyDescent="0.15">
      <c r="H3" s="203" t="s">
        <v>100</v>
      </c>
      <c r="I3" s="92"/>
      <c r="J3" s="161" t="s">
        <v>47</v>
      </c>
      <c r="K3" s="4"/>
      <c r="L3" s="46" t="s">
        <v>100</v>
      </c>
      <c r="M3" s="91"/>
      <c r="Q3" s="1"/>
      <c r="R3" s="52"/>
      <c r="S3" s="28"/>
      <c r="T3" s="28"/>
      <c r="U3" s="28"/>
      <c r="V3" s="28"/>
      <c r="W3" s="1"/>
      <c r="X3" s="1"/>
      <c r="Y3" s="1"/>
      <c r="Z3" s="1"/>
      <c r="AA3" s="1"/>
      <c r="AB3" s="1"/>
      <c r="AC3" s="1"/>
      <c r="AD3" s="1"/>
      <c r="AE3" s="1"/>
    </row>
    <row r="4" spans="5:31" x14ac:dyDescent="0.15">
      <c r="H4" s="100">
        <v>95260</v>
      </c>
      <c r="I4" s="92">
        <v>31</v>
      </c>
      <c r="J4" s="36" t="s">
        <v>64</v>
      </c>
      <c r="K4" s="232">
        <f>SUM(I4)</f>
        <v>31</v>
      </c>
      <c r="L4" s="324">
        <v>89912</v>
      </c>
      <c r="M4" s="503"/>
      <c r="Q4" s="1"/>
      <c r="R4" s="52"/>
      <c r="S4" s="28"/>
      <c r="T4" s="28"/>
      <c r="U4" s="28"/>
      <c r="V4" s="28"/>
      <c r="W4" s="1"/>
      <c r="X4" s="1"/>
      <c r="Y4" s="1"/>
      <c r="Z4" s="1"/>
      <c r="AA4" s="1"/>
      <c r="AB4" s="1"/>
      <c r="AC4" s="1"/>
      <c r="AD4" s="1"/>
      <c r="AE4" s="1"/>
    </row>
    <row r="5" spans="5:31" x14ac:dyDescent="0.15">
      <c r="H5" s="99">
        <v>56528</v>
      </c>
      <c r="I5" s="92">
        <v>2</v>
      </c>
      <c r="J5" s="36" t="s">
        <v>6</v>
      </c>
      <c r="K5" s="232">
        <f t="shared" ref="K5:K13" si="0">SUM(I5)</f>
        <v>2</v>
      </c>
      <c r="L5" s="324">
        <v>46387</v>
      </c>
      <c r="M5" s="49"/>
      <c r="Q5" s="1"/>
      <c r="R5" s="52"/>
      <c r="S5" s="28"/>
      <c r="T5" s="28"/>
      <c r="U5" s="28"/>
      <c r="V5" s="28"/>
      <c r="W5" s="1"/>
      <c r="X5" s="1"/>
      <c r="Y5" s="1"/>
      <c r="Z5" s="1"/>
      <c r="AA5" s="1"/>
      <c r="AB5" s="1"/>
      <c r="AC5" s="1"/>
      <c r="AD5" s="1"/>
      <c r="AE5" s="1"/>
    </row>
    <row r="6" spans="5:31" x14ac:dyDescent="0.15">
      <c r="H6" s="99">
        <v>34902</v>
      </c>
      <c r="I6" s="92">
        <v>34</v>
      </c>
      <c r="J6" s="36" t="s">
        <v>1</v>
      </c>
      <c r="K6" s="232">
        <f t="shared" si="0"/>
        <v>34</v>
      </c>
      <c r="L6" s="324">
        <v>30869</v>
      </c>
      <c r="M6" s="49"/>
      <c r="Q6" s="1"/>
      <c r="R6" s="52"/>
      <c r="S6" s="28"/>
      <c r="T6" s="28"/>
      <c r="U6" s="28"/>
      <c r="V6" s="28"/>
      <c r="W6" s="1"/>
      <c r="X6" s="1"/>
      <c r="Y6" s="1"/>
      <c r="Z6" s="1"/>
      <c r="AA6" s="1"/>
      <c r="AB6" s="1"/>
      <c r="AC6" s="1"/>
      <c r="AD6" s="1"/>
      <c r="AE6" s="1"/>
    </row>
    <row r="7" spans="5:31" x14ac:dyDescent="0.15">
      <c r="H7" s="99">
        <v>25382</v>
      </c>
      <c r="I7" s="92">
        <v>3</v>
      </c>
      <c r="J7" s="36" t="s">
        <v>10</v>
      </c>
      <c r="K7" s="232">
        <f t="shared" si="0"/>
        <v>3</v>
      </c>
      <c r="L7" s="324">
        <v>30973</v>
      </c>
      <c r="M7" s="49"/>
      <c r="Q7" s="1"/>
      <c r="R7" s="52"/>
      <c r="S7" s="28"/>
      <c r="T7" s="28"/>
      <c r="U7" s="28"/>
      <c r="V7" s="28"/>
      <c r="W7" s="1"/>
      <c r="X7" s="1"/>
      <c r="Y7" s="1"/>
      <c r="Z7" s="1"/>
      <c r="AA7" s="1"/>
      <c r="AB7" s="1"/>
      <c r="AC7" s="1"/>
      <c r="AD7" s="1"/>
      <c r="AE7" s="1"/>
    </row>
    <row r="8" spans="5:31" x14ac:dyDescent="0.15">
      <c r="H8" s="99">
        <v>24272</v>
      </c>
      <c r="I8" s="92">
        <v>40</v>
      </c>
      <c r="J8" s="351" t="s">
        <v>2</v>
      </c>
      <c r="K8" s="232">
        <f t="shared" si="0"/>
        <v>40</v>
      </c>
      <c r="L8" s="324">
        <v>35191</v>
      </c>
      <c r="M8" s="49"/>
      <c r="Q8" s="1"/>
      <c r="R8" s="52"/>
      <c r="S8" s="28"/>
      <c r="T8" s="28"/>
      <c r="U8" s="28"/>
      <c r="V8" s="28"/>
      <c r="W8" s="1"/>
      <c r="X8" s="1"/>
      <c r="Y8" s="1"/>
      <c r="Z8" s="1"/>
      <c r="AA8" s="1"/>
      <c r="AB8" s="1"/>
      <c r="AC8" s="1"/>
      <c r="AD8" s="1"/>
      <c r="AE8" s="1"/>
    </row>
    <row r="9" spans="5:31" x14ac:dyDescent="0.15">
      <c r="H9" s="99">
        <v>21281</v>
      </c>
      <c r="I9" s="92">
        <v>16</v>
      </c>
      <c r="J9" s="36" t="s">
        <v>3</v>
      </c>
      <c r="K9" s="232">
        <f t="shared" si="0"/>
        <v>16</v>
      </c>
      <c r="L9" s="324">
        <v>20613</v>
      </c>
      <c r="M9" s="49"/>
      <c r="Q9" s="1"/>
      <c r="R9" s="52"/>
      <c r="S9" s="28"/>
      <c r="T9" s="28"/>
      <c r="U9" s="28"/>
      <c r="V9" s="28"/>
      <c r="W9" s="1"/>
      <c r="X9" s="1"/>
      <c r="Y9" s="1"/>
      <c r="Z9" s="1"/>
      <c r="AA9" s="1"/>
      <c r="AB9" s="1"/>
      <c r="AC9" s="1"/>
      <c r="AD9" s="1"/>
      <c r="AE9" s="1"/>
    </row>
    <row r="10" spans="5:31" x14ac:dyDescent="0.15">
      <c r="H10" s="99">
        <v>19170</v>
      </c>
      <c r="I10" s="92">
        <v>13</v>
      </c>
      <c r="J10" s="36" t="s">
        <v>7</v>
      </c>
      <c r="K10" s="232">
        <f t="shared" si="0"/>
        <v>13</v>
      </c>
      <c r="L10" s="324">
        <v>14390</v>
      </c>
      <c r="M10" s="49"/>
      <c r="Q10" s="1"/>
      <c r="R10" s="52"/>
      <c r="S10" s="28"/>
      <c r="T10" s="28"/>
      <c r="U10" s="28"/>
      <c r="V10" s="28"/>
      <c r="W10" s="1"/>
      <c r="X10" s="1"/>
      <c r="Y10" s="1"/>
      <c r="Z10" s="1"/>
      <c r="AA10" s="1"/>
      <c r="AB10" s="1"/>
      <c r="AC10" s="1"/>
      <c r="AD10" s="1"/>
      <c r="AE10" s="1"/>
    </row>
    <row r="11" spans="5:31" x14ac:dyDescent="0.15">
      <c r="H11" s="347">
        <v>16239</v>
      </c>
      <c r="I11" s="92">
        <v>1</v>
      </c>
      <c r="J11" s="36" t="s">
        <v>4</v>
      </c>
      <c r="K11" s="232">
        <f t="shared" si="0"/>
        <v>1</v>
      </c>
      <c r="L11" s="324">
        <v>18013</v>
      </c>
      <c r="M11" s="49"/>
      <c r="N11" s="31"/>
      <c r="Q11" s="1"/>
      <c r="R11" s="52"/>
      <c r="S11" s="28"/>
      <c r="T11" s="28"/>
      <c r="U11" s="28"/>
      <c r="V11" s="28"/>
      <c r="W11" s="1"/>
      <c r="X11" s="1"/>
      <c r="Y11" s="1"/>
      <c r="Z11" s="1"/>
      <c r="AA11" s="1"/>
      <c r="AB11" s="1"/>
      <c r="AC11" s="1"/>
      <c r="AD11" s="1"/>
      <c r="AE11" s="1"/>
    </row>
    <row r="12" spans="5:31" x14ac:dyDescent="0.15">
      <c r="H12" s="467">
        <v>15057</v>
      </c>
      <c r="I12" s="92">
        <v>17</v>
      </c>
      <c r="J12" s="36" t="s">
        <v>21</v>
      </c>
      <c r="K12" s="232">
        <f t="shared" si="0"/>
        <v>17</v>
      </c>
      <c r="L12" s="325">
        <v>18952</v>
      </c>
      <c r="M12" s="49"/>
      <c r="Q12" s="1"/>
      <c r="R12" s="52"/>
      <c r="S12" s="28"/>
      <c r="T12" s="28"/>
      <c r="U12" s="28"/>
      <c r="V12" s="28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 x14ac:dyDescent="0.2">
      <c r="E13" s="18"/>
      <c r="H13" s="466">
        <v>13506</v>
      </c>
      <c r="I13" s="153">
        <v>38</v>
      </c>
      <c r="J13" s="85" t="s">
        <v>38</v>
      </c>
      <c r="K13" s="232">
        <f t="shared" si="0"/>
        <v>38</v>
      </c>
      <c r="L13" s="325">
        <v>16279</v>
      </c>
      <c r="M13" s="49"/>
      <c r="Q13" s="1"/>
      <c r="R13" s="52"/>
      <c r="S13" s="28"/>
      <c r="T13" s="28"/>
      <c r="U13" s="28"/>
      <c r="V13" s="28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 x14ac:dyDescent="0.15">
      <c r="E14" s="18"/>
      <c r="H14" s="460">
        <v>13116</v>
      </c>
      <c r="I14" s="256">
        <v>11</v>
      </c>
      <c r="J14" s="473" t="s">
        <v>17</v>
      </c>
      <c r="K14" s="121" t="s">
        <v>8</v>
      </c>
      <c r="L14" s="326">
        <v>407162</v>
      </c>
      <c r="M14" s="1"/>
      <c r="N14" s="58"/>
      <c r="Q14" s="1"/>
      <c r="R14" s="52"/>
      <c r="S14" s="28"/>
      <c r="T14" s="28"/>
      <c r="U14" s="28"/>
      <c r="V14" s="28"/>
      <c r="W14" s="1"/>
      <c r="X14" s="1"/>
      <c r="Y14" s="1"/>
      <c r="Z14" s="1"/>
      <c r="AA14" s="1"/>
      <c r="AB14" s="1"/>
      <c r="AC14" s="1"/>
      <c r="AD14" s="1"/>
      <c r="AE14" s="1"/>
    </row>
    <row r="15" spans="5:31" x14ac:dyDescent="0.15">
      <c r="H15" s="99">
        <v>11782</v>
      </c>
      <c r="I15" s="92">
        <v>33</v>
      </c>
      <c r="J15" s="36" t="s">
        <v>0</v>
      </c>
      <c r="K15" s="56"/>
      <c r="L15" s="29"/>
      <c r="M15" s="1"/>
      <c r="N15" s="58"/>
      <c r="Q15" s="1"/>
      <c r="R15" s="52"/>
      <c r="S15" s="28"/>
      <c r="T15" s="28"/>
      <c r="U15" s="28"/>
      <c r="V15" s="28"/>
      <c r="W15" s="1"/>
      <c r="X15" s="1"/>
      <c r="Y15" s="1"/>
      <c r="Z15" s="1"/>
      <c r="AA15" s="1"/>
      <c r="AB15" s="1"/>
      <c r="AC15" s="1"/>
      <c r="AD15" s="1"/>
      <c r="AE15" s="1"/>
    </row>
    <row r="16" spans="5:31" x14ac:dyDescent="0.15">
      <c r="H16" s="99">
        <v>9879</v>
      </c>
      <c r="I16" s="92">
        <v>26</v>
      </c>
      <c r="J16" s="36" t="s">
        <v>30</v>
      </c>
      <c r="K16" s="56"/>
      <c r="L16" s="35"/>
      <c r="Q16" s="1"/>
      <c r="R16" s="52"/>
      <c r="S16" s="28"/>
      <c r="T16" s="28"/>
      <c r="U16" s="28"/>
      <c r="V16" s="28"/>
      <c r="W16" s="1"/>
      <c r="X16" s="1"/>
      <c r="Y16" s="1"/>
      <c r="Z16" s="1"/>
      <c r="AA16" s="1"/>
      <c r="AB16" s="1"/>
      <c r="AC16" s="1"/>
      <c r="AD16" s="1"/>
      <c r="AE16" s="1"/>
    </row>
    <row r="17" spans="1:31" x14ac:dyDescent="0.15">
      <c r="H17" s="99">
        <v>8863</v>
      </c>
      <c r="I17" s="92">
        <v>24</v>
      </c>
      <c r="J17" s="351" t="s">
        <v>28</v>
      </c>
      <c r="L17" s="58"/>
      <c r="M17" s="517"/>
      <c r="Q17" s="1"/>
      <c r="R17" s="52"/>
      <c r="S17" s="28"/>
      <c r="T17" s="28"/>
      <c r="U17" s="28"/>
      <c r="V17" s="28"/>
      <c r="W17" s="1"/>
      <c r="X17" s="1"/>
      <c r="Y17" s="1"/>
      <c r="Z17" s="1"/>
      <c r="AA17" s="1"/>
      <c r="AB17" s="1"/>
      <c r="AC17" s="1"/>
      <c r="AD17" s="1"/>
      <c r="AE17" s="1"/>
    </row>
    <row r="18" spans="1:31" x14ac:dyDescent="0.15">
      <c r="H18" s="138">
        <v>7756</v>
      </c>
      <c r="I18" s="92">
        <v>21</v>
      </c>
      <c r="J18" s="395" t="s">
        <v>163</v>
      </c>
      <c r="K18" s="1"/>
      <c r="L18" s="215" t="s">
        <v>104</v>
      </c>
      <c r="M18" s="476" t="s">
        <v>63</v>
      </c>
      <c r="N18" s="46" t="s">
        <v>75</v>
      </c>
      <c r="Q18" s="1"/>
      <c r="R18" s="52"/>
      <c r="S18" s="28"/>
      <c r="T18" s="28"/>
      <c r="U18" s="28"/>
      <c r="V18" s="28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 x14ac:dyDescent="0.2">
      <c r="H19" s="100">
        <v>6947</v>
      </c>
      <c r="I19" s="92">
        <v>36</v>
      </c>
      <c r="J19" s="36" t="s">
        <v>5</v>
      </c>
      <c r="K19" s="132">
        <f>SUM(I4)</f>
        <v>31</v>
      </c>
      <c r="L19" s="36" t="s">
        <v>64</v>
      </c>
      <c r="M19" s="450">
        <v>89092</v>
      </c>
      <c r="N19" s="100">
        <f>SUM(H4)</f>
        <v>95260</v>
      </c>
      <c r="Q19" s="1"/>
      <c r="R19" s="52"/>
      <c r="S19" s="28"/>
      <c r="T19" s="28"/>
      <c r="U19" s="28"/>
      <c r="V19" s="28"/>
      <c r="W19" s="1"/>
      <c r="X19" s="1"/>
      <c r="Y19" s="1"/>
      <c r="Z19" s="1"/>
      <c r="AA19" s="1"/>
      <c r="AB19" s="1"/>
      <c r="AC19" s="1"/>
      <c r="AD19" s="1"/>
      <c r="AE19" s="1"/>
    </row>
    <row r="20" spans="1:31" x14ac:dyDescent="0.15">
      <c r="A20" s="66" t="s">
        <v>46</v>
      </c>
      <c r="B20" s="67" t="s">
        <v>47</v>
      </c>
      <c r="C20" s="67" t="s">
        <v>187</v>
      </c>
      <c r="D20" s="67" t="s">
        <v>180</v>
      </c>
      <c r="E20" s="67" t="s">
        <v>41</v>
      </c>
      <c r="F20" s="67" t="s">
        <v>50</v>
      </c>
      <c r="G20" s="330" t="s">
        <v>191</v>
      </c>
      <c r="H20" s="99">
        <v>5788</v>
      </c>
      <c r="I20" s="92">
        <v>25</v>
      </c>
      <c r="J20" s="36" t="s">
        <v>29</v>
      </c>
      <c r="K20" s="132">
        <f t="shared" ref="K20:K28" si="1">SUM(I5)</f>
        <v>2</v>
      </c>
      <c r="L20" s="36" t="s">
        <v>6</v>
      </c>
      <c r="M20" s="451">
        <v>53763</v>
      </c>
      <c r="N20" s="100">
        <f t="shared" ref="N20:N28" si="2">SUM(H5)</f>
        <v>56528</v>
      </c>
      <c r="Q20" s="1"/>
      <c r="R20" s="52"/>
      <c r="S20" s="28"/>
      <c r="T20" s="28"/>
      <c r="U20" s="28"/>
      <c r="V20" s="28"/>
      <c r="W20" s="1"/>
      <c r="X20" s="1"/>
      <c r="Y20" s="1"/>
      <c r="Z20" s="1"/>
      <c r="AA20" s="1"/>
      <c r="AB20" s="1"/>
      <c r="AC20" s="1"/>
      <c r="AD20" s="1"/>
      <c r="AE20" s="1"/>
    </row>
    <row r="21" spans="1:31" x14ac:dyDescent="0.15">
      <c r="A21" s="69">
        <v>1</v>
      </c>
      <c r="B21" s="36" t="s">
        <v>64</v>
      </c>
      <c r="C21" s="231">
        <f>SUM(H4)</f>
        <v>95260</v>
      </c>
      <c r="D21" s="6">
        <f>SUM(L4)</f>
        <v>89912</v>
      </c>
      <c r="E21" s="59">
        <f t="shared" ref="E21:E30" si="3">SUM(N19/M19*100)</f>
        <v>106.92318053248329</v>
      </c>
      <c r="F21" s="59">
        <f t="shared" ref="F21:F31" si="4">SUM(C21/D21*100)</f>
        <v>105.94803808167987</v>
      </c>
      <c r="G21" s="70"/>
      <c r="H21" s="99">
        <v>4283</v>
      </c>
      <c r="I21" s="92">
        <v>14</v>
      </c>
      <c r="J21" s="36" t="s">
        <v>19</v>
      </c>
      <c r="K21" s="132">
        <f t="shared" si="1"/>
        <v>34</v>
      </c>
      <c r="L21" s="36" t="s">
        <v>1</v>
      </c>
      <c r="M21" s="451">
        <v>35957</v>
      </c>
      <c r="N21" s="100">
        <f t="shared" si="2"/>
        <v>34902</v>
      </c>
      <c r="Q21" s="1"/>
      <c r="R21" s="52"/>
      <c r="S21" s="28"/>
      <c r="T21" s="28"/>
      <c r="U21" s="28"/>
      <c r="V21" s="28"/>
      <c r="W21" s="1"/>
      <c r="X21" s="1"/>
      <c r="Y21" s="1"/>
      <c r="Z21" s="1"/>
      <c r="AA21" s="1"/>
      <c r="AB21" s="1"/>
      <c r="AC21" s="1"/>
      <c r="AD21" s="1"/>
      <c r="AE21" s="1"/>
    </row>
    <row r="22" spans="1:31" x14ac:dyDescent="0.15">
      <c r="A22" s="69">
        <v>2</v>
      </c>
      <c r="B22" s="36" t="s">
        <v>6</v>
      </c>
      <c r="C22" s="231">
        <f t="shared" ref="C22:C30" si="5">SUM(H5)</f>
        <v>56528</v>
      </c>
      <c r="D22" s="6">
        <f t="shared" ref="D22:D30" si="6">SUM(L5)</f>
        <v>46387</v>
      </c>
      <c r="E22" s="59">
        <f t="shared" si="3"/>
        <v>105.14294217212581</v>
      </c>
      <c r="F22" s="59">
        <f t="shared" si="4"/>
        <v>121.86172850151982</v>
      </c>
      <c r="G22" s="70"/>
      <c r="H22" s="99">
        <v>3505</v>
      </c>
      <c r="I22" s="92">
        <v>9</v>
      </c>
      <c r="J22" s="395" t="s">
        <v>171</v>
      </c>
      <c r="K22" s="132">
        <f t="shared" si="1"/>
        <v>3</v>
      </c>
      <c r="L22" s="36" t="s">
        <v>10</v>
      </c>
      <c r="M22" s="451">
        <v>42510</v>
      </c>
      <c r="N22" s="100">
        <f t="shared" si="2"/>
        <v>25382</v>
      </c>
      <c r="Q22" s="1"/>
      <c r="R22" s="52"/>
      <c r="S22" s="28"/>
      <c r="T22" s="28"/>
      <c r="U22" s="28"/>
      <c r="V22" s="28"/>
      <c r="W22" s="1"/>
      <c r="X22" s="1"/>
      <c r="Y22" s="1"/>
      <c r="Z22" s="1"/>
      <c r="AA22" s="1"/>
      <c r="AB22" s="1"/>
      <c r="AC22" s="1"/>
      <c r="AD22" s="1"/>
      <c r="AE22" s="1"/>
    </row>
    <row r="23" spans="1:31" x14ac:dyDescent="0.15">
      <c r="A23" s="69">
        <v>3</v>
      </c>
      <c r="B23" s="36" t="s">
        <v>1</v>
      </c>
      <c r="C23" s="461">
        <f t="shared" si="5"/>
        <v>34902</v>
      </c>
      <c r="D23" s="111">
        <f t="shared" si="6"/>
        <v>30869</v>
      </c>
      <c r="E23" s="462">
        <f t="shared" si="3"/>
        <v>97.065939872625634</v>
      </c>
      <c r="F23" s="462">
        <f t="shared" si="4"/>
        <v>113.06488710356668</v>
      </c>
      <c r="G23" s="70"/>
      <c r="H23" s="99">
        <v>2780</v>
      </c>
      <c r="I23" s="92">
        <v>10</v>
      </c>
      <c r="J23" s="36" t="s">
        <v>16</v>
      </c>
      <c r="K23" s="132">
        <f t="shared" si="1"/>
        <v>40</v>
      </c>
      <c r="L23" s="351" t="s">
        <v>2</v>
      </c>
      <c r="M23" s="451">
        <v>24018</v>
      </c>
      <c r="N23" s="100">
        <f t="shared" si="2"/>
        <v>24272</v>
      </c>
      <c r="Q23" s="1"/>
      <c r="R23" s="52"/>
      <c r="S23" s="28"/>
      <c r="T23" s="28"/>
      <c r="U23" s="28"/>
      <c r="V23" s="28"/>
      <c r="W23" s="1"/>
      <c r="X23" s="1"/>
      <c r="Y23" s="1"/>
      <c r="Z23" s="1"/>
      <c r="AA23" s="1"/>
      <c r="AB23" s="1"/>
      <c r="AC23" s="1"/>
      <c r="AD23" s="1"/>
      <c r="AE23" s="1"/>
    </row>
    <row r="24" spans="1:31" x14ac:dyDescent="0.15">
      <c r="A24" s="69">
        <v>4</v>
      </c>
      <c r="B24" s="36" t="s">
        <v>10</v>
      </c>
      <c r="C24" s="231">
        <f t="shared" si="5"/>
        <v>25382</v>
      </c>
      <c r="D24" s="6">
        <f t="shared" si="6"/>
        <v>30973</v>
      </c>
      <c r="E24" s="59">
        <f t="shared" si="3"/>
        <v>59.708303928487418</v>
      </c>
      <c r="F24" s="59">
        <f t="shared" si="4"/>
        <v>81.948794110999899</v>
      </c>
      <c r="G24" s="70"/>
      <c r="H24" s="99">
        <v>1729</v>
      </c>
      <c r="I24" s="92">
        <v>27</v>
      </c>
      <c r="J24" s="36" t="s">
        <v>31</v>
      </c>
      <c r="K24" s="132">
        <f t="shared" si="1"/>
        <v>16</v>
      </c>
      <c r="L24" s="36" t="s">
        <v>3</v>
      </c>
      <c r="M24" s="451">
        <v>21894</v>
      </c>
      <c r="N24" s="100">
        <f t="shared" si="2"/>
        <v>21281</v>
      </c>
      <c r="Q24" s="1"/>
      <c r="R24" s="52"/>
      <c r="S24" s="28"/>
      <c r="T24" s="28"/>
      <c r="U24" s="28"/>
      <c r="V24" s="28"/>
      <c r="W24" s="1"/>
      <c r="X24" s="1"/>
      <c r="Y24" s="1"/>
      <c r="Z24" s="1"/>
      <c r="AA24" s="1"/>
      <c r="AB24" s="1"/>
      <c r="AC24" s="1"/>
      <c r="AD24" s="1"/>
      <c r="AE24" s="1"/>
    </row>
    <row r="25" spans="1:31" x14ac:dyDescent="0.15">
      <c r="A25" s="69">
        <v>5</v>
      </c>
      <c r="B25" s="351" t="s">
        <v>2</v>
      </c>
      <c r="C25" s="231">
        <f t="shared" si="5"/>
        <v>24272</v>
      </c>
      <c r="D25" s="6">
        <f t="shared" si="6"/>
        <v>35191</v>
      </c>
      <c r="E25" s="59">
        <f t="shared" si="3"/>
        <v>101.05754017819967</v>
      </c>
      <c r="F25" s="59">
        <f t="shared" si="4"/>
        <v>68.972180387030775</v>
      </c>
      <c r="G25" s="80"/>
      <c r="H25" s="99">
        <v>1417</v>
      </c>
      <c r="I25" s="92">
        <v>39</v>
      </c>
      <c r="J25" s="36" t="s">
        <v>39</v>
      </c>
      <c r="K25" s="132">
        <f t="shared" si="1"/>
        <v>13</v>
      </c>
      <c r="L25" s="36" t="s">
        <v>7</v>
      </c>
      <c r="M25" s="451">
        <v>16272</v>
      </c>
      <c r="N25" s="100">
        <f t="shared" si="2"/>
        <v>19170</v>
      </c>
      <c r="Q25" s="1"/>
      <c r="R25" s="52"/>
      <c r="S25" s="28"/>
      <c r="T25" s="28"/>
      <c r="U25" s="28"/>
      <c r="V25" s="28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15">
      <c r="A26" s="69">
        <v>6</v>
      </c>
      <c r="B26" s="36" t="s">
        <v>3</v>
      </c>
      <c r="C26" s="231">
        <f t="shared" si="5"/>
        <v>21281</v>
      </c>
      <c r="D26" s="6">
        <f t="shared" si="6"/>
        <v>20613</v>
      </c>
      <c r="E26" s="59">
        <f t="shared" si="3"/>
        <v>97.200146158764952</v>
      </c>
      <c r="F26" s="59">
        <f t="shared" si="4"/>
        <v>103.24067336147091</v>
      </c>
      <c r="G26" s="70"/>
      <c r="H26" s="48">
        <v>832</v>
      </c>
      <c r="I26" s="92">
        <v>4</v>
      </c>
      <c r="J26" s="36" t="s">
        <v>11</v>
      </c>
      <c r="K26" s="132">
        <f t="shared" si="1"/>
        <v>1</v>
      </c>
      <c r="L26" s="36" t="s">
        <v>4</v>
      </c>
      <c r="M26" s="451">
        <v>16796</v>
      </c>
      <c r="N26" s="100">
        <f t="shared" si="2"/>
        <v>16239</v>
      </c>
      <c r="Q26" s="1"/>
      <c r="R26" s="52"/>
      <c r="S26" s="28"/>
      <c r="T26" s="28"/>
      <c r="U26" s="28"/>
      <c r="V26" s="28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15">
      <c r="A27" s="69">
        <v>7</v>
      </c>
      <c r="B27" s="36" t="s">
        <v>7</v>
      </c>
      <c r="C27" s="231">
        <f t="shared" si="5"/>
        <v>19170</v>
      </c>
      <c r="D27" s="6">
        <f t="shared" si="6"/>
        <v>14390</v>
      </c>
      <c r="E27" s="59">
        <f t="shared" si="3"/>
        <v>117.80973451327435</v>
      </c>
      <c r="F27" s="59">
        <f t="shared" si="4"/>
        <v>133.21751216122306</v>
      </c>
      <c r="G27" s="70"/>
      <c r="H27" s="99">
        <v>615</v>
      </c>
      <c r="I27" s="92">
        <v>32</v>
      </c>
      <c r="J27" s="36" t="s">
        <v>35</v>
      </c>
      <c r="K27" s="132">
        <f t="shared" si="1"/>
        <v>17</v>
      </c>
      <c r="L27" s="36" t="s">
        <v>21</v>
      </c>
      <c r="M27" s="452">
        <v>14210</v>
      </c>
      <c r="N27" s="100">
        <f t="shared" si="2"/>
        <v>15057</v>
      </c>
      <c r="Q27" s="1"/>
      <c r="R27" s="52"/>
      <c r="S27" s="28"/>
      <c r="T27" s="28"/>
      <c r="U27" s="28"/>
      <c r="V27" s="28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 x14ac:dyDescent="0.2">
      <c r="A28" s="69">
        <v>8</v>
      </c>
      <c r="B28" s="36" t="s">
        <v>4</v>
      </c>
      <c r="C28" s="231">
        <f t="shared" si="5"/>
        <v>16239</v>
      </c>
      <c r="D28" s="6">
        <f t="shared" si="6"/>
        <v>18013</v>
      </c>
      <c r="E28" s="59">
        <f t="shared" si="3"/>
        <v>96.683734222433912</v>
      </c>
      <c r="F28" s="59">
        <f t="shared" si="4"/>
        <v>90.151557208682618</v>
      </c>
      <c r="G28" s="81"/>
      <c r="H28" s="99">
        <v>364</v>
      </c>
      <c r="I28" s="92">
        <v>12</v>
      </c>
      <c r="J28" s="36" t="s">
        <v>18</v>
      </c>
      <c r="K28" s="207">
        <f t="shared" si="1"/>
        <v>38</v>
      </c>
      <c r="L28" s="85" t="s">
        <v>38</v>
      </c>
      <c r="M28" s="453">
        <v>12331</v>
      </c>
      <c r="N28" s="191">
        <f t="shared" si="2"/>
        <v>13506</v>
      </c>
      <c r="Q28" s="1"/>
      <c r="R28" s="52"/>
      <c r="S28" s="28"/>
      <c r="T28" s="28"/>
      <c r="U28" s="28"/>
      <c r="V28" s="28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 x14ac:dyDescent="0.15">
      <c r="A29" s="69">
        <v>9</v>
      </c>
      <c r="B29" s="36" t="s">
        <v>21</v>
      </c>
      <c r="C29" s="231">
        <f t="shared" si="5"/>
        <v>15057</v>
      </c>
      <c r="D29" s="6">
        <f t="shared" si="6"/>
        <v>18952</v>
      </c>
      <c r="E29" s="59">
        <f t="shared" si="3"/>
        <v>105.96059113300494</v>
      </c>
      <c r="F29" s="59">
        <f t="shared" si="4"/>
        <v>79.448079358379061</v>
      </c>
      <c r="G29" s="80"/>
      <c r="H29" s="48">
        <v>326</v>
      </c>
      <c r="I29" s="92">
        <v>15</v>
      </c>
      <c r="J29" s="36" t="s">
        <v>20</v>
      </c>
      <c r="K29" s="130"/>
      <c r="L29" s="130" t="s">
        <v>55</v>
      </c>
      <c r="M29" s="454">
        <v>407168</v>
      </c>
      <c r="N29" s="196">
        <f>SUM(H44)</f>
        <v>402493</v>
      </c>
      <c r="Q29" s="1"/>
      <c r="R29" s="52"/>
      <c r="S29" s="28"/>
      <c r="T29" s="28"/>
      <c r="U29" s="28"/>
      <c r="V29" s="28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 x14ac:dyDescent="0.2">
      <c r="A30" s="82">
        <v>10</v>
      </c>
      <c r="B30" s="85" t="s">
        <v>38</v>
      </c>
      <c r="C30" s="231">
        <f t="shared" si="5"/>
        <v>13506</v>
      </c>
      <c r="D30" s="6">
        <f t="shared" si="6"/>
        <v>16279</v>
      </c>
      <c r="E30" s="65">
        <f t="shared" si="3"/>
        <v>109.52882977860676</v>
      </c>
      <c r="F30" s="71">
        <f t="shared" si="4"/>
        <v>82.965784139074884</v>
      </c>
      <c r="G30" s="83"/>
      <c r="H30" s="347">
        <v>303</v>
      </c>
      <c r="I30" s="92">
        <v>20</v>
      </c>
      <c r="J30" s="36" t="s">
        <v>24</v>
      </c>
      <c r="K30" s="1"/>
      <c r="Q30" s="1"/>
      <c r="R30" s="52"/>
      <c r="S30" s="28"/>
      <c r="T30" s="28"/>
      <c r="U30" s="28"/>
      <c r="V30" s="28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 x14ac:dyDescent="0.2">
      <c r="A31" s="73"/>
      <c r="B31" s="74" t="s">
        <v>57</v>
      </c>
      <c r="C31" s="75">
        <f>SUM(H44)</f>
        <v>402493</v>
      </c>
      <c r="D31" s="75">
        <f>SUM(L14)</f>
        <v>407162</v>
      </c>
      <c r="E31" s="78">
        <f>SUM(N29/M29*100)</f>
        <v>98.851825290789066</v>
      </c>
      <c r="F31" s="71">
        <f t="shared" si="4"/>
        <v>98.85328198603996</v>
      </c>
      <c r="G31" s="93">
        <v>47.1</v>
      </c>
      <c r="H31" s="99">
        <v>211</v>
      </c>
      <c r="I31" s="92">
        <v>7</v>
      </c>
      <c r="J31" s="36" t="s">
        <v>14</v>
      </c>
      <c r="K31" s="1"/>
      <c r="L31" s="58"/>
      <c r="M31" s="28"/>
      <c r="N31" s="28"/>
      <c r="Q31" s="1"/>
      <c r="R31" s="52"/>
      <c r="S31" s="28"/>
      <c r="T31" s="28"/>
      <c r="U31" s="28"/>
      <c r="V31" s="28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15">
      <c r="H32" s="47">
        <v>104</v>
      </c>
      <c r="I32" s="92">
        <v>5</v>
      </c>
      <c r="J32" s="36" t="s">
        <v>12</v>
      </c>
      <c r="K32" s="1"/>
      <c r="L32" s="414"/>
      <c r="M32" s="28"/>
      <c r="N32" s="28"/>
      <c r="Q32" s="1"/>
      <c r="R32" s="52"/>
      <c r="S32" s="28"/>
      <c r="T32" s="28"/>
      <c r="U32" s="28"/>
      <c r="V32" s="28"/>
      <c r="W32" s="1"/>
      <c r="X32" s="1"/>
      <c r="Y32" s="1"/>
      <c r="Z32" s="1"/>
      <c r="AA32" s="1"/>
      <c r="AB32" s="1"/>
      <c r="AC32" s="1"/>
      <c r="AD32" s="1"/>
      <c r="AE32" s="1"/>
    </row>
    <row r="33" spans="3:31" x14ac:dyDescent="0.15">
      <c r="C33" s="28"/>
      <c r="D33" s="1"/>
      <c r="E33" s="19"/>
      <c r="H33" s="393">
        <v>98</v>
      </c>
      <c r="I33" s="92">
        <v>37</v>
      </c>
      <c r="J33" s="36" t="s">
        <v>37</v>
      </c>
      <c r="K33" s="1"/>
      <c r="L33" s="414"/>
      <c r="M33" s="28"/>
      <c r="N33" s="28"/>
      <c r="Q33" s="1"/>
      <c r="R33" s="52"/>
      <c r="S33" s="28"/>
      <c r="T33" s="28"/>
      <c r="U33" s="28"/>
      <c r="V33" s="28"/>
      <c r="W33" s="1"/>
      <c r="X33" s="1"/>
      <c r="Y33" s="1"/>
      <c r="Z33" s="1"/>
      <c r="AA33" s="1"/>
      <c r="AB33" s="1"/>
      <c r="AC33" s="1"/>
      <c r="AD33" s="1"/>
      <c r="AE33" s="1"/>
    </row>
    <row r="34" spans="3:31" x14ac:dyDescent="0.15">
      <c r="H34" s="99">
        <v>77</v>
      </c>
      <c r="I34" s="92">
        <v>23</v>
      </c>
      <c r="J34" s="36" t="s">
        <v>27</v>
      </c>
      <c r="K34" s="1"/>
      <c r="L34" s="414"/>
      <c r="M34" s="28"/>
      <c r="N34" s="28"/>
      <c r="Q34" s="1"/>
      <c r="R34" s="52"/>
      <c r="S34" s="28"/>
      <c r="T34" s="28"/>
      <c r="U34" s="28"/>
      <c r="V34" s="28"/>
      <c r="W34" s="1"/>
      <c r="X34" s="1"/>
      <c r="Y34" s="1"/>
      <c r="Z34" s="1"/>
      <c r="AA34" s="1"/>
      <c r="AB34" s="1"/>
      <c r="AC34" s="1"/>
      <c r="AD34" s="1"/>
      <c r="AE34" s="1"/>
    </row>
    <row r="35" spans="3:31" x14ac:dyDescent="0.15">
      <c r="C35" s="28"/>
      <c r="D35" s="1"/>
      <c r="E35" s="19"/>
      <c r="F35" s="1"/>
      <c r="H35" s="138">
        <v>49</v>
      </c>
      <c r="I35" s="92">
        <v>18</v>
      </c>
      <c r="J35" s="36" t="s">
        <v>22</v>
      </c>
      <c r="K35" s="1"/>
      <c r="L35" s="489"/>
      <c r="M35" s="28"/>
      <c r="N35" s="28"/>
      <c r="Q35" s="1"/>
      <c r="R35" s="52"/>
      <c r="S35" s="28"/>
      <c r="T35" s="28"/>
      <c r="U35" s="28"/>
      <c r="V35" s="28"/>
      <c r="W35" s="1"/>
      <c r="X35" s="1"/>
      <c r="Y35" s="1"/>
      <c r="Z35" s="1"/>
      <c r="AA35" s="1"/>
      <c r="AB35" s="1"/>
      <c r="AC35" s="1"/>
      <c r="AD35" s="1"/>
      <c r="AE35" s="1"/>
    </row>
    <row r="36" spans="3:31" x14ac:dyDescent="0.15">
      <c r="H36" s="100">
        <v>45</v>
      </c>
      <c r="I36" s="92">
        <v>19</v>
      </c>
      <c r="J36" s="36" t="s">
        <v>23</v>
      </c>
      <c r="K36" s="1"/>
      <c r="L36" s="485"/>
      <c r="M36" s="485"/>
      <c r="N36" s="28"/>
      <c r="Q36" s="1"/>
      <c r="R36" s="52"/>
      <c r="S36" s="28"/>
      <c r="T36" s="28"/>
      <c r="U36" s="28"/>
      <c r="V36" s="28"/>
      <c r="W36" s="1"/>
      <c r="X36" s="1"/>
      <c r="Y36" s="1"/>
      <c r="Z36" s="1"/>
      <c r="AA36" s="1"/>
      <c r="AB36" s="1"/>
      <c r="AC36" s="1"/>
      <c r="AD36" s="1"/>
      <c r="AE36" s="1"/>
    </row>
    <row r="37" spans="3:31" x14ac:dyDescent="0.15">
      <c r="H37" s="99">
        <v>20</v>
      </c>
      <c r="I37" s="92">
        <v>29</v>
      </c>
      <c r="J37" s="36" t="s">
        <v>54</v>
      </c>
      <c r="K37" s="1"/>
      <c r="L37" s="51"/>
      <c r="M37" s="490"/>
      <c r="N37" s="28"/>
      <c r="Q37" s="1"/>
      <c r="R37" s="52"/>
      <c r="S37" s="28"/>
      <c r="T37" s="28"/>
      <c r="U37" s="28"/>
      <c r="V37" s="28"/>
      <c r="W37" s="1"/>
      <c r="X37" s="1"/>
      <c r="Y37" s="1"/>
      <c r="Z37" s="1"/>
      <c r="AA37" s="1"/>
      <c r="AB37" s="1"/>
      <c r="AC37" s="1"/>
      <c r="AD37" s="1"/>
      <c r="AE37" s="1"/>
    </row>
    <row r="38" spans="3:31" x14ac:dyDescent="0.15">
      <c r="H38" s="347">
        <v>5</v>
      </c>
      <c r="I38" s="92">
        <v>6</v>
      </c>
      <c r="J38" s="36" t="s">
        <v>13</v>
      </c>
      <c r="K38" s="1"/>
      <c r="L38" s="485"/>
      <c r="M38" s="485"/>
      <c r="N38" s="28"/>
      <c r="Q38" s="1"/>
      <c r="R38" s="52"/>
      <c r="S38" s="28"/>
      <c r="T38" s="28"/>
      <c r="U38" s="28"/>
      <c r="V38" s="28"/>
      <c r="W38" s="1"/>
      <c r="X38" s="1"/>
      <c r="Y38" s="1"/>
      <c r="Z38" s="1"/>
      <c r="AA38" s="1"/>
      <c r="AB38" s="1"/>
      <c r="AC38" s="1"/>
      <c r="AD38" s="1"/>
      <c r="AE38" s="1"/>
    </row>
    <row r="39" spans="3:31" x14ac:dyDescent="0.15">
      <c r="H39" s="99">
        <v>1</v>
      </c>
      <c r="I39" s="92">
        <v>30</v>
      </c>
      <c r="J39" s="36" t="s">
        <v>33</v>
      </c>
      <c r="K39" s="1"/>
      <c r="L39" s="58"/>
      <c r="M39" s="28"/>
      <c r="N39" s="28"/>
      <c r="Q39" s="1"/>
      <c r="R39" s="52"/>
      <c r="S39" s="28"/>
      <c r="T39" s="28"/>
      <c r="U39" s="28"/>
      <c r="V39" s="28"/>
      <c r="W39" s="1"/>
      <c r="X39" s="1"/>
      <c r="Y39" s="1"/>
      <c r="Z39" s="1"/>
      <c r="AA39" s="1"/>
      <c r="AB39" s="1"/>
      <c r="AC39" s="1"/>
      <c r="AD39" s="1"/>
      <c r="AE39" s="1"/>
    </row>
    <row r="40" spans="3:31" x14ac:dyDescent="0.15">
      <c r="H40" s="99">
        <v>1</v>
      </c>
      <c r="I40" s="92">
        <v>35</v>
      </c>
      <c r="J40" s="36" t="s">
        <v>36</v>
      </c>
      <c r="K40" s="1"/>
      <c r="L40" s="58"/>
      <c r="M40" s="28"/>
      <c r="N40" s="28"/>
      <c r="Q40" s="1"/>
      <c r="R40" s="52"/>
      <c r="S40" s="28"/>
      <c r="T40" s="28"/>
      <c r="U40" s="28"/>
      <c r="V40" s="28"/>
      <c r="W40" s="1"/>
      <c r="X40" s="1"/>
      <c r="Y40" s="1"/>
      <c r="Z40" s="1"/>
      <c r="AA40" s="1"/>
      <c r="AB40" s="1"/>
      <c r="AC40" s="1"/>
      <c r="AD40" s="1"/>
      <c r="AE40" s="1"/>
    </row>
    <row r="41" spans="3:31" x14ac:dyDescent="0.15">
      <c r="H41" s="99">
        <v>0</v>
      </c>
      <c r="I41" s="92">
        <v>8</v>
      </c>
      <c r="J41" s="36" t="s">
        <v>15</v>
      </c>
      <c r="K41" s="1"/>
      <c r="L41" s="1"/>
      <c r="N41" s="28"/>
      <c r="Q41" s="1"/>
      <c r="R41" s="52"/>
      <c r="S41" s="28"/>
      <c r="T41" s="28"/>
      <c r="U41" s="28"/>
      <c r="V41" s="28"/>
      <c r="W41" s="1"/>
      <c r="X41" s="1"/>
      <c r="Y41" s="1"/>
      <c r="Z41" s="1"/>
      <c r="AA41" s="1"/>
      <c r="AB41" s="1"/>
      <c r="AC41" s="1"/>
      <c r="AD41" s="1"/>
      <c r="AE41" s="1"/>
    </row>
    <row r="42" spans="3:31" x14ac:dyDescent="0.15">
      <c r="H42" s="99">
        <v>0</v>
      </c>
      <c r="I42" s="92">
        <v>22</v>
      </c>
      <c r="J42" s="36" t="s">
        <v>26</v>
      </c>
      <c r="K42" s="1"/>
      <c r="L42" s="1"/>
      <c r="M42" s="52"/>
      <c r="N42" s="28"/>
      <c r="Q42" s="1"/>
      <c r="R42" s="52"/>
      <c r="S42" s="28"/>
      <c r="T42" s="28"/>
      <c r="U42" s="28"/>
      <c r="V42" s="28"/>
      <c r="W42" s="1"/>
      <c r="X42" s="1"/>
      <c r="Y42" s="1"/>
      <c r="Z42" s="1"/>
      <c r="AA42" s="1"/>
      <c r="AB42" s="1"/>
      <c r="AC42" s="1"/>
      <c r="AD42" s="1"/>
      <c r="AE42" s="1"/>
    </row>
    <row r="43" spans="3:31" x14ac:dyDescent="0.15">
      <c r="H43" s="99">
        <v>0</v>
      </c>
      <c r="I43" s="92">
        <v>28</v>
      </c>
      <c r="J43" s="36" t="s">
        <v>32</v>
      </c>
      <c r="K43" s="1"/>
      <c r="L43" s="1"/>
      <c r="M43" s="52"/>
      <c r="N43" s="28"/>
      <c r="Q43" s="1"/>
      <c r="R43" s="52"/>
      <c r="S43" s="33"/>
      <c r="T43" s="33"/>
      <c r="U43" s="33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 x14ac:dyDescent="0.15">
      <c r="H44" s="135">
        <f>SUM(H4:H43)</f>
        <v>402493</v>
      </c>
      <c r="I44" s="92"/>
      <c r="J44" s="4" t="s">
        <v>48</v>
      </c>
      <c r="K44" s="1"/>
      <c r="L44" s="1"/>
      <c r="M44" s="52"/>
      <c r="N44" s="28"/>
      <c r="Q44" s="1"/>
      <c r="R44" s="52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 x14ac:dyDescent="0.15">
      <c r="K45" s="1"/>
      <c r="L45" s="1"/>
      <c r="M45" s="52"/>
      <c r="N45" s="28"/>
      <c r="Q45" s="1"/>
      <c r="R45" s="12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 x14ac:dyDescent="0.15">
      <c r="L46" s="1"/>
      <c r="M46" s="52"/>
      <c r="N46" s="28"/>
      <c r="Q46" s="1"/>
      <c r="R46" s="122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 x14ac:dyDescent="0.15">
      <c r="H47" s="483"/>
      <c r="L47" s="517"/>
      <c r="M47" s="52"/>
      <c r="N47" s="28"/>
      <c r="Q47" s="1"/>
      <c r="R47" s="123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1"/>
    </row>
    <row r="48" spans="3:31" x14ac:dyDescent="0.15">
      <c r="C48" s="1"/>
      <c r="D48" s="1"/>
      <c r="E48" s="1"/>
      <c r="F48" s="1"/>
      <c r="G48" s="1"/>
      <c r="H48" s="216" t="s">
        <v>187</v>
      </c>
      <c r="I48" s="92"/>
      <c r="J48" s="217" t="s">
        <v>92</v>
      </c>
      <c r="K48" s="4"/>
      <c r="L48" s="386" t="s">
        <v>180</v>
      </c>
      <c r="M48" s="52"/>
      <c r="N48" s="28"/>
      <c r="Q48" s="1"/>
      <c r="R48" s="52"/>
      <c r="S48" s="28"/>
      <c r="T48" s="28"/>
      <c r="U48" s="28"/>
      <c r="V48" s="28"/>
      <c r="W48" s="1"/>
      <c r="X48" s="1"/>
      <c r="Y48" s="1"/>
      <c r="Z48" s="1"/>
      <c r="AA48" s="1"/>
      <c r="AB48" s="1"/>
      <c r="AC48" s="1"/>
      <c r="AD48" s="1"/>
      <c r="AE48" s="1"/>
    </row>
    <row r="49" spans="1:31" ht="13.5" customHeight="1" x14ac:dyDescent="0.15">
      <c r="A49" s="1"/>
      <c r="B49" s="1"/>
      <c r="C49" s="1"/>
      <c r="D49" s="1"/>
      <c r="E49" s="1"/>
      <c r="F49" s="1"/>
      <c r="G49" s="1"/>
      <c r="H49" s="107" t="s">
        <v>100</v>
      </c>
      <c r="I49" s="92"/>
      <c r="J49" s="161" t="s">
        <v>9</v>
      </c>
      <c r="K49" s="4"/>
      <c r="L49" s="386" t="s">
        <v>100</v>
      </c>
      <c r="M49" s="518"/>
      <c r="Q49" s="1"/>
      <c r="R49" s="52"/>
      <c r="S49" s="28"/>
      <c r="T49" s="28"/>
      <c r="U49" s="28"/>
      <c r="V49" s="28"/>
      <c r="W49" s="1"/>
      <c r="X49" s="1"/>
      <c r="Y49" s="1"/>
      <c r="Z49" s="1"/>
      <c r="AA49" s="1"/>
      <c r="AB49" s="1"/>
      <c r="AC49" s="1"/>
      <c r="AD49" s="1"/>
      <c r="AE49" s="1"/>
    </row>
    <row r="50" spans="1:31" ht="13.5" customHeight="1" x14ac:dyDescent="0.15">
      <c r="A50" s="1"/>
      <c r="B50" s="1"/>
      <c r="C50" s="1"/>
      <c r="D50" s="1"/>
      <c r="E50" s="1"/>
      <c r="F50" s="1"/>
      <c r="G50" s="1"/>
      <c r="H50" s="100">
        <v>16216</v>
      </c>
      <c r="I50" s="92">
        <v>16</v>
      </c>
      <c r="J50" s="36" t="s">
        <v>3</v>
      </c>
      <c r="K50" s="384">
        <f>SUM(I50)</f>
        <v>16</v>
      </c>
      <c r="L50" s="387">
        <v>9891</v>
      </c>
      <c r="M50" s="518"/>
      <c r="Q50" s="1"/>
      <c r="R50" s="52"/>
      <c r="S50" s="28"/>
      <c r="T50" s="28"/>
      <c r="U50" s="28"/>
      <c r="V50" s="28"/>
      <c r="W50" s="1"/>
      <c r="X50" s="1"/>
      <c r="Y50" s="1"/>
      <c r="Z50" s="1"/>
      <c r="AA50" s="1"/>
      <c r="AB50" s="1"/>
      <c r="AC50" s="1"/>
      <c r="AD50" s="1"/>
      <c r="AE50" s="1"/>
    </row>
    <row r="51" spans="1:31" ht="13.5" customHeight="1" x14ac:dyDescent="0.15">
      <c r="A51" s="1"/>
      <c r="B51" s="1"/>
      <c r="C51" s="1"/>
      <c r="D51" s="1"/>
      <c r="E51" s="1"/>
      <c r="F51" s="1"/>
      <c r="G51" s="1"/>
      <c r="H51" s="48">
        <v>9168</v>
      </c>
      <c r="I51" s="92">
        <v>33</v>
      </c>
      <c r="J51" s="36" t="s">
        <v>0</v>
      </c>
      <c r="K51" s="384">
        <f t="shared" ref="K51:K59" si="7">SUM(I51)</f>
        <v>33</v>
      </c>
      <c r="L51" s="388">
        <v>23097</v>
      </c>
      <c r="M51" s="518"/>
      <c r="Q51" s="1"/>
      <c r="R51" s="52"/>
      <c r="S51" s="28"/>
      <c r="T51" s="28"/>
      <c r="U51" s="28"/>
      <c r="V51" s="28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 x14ac:dyDescent="0.2">
      <c r="A52" s="1"/>
      <c r="B52" s="1"/>
      <c r="C52" s="1"/>
      <c r="D52" s="1"/>
      <c r="E52" s="1"/>
      <c r="F52" s="1"/>
      <c r="G52" s="1"/>
      <c r="H52" s="99">
        <v>3187</v>
      </c>
      <c r="I52" s="92">
        <v>40</v>
      </c>
      <c r="J52" s="36" t="s">
        <v>2</v>
      </c>
      <c r="K52" s="384">
        <f t="shared" si="7"/>
        <v>40</v>
      </c>
      <c r="L52" s="388">
        <v>2133</v>
      </c>
      <c r="M52" s="49"/>
      <c r="Q52" s="1"/>
      <c r="R52" s="52"/>
      <c r="S52" s="28"/>
      <c r="T52" s="28"/>
      <c r="U52" s="28"/>
      <c r="V52" s="28"/>
      <c r="W52" s="1"/>
      <c r="X52" s="1"/>
      <c r="Y52" s="1"/>
      <c r="Z52" s="1"/>
      <c r="AA52" s="1"/>
      <c r="AB52" s="1"/>
      <c r="AC52" s="1"/>
      <c r="AD52" s="1"/>
      <c r="AE52" s="1"/>
    </row>
    <row r="53" spans="1:31" x14ac:dyDescent="0.15">
      <c r="A53" s="66" t="s">
        <v>46</v>
      </c>
      <c r="B53" s="67" t="s">
        <v>47</v>
      </c>
      <c r="C53" s="67" t="s">
        <v>187</v>
      </c>
      <c r="D53" s="67" t="s">
        <v>180</v>
      </c>
      <c r="E53" s="67" t="s">
        <v>41</v>
      </c>
      <c r="F53" s="67" t="s">
        <v>50</v>
      </c>
      <c r="G53" s="330" t="s">
        <v>191</v>
      </c>
      <c r="H53" s="99">
        <v>2817</v>
      </c>
      <c r="I53" s="92">
        <v>26</v>
      </c>
      <c r="J53" s="36" t="s">
        <v>30</v>
      </c>
      <c r="K53" s="384">
        <f t="shared" si="7"/>
        <v>26</v>
      </c>
      <c r="L53" s="388">
        <v>6471</v>
      </c>
      <c r="M53" s="49"/>
      <c r="Q53" s="1"/>
      <c r="R53" s="52"/>
      <c r="S53" s="28"/>
      <c r="T53" s="28"/>
      <c r="U53" s="28"/>
      <c r="V53" s="28"/>
      <c r="W53" s="1"/>
      <c r="X53" s="1"/>
      <c r="Y53" s="1"/>
      <c r="Z53" s="1"/>
      <c r="AA53" s="1"/>
      <c r="AB53" s="1"/>
      <c r="AC53" s="1"/>
      <c r="AD53" s="1"/>
      <c r="AE53" s="1"/>
    </row>
    <row r="54" spans="1:31" x14ac:dyDescent="0.15">
      <c r="A54" s="69">
        <v>1</v>
      </c>
      <c r="B54" s="36" t="s">
        <v>3</v>
      </c>
      <c r="C54" s="47">
        <f>SUM(H50)</f>
        <v>16216</v>
      </c>
      <c r="D54" s="111">
        <f>SUM(L50)</f>
        <v>9891</v>
      </c>
      <c r="E54" s="59">
        <f t="shared" ref="E54:E63" si="8">SUM(N67/M67*100)</f>
        <v>111.32774955375532</v>
      </c>
      <c r="F54" s="59">
        <f t="shared" ref="F54:F61" si="9">SUM(C54/D54*100)</f>
        <v>163.94702254574867</v>
      </c>
      <c r="G54" s="70"/>
      <c r="H54" s="347">
        <v>1501</v>
      </c>
      <c r="I54" s="92">
        <v>34</v>
      </c>
      <c r="J54" s="36" t="s">
        <v>1</v>
      </c>
      <c r="K54" s="384">
        <f t="shared" si="7"/>
        <v>34</v>
      </c>
      <c r="L54" s="388">
        <v>2789</v>
      </c>
      <c r="M54" s="49"/>
      <c r="Q54" s="1"/>
      <c r="R54" s="52"/>
      <c r="S54" s="28"/>
      <c r="T54" s="28"/>
      <c r="U54" s="28"/>
      <c r="V54" s="28"/>
      <c r="W54" s="1"/>
      <c r="X54" s="1"/>
      <c r="Y54" s="1"/>
      <c r="Z54" s="1"/>
      <c r="AA54" s="1"/>
      <c r="AB54" s="1"/>
      <c r="AC54" s="1"/>
      <c r="AD54" s="1"/>
      <c r="AE54" s="1"/>
    </row>
    <row r="55" spans="1:31" x14ac:dyDescent="0.15">
      <c r="A55" s="69">
        <v>2</v>
      </c>
      <c r="B55" s="36" t="s">
        <v>0</v>
      </c>
      <c r="C55" s="47">
        <f t="shared" ref="C55:C63" si="10">SUM(H51)</f>
        <v>9168</v>
      </c>
      <c r="D55" s="111">
        <f t="shared" ref="D55:D63" si="11">SUM(L51)</f>
        <v>23097</v>
      </c>
      <c r="E55" s="59">
        <f t="shared" si="8"/>
        <v>94.946147473073736</v>
      </c>
      <c r="F55" s="59">
        <f t="shared" si="9"/>
        <v>39.693466683984937</v>
      </c>
      <c r="G55" s="70"/>
      <c r="H55" s="48">
        <v>1371</v>
      </c>
      <c r="I55" s="92">
        <v>22</v>
      </c>
      <c r="J55" s="36" t="s">
        <v>26</v>
      </c>
      <c r="K55" s="384">
        <f t="shared" si="7"/>
        <v>22</v>
      </c>
      <c r="L55" s="388">
        <v>1371</v>
      </c>
      <c r="M55" s="49"/>
      <c r="Q55" s="1"/>
      <c r="R55" s="52"/>
      <c r="S55" s="28"/>
      <c r="T55" s="28"/>
      <c r="U55" s="28"/>
      <c r="V55" s="28"/>
      <c r="W55" s="1"/>
      <c r="X55" s="1"/>
      <c r="Y55" s="1"/>
      <c r="Z55" s="1"/>
      <c r="AA55" s="1"/>
      <c r="AB55" s="1"/>
      <c r="AC55" s="1"/>
      <c r="AD55" s="1"/>
      <c r="AE55" s="1"/>
    </row>
    <row r="56" spans="1:31" x14ac:dyDescent="0.15">
      <c r="A56" s="69">
        <v>3</v>
      </c>
      <c r="B56" s="36" t="s">
        <v>2</v>
      </c>
      <c r="C56" s="47">
        <f t="shared" si="10"/>
        <v>3187</v>
      </c>
      <c r="D56" s="111">
        <f t="shared" si="11"/>
        <v>2133</v>
      </c>
      <c r="E56" s="59">
        <f t="shared" si="8"/>
        <v>125.42306178669816</v>
      </c>
      <c r="F56" s="59">
        <f t="shared" si="9"/>
        <v>149.41397093295828</v>
      </c>
      <c r="G56" s="70"/>
      <c r="H56" s="48">
        <v>1215</v>
      </c>
      <c r="I56" s="92">
        <v>31</v>
      </c>
      <c r="J56" s="36" t="s">
        <v>64</v>
      </c>
      <c r="K56" s="384">
        <f t="shared" si="7"/>
        <v>31</v>
      </c>
      <c r="L56" s="388">
        <v>1743</v>
      </c>
      <c r="M56" s="49"/>
      <c r="Q56" s="1"/>
      <c r="R56" s="52"/>
      <c r="S56" s="28"/>
      <c r="T56" s="28"/>
      <c r="U56" s="28"/>
      <c r="V56" s="28"/>
      <c r="W56" s="1"/>
      <c r="X56" s="1"/>
      <c r="Y56" s="1"/>
      <c r="Z56" s="1"/>
      <c r="AA56" s="1"/>
      <c r="AB56" s="1"/>
      <c r="AC56" s="1"/>
      <c r="AD56" s="1"/>
      <c r="AE56" s="1"/>
    </row>
    <row r="57" spans="1:31" x14ac:dyDescent="0.15">
      <c r="A57" s="69">
        <v>4</v>
      </c>
      <c r="B57" s="36" t="s">
        <v>30</v>
      </c>
      <c r="C57" s="47">
        <f t="shared" si="10"/>
        <v>2817</v>
      </c>
      <c r="D57" s="111">
        <f t="shared" si="11"/>
        <v>6471</v>
      </c>
      <c r="E57" s="59">
        <f t="shared" si="8"/>
        <v>88.501413760603214</v>
      </c>
      <c r="F57" s="59">
        <f t="shared" si="9"/>
        <v>43.532684283727399</v>
      </c>
      <c r="G57" s="70"/>
      <c r="H57" s="99">
        <v>1105</v>
      </c>
      <c r="I57" s="92">
        <v>38</v>
      </c>
      <c r="J57" s="36" t="s">
        <v>38</v>
      </c>
      <c r="K57" s="384">
        <f t="shared" si="7"/>
        <v>38</v>
      </c>
      <c r="L57" s="388">
        <v>1887</v>
      </c>
      <c r="M57" s="49"/>
      <c r="Q57" s="1"/>
      <c r="R57" s="52"/>
      <c r="S57" s="28"/>
      <c r="T57" s="28"/>
      <c r="U57" s="28"/>
      <c r="V57" s="28"/>
      <c r="W57" s="1"/>
      <c r="X57" s="1"/>
      <c r="Y57" s="1"/>
      <c r="Z57" s="1"/>
      <c r="AA57" s="1"/>
      <c r="AB57" s="1"/>
      <c r="AC57" s="1"/>
      <c r="AD57" s="1"/>
      <c r="AE57" s="1"/>
    </row>
    <row r="58" spans="1:31" x14ac:dyDescent="0.15">
      <c r="A58" s="69">
        <v>5</v>
      </c>
      <c r="B58" s="36" t="s">
        <v>1</v>
      </c>
      <c r="C58" s="47">
        <f t="shared" si="10"/>
        <v>1501</v>
      </c>
      <c r="D58" s="111">
        <f t="shared" si="11"/>
        <v>2789</v>
      </c>
      <c r="E58" s="59">
        <f t="shared" si="8"/>
        <v>84.802259887005647</v>
      </c>
      <c r="F58" s="59">
        <f t="shared" si="9"/>
        <v>53.818572965220511</v>
      </c>
      <c r="G58" s="80"/>
      <c r="H58" s="48">
        <v>973</v>
      </c>
      <c r="I58" s="92">
        <v>24</v>
      </c>
      <c r="J58" s="351" t="s">
        <v>28</v>
      </c>
      <c r="K58" s="384">
        <f t="shared" si="7"/>
        <v>24</v>
      </c>
      <c r="L58" s="388">
        <v>349</v>
      </c>
      <c r="M58" s="49"/>
      <c r="Q58" s="1"/>
      <c r="R58" s="52"/>
      <c r="S58" s="28"/>
      <c r="T58" s="28"/>
      <c r="U58" s="28"/>
      <c r="V58" s="28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 x14ac:dyDescent="0.2">
      <c r="A59" s="69">
        <v>6</v>
      </c>
      <c r="B59" s="36" t="s">
        <v>26</v>
      </c>
      <c r="C59" s="47">
        <f t="shared" si="10"/>
        <v>1371</v>
      </c>
      <c r="D59" s="111">
        <f t="shared" si="11"/>
        <v>1371</v>
      </c>
      <c r="E59" s="59">
        <f t="shared" si="8"/>
        <v>100</v>
      </c>
      <c r="F59" s="59">
        <f t="shared" si="9"/>
        <v>100</v>
      </c>
      <c r="G59" s="70"/>
      <c r="H59" s="497">
        <v>960</v>
      </c>
      <c r="I59" s="153">
        <v>14</v>
      </c>
      <c r="J59" s="85" t="s">
        <v>19</v>
      </c>
      <c r="K59" s="385">
        <f t="shared" si="7"/>
        <v>14</v>
      </c>
      <c r="L59" s="389">
        <v>900</v>
      </c>
      <c r="M59" s="49"/>
      <c r="Q59" s="1"/>
      <c r="R59" s="52"/>
      <c r="S59" s="28"/>
      <c r="T59" s="28"/>
      <c r="U59" s="28"/>
      <c r="V59" s="28"/>
      <c r="W59" s="1"/>
      <c r="X59" s="1"/>
      <c r="Y59" s="1"/>
      <c r="Z59" s="1"/>
      <c r="AA59" s="1"/>
      <c r="AB59" s="1"/>
      <c r="AC59" s="1"/>
      <c r="AD59" s="1"/>
      <c r="AE59" s="1"/>
    </row>
    <row r="60" spans="1:31" s="53" customFormat="1" ht="14.25" thickTop="1" x14ac:dyDescent="0.15">
      <c r="A60" s="441">
        <v>7</v>
      </c>
      <c r="B60" s="36" t="s">
        <v>64</v>
      </c>
      <c r="C60" s="100">
        <f t="shared" si="10"/>
        <v>1215</v>
      </c>
      <c r="D60" s="111">
        <f t="shared" si="11"/>
        <v>1743</v>
      </c>
      <c r="E60" s="59">
        <f t="shared" si="8"/>
        <v>98.460291734197739</v>
      </c>
      <c r="F60" s="59">
        <f t="shared" si="9"/>
        <v>69.707401032702236</v>
      </c>
      <c r="G60" s="442"/>
      <c r="H60" s="474">
        <v>794</v>
      </c>
      <c r="I60" s="256">
        <v>1</v>
      </c>
      <c r="J60" s="473" t="s">
        <v>4</v>
      </c>
      <c r="K60" s="443" t="s">
        <v>8</v>
      </c>
      <c r="L60" s="457">
        <v>53363</v>
      </c>
      <c r="M60" s="444"/>
      <c r="N60" s="102"/>
      <c r="Q60" s="101"/>
      <c r="R60" s="444"/>
      <c r="S60" s="102"/>
      <c r="T60" s="102"/>
      <c r="U60" s="102"/>
      <c r="V60" s="102"/>
      <c r="W60" s="101"/>
      <c r="X60" s="101"/>
      <c r="Y60" s="101"/>
      <c r="Z60" s="101"/>
      <c r="AA60" s="101"/>
      <c r="AB60" s="101"/>
      <c r="AC60" s="101"/>
      <c r="AD60" s="101"/>
      <c r="AE60" s="101"/>
    </row>
    <row r="61" spans="1:31" x14ac:dyDescent="0.15">
      <c r="A61" s="69">
        <v>8</v>
      </c>
      <c r="B61" s="36" t="s">
        <v>38</v>
      </c>
      <c r="C61" s="47">
        <f t="shared" si="10"/>
        <v>1105</v>
      </c>
      <c r="D61" s="111">
        <f t="shared" si="11"/>
        <v>1887</v>
      </c>
      <c r="E61" s="59">
        <f t="shared" si="8"/>
        <v>37.855429941760875</v>
      </c>
      <c r="F61" s="59">
        <f t="shared" si="9"/>
        <v>58.558558558558559</v>
      </c>
      <c r="G61" s="81"/>
      <c r="H61" s="99">
        <v>453</v>
      </c>
      <c r="I61" s="92">
        <v>15</v>
      </c>
      <c r="J61" s="36" t="s">
        <v>20</v>
      </c>
      <c r="K61" s="60"/>
      <c r="L61" s="1"/>
      <c r="M61" s="52"/>
      <c r="N61" s="28"/>
      <c r="Q61" s="1"/>
      <c r="R61" s="52"/>
      <c r="S61" s="28"/>
      <c r="T61" s="28"/>
      <c r="U61" s="28"/>
      <c r="V61" s="28"/>
      <c r="W61" s="1"/>
      <c r="X61" s="1"/>
      <c r="Y61" s="1"/>
      <c r="Z61" s="1"/>
      <c r="AA61" s="1"/>
      <c r="AB61" s="1"/>
      <c r="AC61" s="1"/>
      <c r="AD61" s="1"/>
      <c r="AE61" s="1"/>
    </row>
    <row r="62" spans="1:31" x14ac:dyDescent="0.15">
      <c r="A62" s="69">
        <v>9</v>
      </c>
      <c r="B62" s="351" t="s">
        <v>28</v>
      </c>
      <c r="C62" s="47">
        <f t="shared" si="10"/>
        <v>973</v>
      </c>
      <c r="D62" s="111">
        <f t="shared" si="11"/>
        <v>349</v>
      </c>
      <c r="E62" s="59">
        <f t="shared" si="8"/>
        <v>115.28436018957346</v>
      </c>
      <c r="F62" s="59">
        <f>SUM(C62/D62*100)</f>
        <v>278.79656160458455</v>
      </c>
      <c r="G62" s="80"/>
      <c r="H62" s="48">
        <v>379</v>
      </c>
      <c r="I62" s="92">
        <v>25</v>
      </c>
      <c r="J62" s="36" t="s">
        <v>29</v>
      </c>
      <c r="K62" s="60"/>
      <c r="L62" s="1"/>
      <c r="M62" s="52"/>
      <c r="N62" s="28"/>
      <c r="Q62" s="1"/>
      <c r="R62" s="52"/>
      <c r="S62" s="28"/>
      <c r="T62" s="28"/>
      <c r="U62" s="28"/>
      <c r="V62" s="28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 x14ac:dyDescent="0.2">
      <c r="A63" s="82">
        <v>10</v>
      </c>
      <c r="B63" s="85" t="s">
        <v>19</v>
      </c>
      <c r="C63" s="47">
        <f t="shared" si="10"/>
        <v>960</v>
      </c>
      <c r="D63" s="111">
        <f t="shared" si="11"/>
        <v>900</v>
      </c>
      <c r="E63" s="65">
        <f t="shared" si="8"/>
        <v>90.395480225988706</v>
      </c>
      <c r="F63" s="59">
        <f>SUM(C63/D63*100)</f>
        <v>106.66666666666667</v>
      </c>
      <c r="G63" s="83"/>
      <c r="H63" s="99">
        <v>256</v>
      </c>
      <c r="I63" s="92">
        <v>36</v>
      </c>
      <c r="J63" s="36" t="s">
        <v>5</v>
      </c>
      <c r="K63" s="60"/>
      <c r="L63" s="1"/>
      <c r="M63" s="52"/>
      <c r="N63" s="28"/>
      <c r="Q63" s="1"/>
      <c r="R63" s="52"/>
      <c r="S63" s="28"/>
      <c r="T63" s="28"/>
      <c r="U63" s="28"/>
      <c r="V63" s="28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 x14ac:dyDescent="0.2">
      <c r="A64" s="73"/>
      <c r="B64" s="74" t="s">
        <v>57</v>
      </c>
      <c r="C64" s="75">
        <f>SUM(H90)</f>
        <v>40848</v>
      </c>
      <c r="D64" s="75">
        <f>SUM(L60)</f>
        <v>53363</v>
      </c>
      <c r="E64" s="78">
        <f>SUM(N77/M77*100)</f>
        <v>98.025005399438456</v>
      </c>
      <c r="F64" s="78">
        <f>SUM(C64/D64*100)</f>
        <v>76.547420497348355</v>
      </c>
      <c r="G64" s="492">
        <v>129.9</v>
      </c>
      <c r="H64" s="409">
        <v>242</v>
      </c>
      <c r="I64" s="92">
        <v>37</v>
      </c>
      <c r="J64" s="36" t="s">
        <v>37</v>
      </c>
      <c r="K64" s="56"/>
      <c r="L64" s="1"/>
      <c r="M64" s="52"/>
      <c r="N64" s="28"/>
      <c r="Q64" s="1"/>
      <c r="R64" s="52"/>
      <c r="S64" s="28"/>
      <c r="T64" s="28"/>
      <c r="U64" s="28"/>
      <c r="V64" s="28"/>
      <c r="W64" s="1"/>
      <c r="X64" s="1"/>
      <c r="Y64" s="1"/>
      <c r="Z64" s="1"/>
      <c r="AA64" s="1"/>
      <c r="AB64" s="1"/>
      <c r="AC64" s="1"/>
      <c r="AD64" s="1"/>
      <c r="AE64" s="1"/>
    </row>
    <row r="65" spans="3:31" x14ac:dyDescent="0.15">
      <c r="H65" s="47">
        <v>136</v>
      </c>
      <c r="I65" s="92">
        <v>13</v>
      </c>
      <c r="J65" s="36" t="s">
        <v>7</v>
      </c>
      <c r="L65" s="1"/>
      <c r="M65" s="517"/>
      <c r="N65" s="28"/>
      <c r="Q65" s="1"/>
      <c r="R65" s="52"/>
      <c r="S65" s="28"/>
      <c r="T65" s="28"/>
      <c r="U65" s="28"/>
      <c r="V65" s="28"/>
      <c r="W65" s="1"/>
      <c r="X65" s="1"/>
      <c r="Y65" s="1"/>
      <c r="Z65" s="1"/>
      <c r="AA65" s="1"/>
      <c r="AB65" s="1"/>
      <c r="AC65" s="1"/>
      <c r="AD65" s="1"/>
      <c r="AE65" s="1"/>
    </row>
    <row r="66" spans="3:31" x14ac:dyDescent="0.15">
      <c r="H66" s="48">
        <v>46</v>
      </c>
      <c r="I66" s="92">
        <v>9</v>
      </c>
      <c r="J66" s="395" t="s">
        <v>171</v>
      </c>
      <c r="K66" s="1"/>
      <c r="L66" s="218" t="s">
        <v>92</v>
      </c>
      <c r="M66" s="402" t="s">
        <v>63</v>
      </c>
      <c r="N66" s="46" t="s">
        <v>75</v>
      </c>
      <c r="Q66" s="1"/>
      <c r="R66" s="52"/>
      <c r="S66" s="28"/>
      <c r="T66" s="28"/>
      <c r="U66" s="28"/>
      <c r="V66" s="28"/>
      <c r="W66" s="1"/>
      <c r="X66" s="1"/>
      <c r="Y66" s="1"/>
      <c r="Z66" s="1"/>
      <c r="AA66" s="1"/>
      <c r="AB66" s="1"/>
      <c r="AC66" s="1"/>
      <c r="AD66" s="1"/>
      <c r="AE66" s="1"/>
    </row>
    <row r="67" spans="3:31" x14ac:dyDescent="0.15">
      <c r="C67" s="28"/>
      <c r="H67" s="48">
        <v>17</v>
      </c>
      <c r="I67" s="92">
        <v>19</v>
      </c>
      <c r="J67" s="36" t="s">
        <v>23</v>
      </c>
      <c r="K67" s="4">
        <f>SUM(I50)</f>
        <v>16</v>
      </c>
      <c r="L67" s="36" t="s">
        <v>3</v>
      </c>
      <c r="M67" s="498">
        <v>14566</v>
      </c>
      <c r="N67" s="100">
        <f>SUM(H50)</f>
        <v>16216</v>
      </c>
      <c r="Q67" s="1"/>
      <c r="R67" s="52"/>
      <c r="S67" s="28"/>
      <c r="T67" s="28"/>
      <c r="U67" s="28"/>
      <c r="V67" s="28"/>
      <c r="W67" s="1"/>
      <c r="X67" s="1"/>
      <c r="Y67" s="1"/>
      <c r="Z67" s="1"/>
      <c r="AA67" s="1"/>
      <c r="AB67" s="1"/>
      <c r="AC67" s="1"/>
      <c r="AD67" s="1"/>
      <c r="AE67" s="1"/>
    </row>
    <row r="68" spans="3:31" x14ac:dyDescent="0.15">
      <c r="C68" s="28"/>
      <c r="H68" s="48">
        <v>7</v>
      </c>
      <c r="I68" s="92">
        <v>23</v>
      </c>
      <c r="J68" s="36" t="s">
        <v>27</v>
      </c>
      <c r="K68" s="4">
        <f t="shared" ref="K68:K76" si="12">SUM(I51)</f>
        <v>33</v>
      </c>
      <c r="L68" s="36" t="s">
        <v>0</v>
      </c>
      <c r="M68" s="499">
        <v>9656</v>
      </c>
      <c r="N68" s="100">
        <f t="shared" ref="N68:N76" si="13">SUM(H51)</f>
        <v>9168</v>
      </c>
      <c r="Q68" s="1"/>
      <c r="R68" s="52"/>
      <c r="S68" s="28"/>
      <c r="T68" s="28"/>
      <c r="U68" s="28"/>
      <c r="V68" s="28"/>
      <c r="W68" s="1"/>
      <c r="X68" s="1"/>
      <c r="Y68" s="1"/>
      <c r="Z68" s="1"/>
      <c r="AA68" s="1"/>
      <c r="AB68" s="1"/>
      <c r="AC68" s="1"/>
      <c r="AD68" s="1"/>
      <c r="AE68" s="1"/>
    </row>
    <row r="69" spans="3:31" x14ac:dyDescent="0.15">
      <c r="C69" s="1"/>
      <c r="H69" s="48">
        <v>5</v>
      </c>
      <c r="I69" s="92">
        <v>17</v>
      </c>
      <c r="J69" s="36" t="s">
        <v>21</v>
      </c>
      <c r="K69" s="4">
        <f t="shared" si="12"/>
        <v>40</v>
      </c>
      <c r="L69" s="36" t="s">
        <v>2</v>
      </c>
      <c r="M69" s="499">
        <v>2541</v>
      </c>
      <c r="N69" s="100">
        <f t="shared" si="13"/>
        <v>3187</v>
      </c>
      <c r="Q69" s="1"/>
      <c r="R69" s="52"/>
      <c r="S69" s="28"/>
      <c r="T69" s="28"/>
      <c r="U69" s="28"/>
      <c r="V69" s="28"/>
      <c r="W69" s="1"/>
      <c r="X69" s="1"/>
      <c r="Y69" s="1"/>
      <c r="Z69" s="1"/>
      <c r="AA69" s="1"/>
      <c r="AB69" s="1"/>
      <c r="AC69" s="1"/>
      <c r="AD69" s="1"/>
      <c r="AE69" s="1"/>
    </row>
    <row r="70" spans="3:31" x14ac:dyDescent="0.15">
      <c r="H70" s="48">
        <v>0</v>
      </c>
      <c r="I70" s="92">
        <v>2</v>
      </c>
      <c r="J70" s="36" t="s">
        <v>6</v>
      </c>
      <c r="K70" s="4">
        <f t="shared" si="12"/>
        <v>26</v>
      </c>
      <c r="L70" s="36" t="s">
        <v>30</v>
      </c>
      <c r="M70" s="499">
        <v>3183</v>
      </c>
      <c r="N70" s="100">
        <f t="shared" si="13"/>
        <v>2817</v>
      </c>
      <c r="Q70" s="1"/>
      <c r="R70" s="52"/>
      <c r="S70" s="28"/>
      <c r="T70" s="28"/>
      <c r="U70" s="28"/>
      <c r="V70" s="28"/>
      <c r="W70" s="1"/>
      <c r="X70" s="1"/>
      <c r="Y70" s="1"/>
      <c r="Z70" s="1"/>
      <c r="AA70" s="1"/>
      <c r="AB70" s="1"/>
      <c r="AC70" s="1"/>
      <c r="AD70" s="1"/>
      <c r="AE70" s="1"/>
    </row>
    <row r="71" spans="3:31" x14ac:dyDescent="0.15">
      <c r="H71" s="99">
        <v>0</v>
      </c>
      <c r="I71" s="92">
        <v>3</v>
      </c>
      <c r="J71" s="36" t="s">
        <v>10</v>
      </c>
      <c r="K71" s="4">
        <f t="shared" si="12"/>
        <v>34</v>
      </c>
      <c r="L71" s="36" t="s">
        <v>1</v>
      </c>
      <c r="M71" s="499">
        <v>1770</v>
      </c>
      <c r="N71" s="100">
        <f t="shared" si="13"/>
        <v>1501</v>
      </c>
      <c r="Q71" s="1"/>
      <c r="R71" s="52"/>
      <c r="S71" s="28"/>
      <c r="T71" s="28"/>
      <c r="U71" s="28"/>
      <c r="V71" s="28"/>
      <c r="W71" s="1"/>
      <c r="X71" s="1"/>
      <c r="Y71" s="1"/>
      <c r="Z71" s="1"/>
      <c r="AA71" s="1"/>
      <c r="AB71" s="1"/>
      <c r="AC71" s="1"/>
      <c r="AD71" s="1"/>
      <c r="AE71" s="1"/>
    </row>
    <row r="72" spans="3:31" x14ac:dyDescent="0.15">
      <c r="H72" s="48">
        <v>0</v>
      </c>
      <c r="I72" s="92">
        <v>4</v>
      </c>
      <c r="J72" s="36" t="s">
        <v>11</v>
      </c>
      <c r="K72" s="4">
        <f t="shared" si="12"/>
        <v>22</v>
      </c>
      <c r="L72" s="36" t="s">
        <v>26</v>
      </c>
      <c r="M72" s="499">
        <v>1371</v>
      </c>
      <c r="N72" s="100">
        <f t="shared" si="13"/>
        <v>1371</v>
      </c>
      <c r="Q72" s="1"/>
      <c r="R72" s="52"/>
      <c r="S72" s="28"/>
      <c r="T72" s="28"/>
      <c r="U72" s="28"/>
      <c r="V72" s="28"/>
      <c r="W72" s="1"/>
      <c r="X72" s="1"/>
      <c r="Y72" s="1"/>
      <c r="Z72" s="1"/>
      <c r="AA72" s="1"/>
      <c r="AB72" s="1"/>
      <c r="AC72" s="1"/>
      <c r="AD72" s="1"/>
      <c r="AE72" s="1"/>
    </row>
    <row r="73" spans="3:31" x14ac:dyDescent="0.15">
      <c r="H73" s="48">
        <v>0</v>
      </c>
      <c r="I73" s="92">
        <v>5</v>
      </c>
      <c r="J73" s="36" t="s">
        <v>12</v>
      </c>
      <c r="K73" s="4">
        <f t="shared" si="12"/>
        <v>31</v>
      </c>
      <c r="L73" s="36" t="s">
        <v>64</v>
      </c>
      <c r="M73" s="499">
        <v>1234</v>
      </c>
      <c r="N73" s="100">
        <f t="shared" si="13"/>
        <v>1215</v>
      </c>
      <c r="Q73" s="1"/>
      <c r="R73" s="52"/>
      <c r="S73" s="28"/>
      <c r="T73" s="28"/>
      <c r="U73" s="28"/>
      <c r="V73" s="28"/>
      <c r="W73" s="1"/>
      <c r="X73" s="1"/>
      <c r="Y73" s="1"/>
      <c r="Z73" s="1"/>
      <c r="AA73" s="1"/>
      <c r="AB73" s="1"/>
      <c r="AC73" s="1"/>
      <c r="AD73" s="1"/>
      <c r="AE73" s="1"/>
    </row>
    <row r="74" spans="3:31" x14ac:dyDescent="0.15">
      <c r="H74" s="99">
        <v>0</v>
      </c>
      <c r="I74" s="92">
        <v>6</v>
      </c>
      <c r="J74" s="36" t="s">
        <v>13</v>
      </c>
      <c r="K74" s="4">
        <f t="shared" si="12"/>
        <v>38</v>
      </c>
      <c r="L74" s="36" t="s">
        <v>38</v>
      </c>
      <c r="M74" s="499">
        <v>2919</v>
      </c>
      <c r="N74" s="100">
        <f t="shared" si="13"/>
        <v>1105</v>
      </c>
      <c r="Q74" s="1"/>
      <c r="R74" s="52"/>
      <c r="S74" s="28"/>
      <c r="T74" s="28"/>
      <c r="U74" s="28"/>
      <c r="V74" s="28"/>
      <c r="W74" s="1"/>
      <c r="X74" s="1"/>
      <c r="Y74" s="1"/>
      <c r="Z74" s="1"/>
      <c r="AA74" s="1"/>
      <c r="AB74" s="1"/>
      <c r="AC74" s="1"/>
      <c r="AD74" s="1"/>
      <c r="AE74" s="1"/>
    </row>
    <row r="75" spans="3:31" x14ac:dyDescent="0.15">
      <c r="H75" s="48">
        <v>0</v>
      </c>
      <c r="I75" s="92">
        <v>7</v>
      </c>
      <c r="J75" s="36" t="s">
        <v>14</v>
      </c>
      <c r="K75" s="4">
        <f t="shared" si="12"/>
        <v>24</v>
      </c>
      <c r="L75" s="351" t="s">
        <v>28</v>
      </c>
      <c r="M75" s="499">
        <v>844</v>
      </c>
      <c r="N75" s="100">
        <f t="shared" si="13"/>
        <v>973</v>
      </c>
      <c r="Q75" s="1"/>
      <c r="R75" s="52"/>
      <c r="S75" s="28"/>
      <c r="T75" s="28"/>
      <c r="U75" s="28"/>
      <c r="V75" s="28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 x14ac:dyDescent="0.2">
      <c r="H76" s="48">
        <v>0</v>
      </c>
      <c r="I76" s="92">
        <v>8</v>
      </c>
      <c r="J76" s="36" t="s">
        <v>15</v>
      </c>
      <c r="K76" s="15">
        <f t="shared" si="12"/>
        <v>14</v>
      </c>
      <c r="L76" s="85" t="s">
        <v>19</v>
      </c>
      <c r="M76" s="500">
        <v>1062</v>
      </c>
      <c r="N76" s="191">
        <f t="shared" si="13"/>
        <v>960</v>
      </c>
      <c r="Q76" s="1"/>
      <c r="R76" s="52"/>
      <c r="S76" s="28"/>
      <c r="T76" s="28"/>
      <c r="U76" s="28"/>
      <c r="V76" s="28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 x14ac:dyDescent="0.15">
      <c r="H77" s="48">
        <v>0</v>
      </c>
      <c r="I77" s="92">
        <v>10</v>
      </c>
      <c r="J77" s="36" t="s">
        <v>16</v>
      </c>
      <c r="K77" s="4"/>
      <c r="L77" s="130" t="s">
        <v>56</v>
      </c>
      <c r="M77" s="353">
        <v>41671</v>
      </c>
      <c r="N77" s="196">
        <f>SUM(H90)</f>
        <v>40848</v>
      </c>
      <c r="Q77" s="1"/>
      <c r="R77" s="52"/>
      <c r="S77" s="28"/>
      <c r="T77" s="28"/>
      <c r="U77" s="28"/>
      <c r="V77" s="28"/>
      <c r="W77" s="1"/>
      <c r="X77" s="1"/>
      <c r="Y77" s="1"/>
      <c r="Z77" s="1"/>
      <c r="AA77" s="1"/>
      <c r="AB77" s="1"/>
      <c r="AC77" s="1"/>
      <c r="AD77" s="1"/>
      <c r="AE77" s="1"/>
    </row>
    <row r="78" spans="3:31" x14ac:dyDescent="0.15">
      <c r="H78" s="47">
        <v>0</v>
      </c>
      <c r="I78" s="92">
        <v>11</v>
      </c>
      <c r="J78" s="36" t="s">
        <v>17</v>
      </c>
      <c r="M78" s="53"/>
      <c r="Q78" s="1"/>
      <c r="R78" s="52"/>
      <c r="S78" s="28"/>
      <c r="T78" s="28"/>
      <c r="U78" s="28"/>
      <c r="V78" s="28"/>
      <c r="W78" s="1"/>
      <c r="X78" s="1"/>
      <c r="Y78" s="1"/>
      <c r="Z78" s="1"/>
      <c r="AA78" s="1"/>
      <c r="AB78" s="1"/>
      <c r="AC78" s="1"/>
      <c r="AD78" s="1"/>
      <c r="AE78" s="1"/>
    </row>
    <row r="79" spans="3:31" x14ac:dyDescent="0.15">
      <c r="H79" s="48">
        <v>0</v>
      </c>
      <c r="I79" s="92">
        <v>12</v>
      </c>
      <c r="J79" s="36" t="s">
        <v>18</v>
      </c>
      <c r="Q79" s="1"/>
      <c r="R79" s="52"/>
      <c r="S79" s="28"/>
      <c r="T79" s="28"/>
      <c r="U79" s="28"/>
      <c r="V79" s="28"/>
      <c r="W79" s="1"/>
      <c r="X79" s="1"/>
      <c r="Y79" s="1"/>
      <c r="Z79" s="1"/>
      <c r="AA79" s="1"/>
      <c r="AB79" s="1"/>
      <c r="AC79" s="1"/>
      <c r="AD79" s="1"/>
      <c r="AE79" s="1"/>
    </row>
    <row r="80" spans="3:31" x14ac:dyDescent="0.15">
      <c r="H80" s="409">
        <v>0</v>
      </c>
      <c r="I80" s="92">
        <v>18</v>
      </c>
      <c r="J80" s="36" t="s">
        <v>22</v>
      </c>
      <c r="Q80" s="1"/>
      <c r="R80" s="52"/>
      <c r="S80" s="28"/>
      <c r="T80" s="28"/>
      <c r="U80" s="28"/>
      <c r="V80" s="28"/>
      <c r="W80" s="1"/>
      <c r="X80" s="1"/>
      <c r="Y80" s="1"/>
      <c r="Z80" s="1"/>
      <c r="AA80" s="1"/>
      <c r="AB80" s="1"/>
      <c r="AC80" s="1"/>
      <c r="AD80" s="1"/>
      <c r="AE80" s="1"/>
    </row>
    <row r="81" spans="8:31" x14ac:dyDescent="0.15">
      <c r="H81" s="47">
        <v>0</v>
      </c>
      <c r="I81" s="92">
        <v>20</v>
      </c>
      <c r="J81" s="36" t="s">
        <v>24</v>
      </c>
      <c r="Q81" s="1"/>
      <c r="R81" s="52"/>
      <c r="S81" s="28"/>
      <c r="T81" s="28"/>
      <c r="U81" s="28"/>
      <c r="V81" s="28"/>
      <c r="W81" s="1"/>
      <c r="X81" s="1"/>
      <c r="Y81" s="1"/>
      <c r="Z81" s="1"/>
      <c r="AA81" s="1"/>
      <c r="AB81" s="1"/>
      <c r="AC81" s="1"/>
      <c r="AD81" s="1"/>
      <c r="AE81" s="1"/>
    </row>
    <row r="82" spans="8:31" x14ac:dyDescent="0.15">
      <c r="H82" s="48">
        <v>0</v>
      </c>
      <c r="I82" s="92">
        <v>21</v>
      </c>
      <c r="J82" s="36" t="s">
        <v>72</v>
      </c>
      <c r="L82" s="414"/>
      <c r="M82" s="28"/>
      <c r="Q82" s="1"/>
      <c r="R82" s="52"/>
      <c r="S82" s="28"/>
      <c r="T82" s="28"/>
      <c r="U82" s="28"/>
      <c r="V82" s="28"/>
      <c r="W82" s="1"/>
      <c r="X82" s="1"/>
      <c r="Y82" s="1"/>
      <c r="Z82" s="1"/>
      <c r="AA82" s="1"/>
      <c r="AB82" s="1"/>
      <c r="AC82" s="1"/>
      <c r="AD82" s="1"/>
      <c r="AE82" s="1"/>
    </row>
    <row r="83" spans="8:31" x14ac:dyDescent="0.15">
      <c r="H83" s="347">
        <v>0</v>
      </c>
      <c r="I83" s="92">
        <v>27</v>
      </c>
      <c r="J83" s="36" t="s">
        <v>31</v>
      </c>
      <c r="L83" s="414"/>
      <c r="M83" s="28"/>
      <c r="Q83" s="1"/>
      <c r="R83" s="52"/>
      <c r="S83" s="28"/>
      <c r="T83" s="28"/>
      <c r="U83" s="28"/>
      <c r="V83" s="28"/>
      <c r="W83" s="1"/>
      <c r="X83" s="1"/>
      <c r="Y83" s="1"/>
      <c r="Z83" s="1"/>
      <c r="AA83" s="1"/>
      <c r="AB83" s="1"/>
      <c r="AC83" s="1"/>
      <c r="AD83" s="1"/>
      <c r="AE83" s="1"/>
    </row>
    <row r="84" spans="8:31" x14ac:dyDescent="0.15">
      <c r="H84" s="99">
        <v>0</v>
      </c>
      <c r="I84" s="92">
        <v>28</v>
      </c>
      <c r="J84" s="36" t="s">
        <v>32</v>
      </c>
      <c r="L84" s="414"/>
      <c r="M84" s="28"/>
      <c r="Q84" s="1"/>
      <c r="R84" s="52"/>
      <c r="S84" s="28"/>
      <c r="T84" s="28"/>
      <c r="U84" s="28"/>
      <c r="V84" s="28"/>
      <c r="W84" s="1"/>
      <c r="X84" s="1"/>
      <c r="Y84" s="1"/>
      <c r="Z84" s="1"/>
      <c r="AA84" s="1"/>
      <c r="AB84" s="1"/>
      <c r="AC84" s="1"/>
      <c r="AD84" s="1"/>
      <c r="AE84" s="1"/>
    </row>
    <row r="85" spans="8:31" x14ac:dyDescent="0.15">
      <c r="H85" s="48">
        <v>0</v>
      </c>
      <c r="I85" s="92">
        <v>29</v>
      </c>
      <c r="J85" s="36" t="s">
        <v>54</v>
      </c>
      <c r="L85" s="489"/>
      <c r="M85" s="28"/>
      <c r="Q85" s="1"/>
      <c r="R85" s="52"/>
      <c r="S85" s="28"/>
      <c r="T85" s="28"/>
      <c r="U85" s="28"/>
      <c r="V85" s="28"/>
      <c r="W85" s="1"/>
      <c r="X85" s="1"/>
      <c r="Y85" s="1"/>
      <c r="Z85" s="1"/>
      <c r="AA85" s="1"/>
      <c r="AB85" s="1"/>
      <c r="AC85" s="1"/>
      <c r="AD85" s="1"/>
      <c r="AE85" s="1"/>
    </row>
    <row r="86" spans="8:31" x14ac:dyDescent="0.15">
      <c r="H86" s="48">
        <v>0</v>
      </c>
      <c r="I86" s="92">
        <v>30</v>
      </c>
      <c r="J86" s="36" t="s">
        <v>33</v>
      </c>
      <c r="L86" s="485"/>
      <c r="M86" s="485"/>
      <c r="Q86" s="1"/>
      <c r="R86" s="52"/>
      <c r="S86" s="28"/>
      <c r="T86" s="28"/>
      <c r="U86" s="28"/>
      <c r="V86" s="28"/>
      <c r="W86" s="1"/>
      <c r="X86" s="1"/>
      <c r="Y86" s="1"/>
      <c r="Z86" s="1"/>
      <c r="AA86" s="1"/>
      <c r="AB86" s="1"/>
      <c r="AC86" s="1"/>
      <c r="AD86" s="1"/>
      <c r="AE86" s="1"/>
    </row>
    <row r="87" spans="8:31" x14ac:dyDescent="0.15">
      <c r="H87" s="48">
        <v>0</v>
      </c>
      <c r="I87" s="92">
        <v>32</v>
      </c>
      <c r="J87" s="36" t="s">
        <v>35</v>
      </c>
      <c r="L87" s="51"/>
      <c r="M87" s="490"/>
      <c r="Q87" s="1"/>
      <c r="R87" s="52"/>
      <c r="S87" s="28"/>
      <c r="T87" s="28"/>
      <c r="U87" s="28"/>
      <c r="V87" s="28"/>
      <c r="W87" s="1"/>
      <c r="X87" s="1"/>
      <c r="Y87" s="1"/>
      <c r="Z87" s="1"/>
      <c r="AA87" s="1"/>
      <c r="AB87" s="1"/>
      <c r="AC87" s="1"/>
      <c r="AD87" s="1"/>
      <c r="AE87" s="1"/>
    </row>
    <row r="88" spans="8:31" x14ac:dyDescent="0.15">
      <c r="H88" s="48">
        <v>0</v>
      </c>
      <c r="I88" s="92">
        <v>35</v>
      </c>
      <c r="J88" s="36" t="s">
        <v>36</v>
      </c>
      <c r="L88" s="485"/>
      <c r="M88" s="485"/>
      <c r="Q88" s="1"/>
      <c r="R88" s="52"/>
      <c r="S88" s="33"/>
      <c r="T88" s="33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 x14ac:dyDescent="0.15">
      <c r="H89" s="99">
        <v>0</v>
      </c>
      <c r="I89" s="92">
        <v>39</v>
      </c>
      <c r="J89" s="36" t="s">
        <v>39</v>
      </c>
      <c r="Q89" s="1"/>
      <c r="R89" s="52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 x14ac:dyDescent="0.15">
      <c r="H90" s="133">
        <f>SUM(H50:H89)</f>
        <v>40848</v>
      </c>
      <c r="I90" s="92"/>
      <c r="J90" s="4" t="s">
        <v>48</v>
      </c>
      <c r="Q90" s="1"/>
      <c r="R90" s="124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 x14ac:dyDescent="0.15">
      <c r="Q91" s="1"/>
      <c r="R91" s="124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 x14ac:dyDescent="0.15">
      <c r="Q92" s="1"/>
      <c r="R92" s="124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 x14ac:dyDescent="0.15">
      <c r="Q93" s="1"/>
      <c r="R93" s="124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 x14ac:dyDescent="0.15">
      <c r="Q94" s="1"/>
      <c r="R94" s="124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 x14ac:dyDescent="0.15">
      <c r="Q95" s="1"/>
      <c r="R95" s="124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63F28-A131-4699-A891-B716E28C1559}">
  <sheetPr>
    <tabColor rgb="FFFF0000"/>
  </sheetPr>
  <dimension ref="A1:AD91"/>
  <sheetViews>
    <sheetView zoomScaleNormal="100" workbookViewId="0">
      <selection activeCell="A4" sqref="A4"/>
    </sheetView>
  </sheetViews>
  <sheetFormatPr defaultRowHeight="13.5" customHeight="1" x14ac:dyDescent="0.15"/>
  <cols>
    <col min="1" max="1" width="6.125" style="477" customWidth="1"/>
    <col min="2" max="2" width="19.25" style="477" customWidth="1"/>
    <col min="3" max="4" width="13.25" style="477" customWidth="1"/>
    <col min="5" max="6" width="11.875" style="477" customWidth="1"/>
    <col min="7" max="7" width="19.875" style="477" customWidth="1"/>
    <col min="8" max="8" width="14.5" style="477" customWidth="1"/>
    <col min="9" max="9" width="5.125" style="477" customWidth="1"/>
    <col min="10" max="10" width="17.625" style="477" customWidth="1"/>
    <col min="11" max="11" width="5" style="477" customWidth="1"/>
    <col min="12" max="12" width="17.875" style="477" customWidth="1"/>
    <col min="13" max="13" width="15.375" style="1" customWidth="1"/>
    <col min="14" max="14" width="14.25" style="1" customWidth="1"/>
    <col min="15" max="15" width="10.5" style="477" customWidth="1"/>
    <col min="16" max="16" width="9" style="477"/>
    <col min="17" max="17" width="7.75" style="477" customWidth="1"/>
    <col min="18" max="18" width="14" style="477" customWidth="1"/>
    <col min="19" max="30" width="7.625" style="477" customWidth="1"/>
    <col min="31" max="16384" width="9" style="477"/>
  </cols>
  <sheetData>
    <row r="1" spans="8:30" ht="13.5" customHeight="1" x14ac:dyDescent="0.2">
      <c r="H1" s="184" t="s">
        <v>70</v>
      </c>
      <c r="I1" s="483"/>
      <c r="J1" s="50"/>
      <c r="K1" s="1"/>
      <c r="L1" s="51"/>
      <c r="M1" s="505"/>
      <c r="N1" s="51"/>
      <c r="O1" s="52"/>
      <c r="Q1" s="1"/>
      <c r="R1" s="12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 x14ac:dyDescent="0.15">
      <c r="H2" s="348" t="s">
        <v>190</v>
      </c>
      <c r="I2" s="4"/>
      <c r="J2" s="209" t="s">
        <v>70</v>
      </c>
      <c r="K2" s="90"/>
      <c r="L2" s="376" t="s">
        <v>184</v>
      </c>
      <c r="N2" s="52"/>
      <c r="O2" s="2"/>
      <c r="Q2" s="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</row>
    <row r="3" spans="8:30" ht="13.5" customHeight="1" x14ac:dyDescent="0.15">
      <c r="H3" s="25" t="s">
        <v>100</v>
      </c>
      <c r="I3" s="4"/>
      <c r="J3" s="161" t="s">
        <v>9</v>
      </c>
      <c r="K3" s="90"/>
      <c r="L3" s="377" t="s">
        <v>100</v>
      </c>
      <c r="M3" s="519"/>
      <c r="N3" s="520"/>
      <c r="O3" s="2"/>
      <c r="Q3" s="1"/>
      <c r="R3" s="52"/>
      <c r="S3" s="28"/>
      <c r="T3" s="28"/>
      <c r="U3" s="28"/>
      <c r="V3" s="28"/>
      <c r="W3" s="1"/>
      <c r="X3" s="1"/>
      <c r="Y3" s="1"/>
      <c r="Z3" s="1"/>
      <c r="AA3" s="1"/>
      <c r="AB3" s="1"/>
      <c r="AC3" s="1"/>
      <c r="AD3" s="1"/>
    </row>
    <row r="4" spans="8:30" ht="13.5" customHeight="1" x14ac:dyDescent="0.15">
      <c r="H4" s="100">
        <v>22947</v>
      </c>
      <c r="I4" s="92">
        <v>33</v>
      </c>
      <c r="J4" s="184" t="s">
        <v>0</v>
      </c>
      <c r="K4" s="136">
        <f>SUM(I4)</f>
        <v>33</v>
      </c>
      <c r="L4" s="369">
        <v>53551</v>
      </c>
      <c r="M4" s="524"/>
      <c r="N4" s="520"/>
      <c r="O4" s="2"/>
      <c r="Q4" s="1"/>
      <c r="R4" s="52"/>
      <c r="S4" s="28"/>
      <c r="T4" s="28"/>
      <c r="U4" s="28"/>
      <c r="V4" s="28"/>
      <c r="W4" s="1"/>
      <c r="X4" s="1"/>
      <c r="Y4" s="1"/>
      <c r="Z4" s="1"/>
      <c r="AA4" s="1"/>
      <c r="AB4" s="1"/>
      <c r="AC4" s="1"/>
      <c r="AD4" s="1"/>
    </row>
    <row r="5" spans="8:30" ht="13.5" customHeight="1" x14ac:dyDescent="0.15">
      <c r="H5" s="99">
        <v>19913</v>
      </c>
      <c r="I5" s="92">
        <v>9</v>
      </c>
      <c r="J5" s="410" t="s">
        <v>171</v>
      </c>
      <c r="K5" s="136">
        <f t="shared" ref="K5:K13" si="0">SUM(I5)</f>
        <v>9</v>
      </c>
      <c r="L5" s="370">
        <v>19687</v>
      </c>
      <c r="M5" s="519"/>
      <c r="N5" s="520"/>
      <c r="O5" s="2"/>
      <c r="Q5" s="1"/>
      <c r="R5" s="52"/>
      <c r="S5" s="28"/>
      <c r="T5" s="28"/>
      <c r="U5" s="28"/>
      <c r="V5" s="28"/>
      <c r="W5" s="1"/>
      <c r="X5" s="1"/>
      <c r="Y5" s="1"/>
      <c r="Z5" s="1"/>
      <c r="AA5" s="1"/>
      <c r="AB5" s="1"/>
      <c r="AC5" s="1"/>
      <c r="AD5" s="1"/>
    </row>
    <row r="6" spans="8:30" ht="13.5" customHeight="1" x14ac:dyDescent="0.15">
      <c r="H6" s="99">
        <v>15447</v>
      </c>
      <c r="I6" s="92">
        <v>13</v>
      </c>
      <c r="J6" s="184" t="s">
        <v>7</v>
      </c>
      <c r="K6" s="136">
        <f t="shared" si="0"/>
        <v>13</v>
      </c>
      <c r="L6" s="370">
        <v>11312</v>
      </c>
      <c r="M6" s="108"/>
      <c r="N6" s="101"/>
      <c r="O6" s="2"/>
      <c r="Q6" s="1"/>
      <c r="R6" s="52"/>
      <c r="S6" s="28"/>
      <c r="T6" s="28"/>
      <c r="U6" s="28"/>
      <c r="V6" s="28"/>
      <c r="W6" s="1"/>
      <c r="X6" s="1"/>
      <c r="Y6" s="1"/>
      <c r="Z6" s="1"/>
      <c r="AA6" s="1"/>
      <c r="AB6" s="1"/>
      <c r="AC6" s="1"/>
      <c r="AD6" s="1"/>
    </row>
    <row r="7" spans="8:30" ht="13.5" customHeight="1" x14ac:dyDescent="0.15">
      <c r="H7" s="99">
        <v>12338</v>
      </c>
      <c r="I7" s="92">
        <v>36</v>
      </c>
      <c r="J7" s="184" t="s">
        <v>5</v>
      </c>
      <c r="K7" s="136">
        <f t="shared" si="0"/>
        <v>36</v>
      </c>
      <c r="L7" s="370">
        <v>4178</v>
      </c>
      <c r="M7" s="108"/>
      <c r="O7" s="2"/>
      <c r="Q7" s="1"/>
      <c r="R7" s="52"/>
      <c r="S7" s="28"/>
      <c r="T7" s="28"/>
      <c r="U7" s="28"/>
      <c r="V7" s="28"/>
      <c r="W7" s="1"/>
      <c r="X7" s="1"/>
      <c r="Y7" s="1"/>
      <c r="Z7" s="1"/>
      <c r="AA7" s="1"/>
      <c r="AB7" s="1"/>
      <c r="AC7" s="1"/>
      <c r="AD7" s="1"/>
    </row>
    <row r="8" spans="8:30" ht="13.5" customHeight="1" x14ac:dyDescent="0.15">
      <c r="H8" s="99">
        <v>9164</v>
      </c>
      <c r="I8" s="92">
        <v>34</v>
      </c>
      <c r="J8" s="184" t="s">
        <v>1</v>
      </c>
      <c r="K8" s="136">
        <f t="shared" si="0"/>
        <v>34</v>
      </c>
      <c r="L8" s="370">
        <v>8449</v>
      </c>
      <c r="M8" s="108"/>
      <c r="N8" s="106"/>
      <c r="O8" s="2"/>
      <c r="Q8" s="1"/>
      <c r="R8" s="52"/>
      <c r="S8" s="28"/>
      <c r="T8" s="28"/>
      <c r="U8" s="28"/>
      <c r="V8" s="28"/>
      <c r="W8" s="1"/>
      <c r="X8" s="1"/>
      <c r="Y8" s="1"/>
      <c r="Z8" s="1"/>
      <c r="AA8" s="1"/>
      <c r="AB8" s="1"/>
      <c r="AC8" s="1"/>
      <c r="AD8" s="1"/>
    </row>
    <row r="9" spans="8:30" ht="13.5" customHeight="1" x14ac:dyDescent="0.15">
      <c r="H9" s="99">
        <v>9137</v>
      </c>
      <c r="I9" s="92">
        <v>38</v>
      </c>
      <c r="J9" s="184" t="s">
        <v>38</v>
      </c>
      <c r="K9" s="136">
        <f t="shared" si="0"/>
        <v>38</v>
      </c>
      <c r="L9" s="370">
        <v>1437</v>
      </c>
      <c r="M9" s="108"/>
      <c r="O9" s="2"/>
      <c r="Q9" s="1"/>
      <c r="R9" s="52"/>
      <c r="S9" s="28"/>
      <c r="T9" s="28"/>
      <c r="U9" s="28"/>
      <c r="V9" s="28"/>
      <c r="W9" s="1"/>
      <c r="X9" s="1"/>
      <c r="Y9" s="1"/>
      <c r="Z9" s="1"/>
      <c r="AA9" s="1"/>
      <c r="AB9" s="1"/>
      <c r="AC9" s="1"/>
      <c r="AD9" s="1"/>
    </row>
    <row r="10" spans="8:30" ht="13.5" customHeight="1" x14ac:dyDescent="0.15">
      <c r="H10" s="99">
        <v>7347</v>
      </c>
      <c r="I10" s="92">
        <v>24</v>
      </c>
      <c r="J10" s="184" t="s">
        <v>28</v>
      </c>
      <c r="K10" s="136">
        <f t="shared" si="0"/>
        <v>24</v>
      </c>
      <c r="L10" s="370">
        <v>8546</v>
      </c>
      <c r="M10" s="108"/>
      <c r="O10" s="2"/>
      <c r="Q10" s="1"/>
      <c r="R10" s="52"/>
      <c r="S10" s="28"/>
      <c r="T10" s="28"/>
      <c r="U10" s="28"/>
      <c r="V10" s="28"/>
      <c r="W10" s="1"/>
      <c r="X10" s="1"/>
      <c r="Y10" s="1"/>
      <c r="Z10" s="1"/>
      <c r="AA10" s="1"/>
      <c r="AB10" s="1"/>
      <c r="AC10" s="1"/>
      <c r="AD10" s="1"/>
    </row>
    <row r="11" spans="8:30" ht="13.5" customHeight="1" x14ac:dyDescent="0.15">
      <c r="H11" s="99">
        <v>5468</v>
      </c>
      <c r="I11" s="92">
        <v>25</v>
      </c>
      <c r="J11" s="184" t="s">
        <v>29</v>
      </c>
      <c r="K11" s="136">
        <f t="shared" si="0"/>
        <v>25</v>
      </c>
      <c r="L11" s="370">
        <v>3217</v>
      </c>
      <c r="M11" s="108"/>
      <c r="O11" s="2"/>
      <c r="Q11" s="1"/>
      <c r="R11" s="52"/>
      <c r="S11" s="28"/>
      <c r="T11" s="28"/>
      <c r="U11" s="28"/>
      <c r="V11" s="28"/>
      <c r="W11" s="1"/>
      <c r="X11" s="1"/>
      <c r="Y11" s="1"/>
      <c r="Z11" s="1"/>
      <c r="AA11" s="1"/>
      <c r="AB11" s="1"/>
      <c r="AC11" s="1"/>
      <c r="AD11" s="1"/>
    </row>
    <row r="12" spans="8:30" ht="13.5" customHeight="1" x14ac:dyDescent="0.15">
      <c r="H12" s="99">
        <v>4091</v>
      </c>
      <c r="I12" s="92">
        <v>22</v>
      </c>
      <c r="J12" s="184" t="s">
        <v>26</v>
      </c>
      <c r="K12" s="136">
        <f t="shared" si="0"/>
        <v>22</v>
      </c>
      <c r="L12" s="370">
        <v>3827</v>
      </c>
      <c r="M12" s="108"/>
      <c r="O12" s="1"/>
      <c r="Q12" s="1"/>
      <c r="R12" s="52"/>
      <c r="S12" s="28"/>
      <c r="T12" s="28"/>
      <c r="U12" s="102"/>
      <c r="V12" s="28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 x14ac:dyDescent="0.2">
      <c r="H13" s="191">
        <v>3124</v>
      </c>
      <c r="I13" s="153">
        <v>17</v>
      </c>
      <c r="J13" s="255" t="s">
        <v>21</v>
      </c>
      <c r="K13" s="208">
        <f t="shared" si="0"/>
        <v>17</v>
      </c>
      <c r="L13" s="378">
        <v>3306</v>
      </c>
      <c r="M13" s="109"/>
      <c r="N13" s="110"/>
      <c r="O13" s="1"/>
      <c r="Q13" s="1"/>
      <c r="R13" s="52"/>
      <c r="S13" s="28"/>
      <c r="T13" s="28"/>
      <c r="U13" s="28"/>
      <c r="V13" s="28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 x14ac:dyDescent="0.15">
      <c r="H14" s="460">
        <v>2941</v>
      </c>
      <c r="I14" s="256">
        <v>1</v>
      </c>
      <c r="J14" s="484" t="s">
        <v>4</v>
      </c>
      <c r="K14" s="90" t="s">
        <v>8</v>
      </c>
      <c r="L14" s="379">
        <v>141316</v>
      </c>
      <c r="N14" s="52"/>
      <c r="O14" s="1"/>
      <c r="Q14" s="1"/>
      <c r="R14" s="52"/>
      <c r="S14" s="28"/>
      <c r="T14" s="28"/>
      <c r="U14" s="28"/>
      <c r="V14" s="28"/>
      <c r="W14" s="1"/>
      <c r="X14" s="1"/>
      <c r="Y14" s="1"/>
      <c r="Z14" s="1"/>
      <c r="AA14" s="1"/>
      <c r="AB14" s="1"/>
      <c r="AC14" s="1"/>
      <c r="AD14" s="1"/>
    </row>
    <row r="15" spans="8:30" ht="13.5" customHeight="1" x14ac:dyDescent="0.15">
      <c r="H15" s="347">
        <v>2696</v>
      </c>
      <c r="I15" s="92">
        <v>2</v>
      </c>
      <c r="J15" s="184" t="s">
        <v>6</v>
      </c>
      <c r="K15" s="56"/>
      <c r="L15" s="28"/>
      <c r="N15" s="58"/>
      <c r="O15" s="1"/>
      <c r="Q15" s="1"/>
      <c r="R15" s="52"/>
      <c r="S15" s="28"/>
      <c r="T15" s="28"/>
      <c r="U15" s="28"/>
      <c r="V15" s="28"/>
      <c r="W15" s="1"/>
      <c r="X15" s="1"/>
      <c r="Y15" s="1"/>
      <c r="Z15" s="1"/>
      <c r="AA15" s="1"/>
      <c r="AB15" s="1"/>
      <c r="AC15" s="1"/>
      <c r="AD15" s="1"/>
    </row>
    <row r="16" spans="8:30" ht="13.5" customHeight="1" x14ac:dyDescent="0.15">
      <c r="H16" s="347">
        <v>2551</v>
      </c>
      <c r="I16" s="92">
        <v>20</v>
      </c>
      <c r="J16" s="184" t="s">
        <v>24</v>
      </c>
      <c r="K16" s="56"/>
      <c r="Q16" s="1"/>
      <c r="R16" s="52"/>
      <c r="S16" s="28"/>
      <c r="T16" s="28"/>
      <c r="U16" s="28"/>
      <c r="V16" s="28"/>
      <c r="W16" s="1"/>
      <c r="X16" s="1"/>
      <c r="Y16" s="1"/>
      <c r="Z16" s="1"/>
      <c r="AA16" s="1"/>
      <c r="AB16" s="1"/>
      <c r="AC16" s="1"/>
      <c r="AD16" s="1"/>
    </row>
    <row r="17" spans="1:30" ht="13.5" customHeight="1" x14ac:dyDescent="0.15">
      <c r="H17" s="99">
        <v>1908</v>
      </c>
      <c r="I17" s="92">
        <v>26</v>
      </c>
      <c r="J17" s="184" t="s">
        <v>30</v>
      </c>
      <c r="K17" s="49"/>
      <c r="L17" s="28"/>
      <c r="Q17" s="1"/>
      <c r="R17" s="52"/>
      <c r="S17" s="28"/>
      <c r="T17" s="28"/>
      <c r="U17" s="28"/>
      <c r="V17" s="28"/>
      <c r="W17" s="1"/>
      <c r="X17" s="1"/>
      <c r="Y17" s="1"/>
      <c r="Z17" s="1"/>
      <c r="AA17" s="1"/>
      <c r="AB17" s="1"/>
      <c r="AC17" s="1"/>
      <c r="AD17" s="1"/>
    </row>
    <row r="18" spans="1:30" ht="13.5" customHeight="1" x14ac:dyDescent="0.15">
      <c r="H18" s="138">
        <v>1742</v>
      </c>
      <c r="I18" s="92">
        <v>40</v>
      </c>
      <c r="J18" s="184" t="s">
        <v>2</v>
      </c>
      <c r="K18" s="49"/>
      <c r="L18" s="28"/>
      <c r="Q18" s="1"/>
      <c r="R18" s="52"/>
      <c r="S18" s="28"/>
      <c r="T18" s="28"/>
      <c r="U18" s="28"/>
      <c r="V18" s="28"/>
      <c r="W18" s="1"/>
      <c r="X18" s="1"/>
      <c r="Y18" s="1"/>
      <c r="Z18" s="1"/>
      <c r="AA18" s="1"/>
      <c r="AB18" s="1"/>
      <c r="AC18" s="1"/>
      <c r="AD18" s="1"/>
    </row>
    <row r="19" spans="1:30" ht="13.5" customHeight="1" x14ac:dyDescent="0.15">
      <c r="H19" s="100">
        <v>1250</v>
      </c>
      <c r="I19" s="92">
        <v>21</v>
      </c>
      <c r="J19" s="184" t="s">
        <v>25</v>
      </c>
      <c r="K19" s="1"/>
      <c r="L19" s="58" t="s">
        <v>70</v>
      </c>
      <c r="M19" s="528" t="s">
        <v>203</v>
      </c>
      <c r="N19" s="46" t="s">
        <v>75</v>
      </c>
      <c r="Q19" s="1"/>
      <c r="R19" s="52"/>
      <c r="S19" s="28"/>
      <c r="T19" s="28"/>
      <c r="U19" s="28"/>
      <c r="V19" s="28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 x14ac:dyDescent="0.2">
      <c r="H20" s="99">
        <v>1127</v>
      </c>
      <c r="I20" s="92">
        <v>6</v>
      </c>
      <c r="J20" s="184" t="s">
        <v>13</v>
      </c>
      <c r="K20" s="136">
        <f>SUM(I4)</f>
        <v>33</v>
      </c>
      <c r="L20" s="184" t="s">
        <v>0</v>
      </c>
      <c r="M20" s="380">
        <v>21781</v>
      </c>
      <c r="N20" s="100">
        <f>SUM(H4)</f>
        <v>22947</v>
      </c>
      <c r="Q20" s="1"/>
      <c r="R20" s="52"/>
      <c r="S20" s="28"/>
      <c r="T20" s="28"/>
      <c r="U20" s="28"/>
      <c r="V20" s="28"/>
      <c r="W20" s="1"/>
      <c r="X20" s="1"/>
      <c r="Y20" s="1"/>
      <c r="Z20" s="1"/>
      <c r="AA20" s="1"/>
      <c r="AB20" s="1"/>
      <c r="AC20" s="1"/>
      <c r="AD20" s="1"/>
    </row>
    <row r="21" spans="1:30" ht="13.5" customHeight="1" x14ac:dyDescent="0.15">
      <c r="A21" s="66" t="s">
        <v>46</v>
      </c>
      <c r="B21" s="67" t="s">
        <v>47</v>
      </c>
      <c r="C21" s="67" t="s">
        <v>187</v>
      </c>
      <c r="D21" s="67" t="s">
        <v>180</v>
      </c>
      <c r="E21" s="67" t="s">
        <v>41</v>
      </c>
      <c r="F21" s="67" t="s">
        <v>50</v>
      </c>
      <c r="G21" s="330" t="s">
        <v>191</v>
      </c>
      <c r="H21" s="99">
        <v>966</v>
      </c>
      <c r="I21" s="92">
        <v>31</v>
      </c>
      <c r="J21" s="92" t="s">
        <v>64</v>
      </c>
      <c r="K21" s="136">
        <f t="shared" ref="K21:K29" si="1">SUM(I5)</f>
        <v>9</v>
      </c>
      <c r="L21" s="410" t="s">
        <v>171</v>
      </c>
      <c r="M21" s="381">
        <v>20045</v>
      </c>
      <c r="N21" s="100">
        <f t="shared" ref="N21:N29" si="2">SUM(H5)</f>
        <v>19913</v>
      </c>
      <c r="Q21" s="1"/>
      <c r="R21" s="52"/>
      <c r="S21" s="28"/>
      <c r="T21" s="28"/>
      <c r="U21" s="28"/>
      <c r="V21" s="28"/>
      <c r="W21" s="1"/>
      <c r="X21" s="1"/>
      <c r="Y21" s="1"/>
      <c r="Z21" s="1"/>
      <c r="AA21" s="1"/>
      <c r="AB21" s="1"/>
      <c r="AC21" s="1"/>
      <c r="AD21" s="1"/>
    </row>
    <row r="22" spans="1:30" ht="13.5" customHeight="1" x14ac:dyDescent="0.15">
      <c r="A22" s="69">
        <v>1</v>
      </c>
      <c r="B22" s="184" t="s">
        <v>0</v>
      </c>
      <c r="C22" s="47">
        <f>SUM(H4)</f>
        <v>22947</v>
      </c>
      <c r="D22" s="111">
        <f>SUM(L4)</f>
        <v>53551</v>
      </c>
      <c r="E22" s="63">
        <f t="shared" ref="E22:E31" si="3">SUM(N20/M20*100)</f>
        <v>105.35328956429917</v>
      </c>
      <c r="F22" s="59">
        <f t="shared" ref="F22:F32" si="4">SUM(C22/D22*100)</f>
        <v>42.850740415678516</v>
      </c>
      <c r="G22" s="70"/>
      <c r="H22" s="99">
        <v>950</v>
      </c>
      <c r="I22" s="92">
        <v>15</v>
      </c>
      <c r="J22" s="184" t="s">
        <v>20</v>
      </c>
      <c r="K22" s="136">
        <f t="shared" si="1"/>
        <v>13</v>
      </c>
      <c r="L22" s="184" t="s">
        <v>7</v>
      </c>
      <c r="M22" s="381">
        <v>14835</v>
      </c>
      <c r="N22" s="100">
        <f t="shared" si="2"/>
        <v>15447</v>
      </c>
      <c r="Q22" s="1"/>
      <c r="R22" s="52"/>
      <c r="S22" s="28"/>
      <c r="T22" s="28"/>
      <c r="U22" s="28"/>
      <c r="V22" s="28"/>
      <c r="W22" s="1"/>
      <c r="X22" s="1"/>
      <c r="Y22" s="1"/>
      <c r="Z22" s="1"/>
      <c r="AA22" s="1"/>
      <c r="AB22" s="1"/>
      <c r="AC22" s="1"/>
      <c r="AD22" s="1"/>
    </row>
    <row r="23" spans="1:30" ht="13.5" customHeight="1" x14ac:dyDescent="0.15">
      <c r="A23" s="69">
        <v>2</v>
      </c>
      <c r="B23" s="410" t="s">
        <v>171</v>
      </c>
      <c r="C23" s="47">
        <f t="shared" ref="C23:C31" si="5">SUM(H5)</f>
        <v>19913</v>
      </c>
      <c r="D23" s="111">
        <f t="shared" ref="D23:D31" si="6">SUM(L5)</f>
        <v>19687</v>
      </c>
      <c r="E23" s="63">
        <f t="shared" si="3"/>
        <v>99.341481666250928</v>
      </c>
      <c r="F23" s="59">
        <f t="shared" si="4"/>
        <v>101.14796566262001</v>
      </c>
      <c r="G23" s="70"/>
      <c r="H23" s="347">
        <v>795</v>
      </c>
      <c r="I23" s="92">
        <v>14</v>
      </c>
      <c r="J23" s="184" t="s">
        <v>19</v>
      </c>
      <c r="K23" s="136">
        <f t="shared" si="1"/>
        <v>36</v>
      </c>
      <c r="L23" s="184" t="s">
        <v>5</v>
      </c>
      <c r="M23" s="381">
        <v>16501</v>
      </c>
      <c r="N23" s="100">
        <f t="shared" si="2"/>
        <v>12338</v>
      </c>
      <c r="Q23" s="1"/>
      <c r="R23" s="52"/>
      <c r="S23" s="28"/>
      <c r="T23" s="28"/>
      <c r="U23" s="28"/>
      <c r="V23" s="28"/>
      <c r="W23" s="1"/>
      <c r="X23" s="1"/>
      <c r="Y23" s="1"/>
      <c r="Z23" s="1"/>
      <c r="AA23" s="1"/>
      <c r="AB23" s="1"/>
      <c r="AC23" s="1"/>
      <c r="AD23" s="1"/>
    </row>
    <row r="24" spans="1:30" ht="13.5" customHeight="1" x14ac:dyDescent="0.15">
      <c r="A24" s="69">
        <v>3</v>
      </c>
      <c r="B24" s="184" t="s">
        <v>7</v>
      </c>
      <c r="C24" s="47">
        <f t="shared" si="5"/>
        <v>15447</v>
      </c>
      <c r="D24" s="111">
        <f t="shared" si="6"/>
        <v>11312</v>
      </c>
      <c r="E24" s="63">
        <f t="shared" si="3"/>
        <v>104.12537917087967</v>
      </c>
      <c r="F24" s="59">
        <f t="shared" si="4"/>
        <v>136.55410183875532</v>
      </c>
      <c r="G24" s="70"/>
      <c r="H24" s="99">
        <v>787</v>
      </c>
      <c r="I24" s="92">
        <v>16</v>
      </c>
      <c r="J24" s="184" t="s">
        <v>3</v>
      </c>
      <c r="K24" s="136">
        <f t="shared" si="1"/>
        <v>34</v>
      </c>
      <c r="L24" s="184" t="s">
        <v>1</v>
      </c>
      <c r="M24" s="381">
        <v>9121</v>
      </c>
      <c r="N24" s="100">
        <f t="shared" si="2"/>
        <v>9164</v>
      </c>
      <c r="Q24" s="1"/>
      <c r="R24" s="52"/>
      <c r="S24" s="28"/>
      <c r="T24" s="28"/>
      <c r="U24" s="28"/>
      <c r="V24" s="28"/>
      <c r="W24" s="1"/>
      <c r="X24" s="1"/>
      <c r="Y24" s="1"/>
      <c r="Z24" s="1"/>
      <c r="AA24" s="1"/>
      <c r="AB24" s="1"/>
      <c r="AC24" s="1"/>
      <c r="AD24" s="1"/>
    </row>
    <row r="25" spans="1:30" ht="13.5" customHeight="1" x14ac:dyDescent="0.15">
      <c r="A25" s="69">
        <v>4</v>
      </c>
      <c r="B25" s="184" t="s">
        <v>5</v>
      </c>
      <c r="C25" s="47">
        <f t="shared" si="5"/>
        <v>12338</v>
      </c>
      <c r="D25" s="111">
        <f t="shared" si="6"/>
        <v>4178</v>
      </c>
      <c r="E25" s="63">
        <f t="shared" si="3"/>
        <v>74.771225986303861</v>
      </c>
      <c r="F25" s="59">
        <f t="shared" si="4"/>
        <v>295.30876017233123</v>
      </c>
      <c r="G25" s="70"/>
      <c r="H25" s="99">
        <v>614</v>
      </c>
      <c r="I25" s="92">
        <v>12</v>
      </c>
      <c r="J25" s="184" t="s">
        <v>18</v>
      </c>
      <c r="K25" s="136">
        <f t="shared" si="1"/>
        <v>38</v>
      </c>
      <c r="L25" s="184" t="s">
        <v>38</v>
      </c>
      <c r="M25" s="381">
        <v>9273</v>
      </c>
      <c r="N25" s="100">
        <f t="shared" si="2"/>
        <v>9137</v>
      </c>
      <c r="Q25" s="1"/>
      <c r="R25" s="52"/>
      <c r="S25" s="28"/>
      <c r="T25" s="28"/>
      <c r="U25" s="28"/>
      <c r="V25" s="28"/>
      <c r="W25" s="1"/>
      <c r="X25" s="1"/>
      <c r="Y25" s="1"/>
      <c r="Z25" s="1"/>
      <c r="AA25" s="1"/>
      <c r="AB25" s="1"/>
      <c r="AC25" s="1"/>
      <c r="AD25" s="1"/>
    </row>
    <row r="26" spans="1:30" ht="13.5" customHeight="1" x14ac:dyDescent="0.15">
      <c r="A26" s="69">
        <v>5</v>
      </c>
      <c r="B26" s="184" t="s">
        <v>1</v>
      </c>
      <c r="C26" s="47">
        <f t="shared" si="5"/>
        <v>9164</v>
      </c>
      <c r="D26" s="111">
        <f t="shared" si="6"/>
        <v>8449</v>
      </c>
      <c r="E26" s="63">
        <f t="shared" si="3"/>
        <v>100.47143953513869</v>
      </c>
      <c r="F26" s="59">
        <f t="shared" si="4"/>
        <v>108.46253994555568</v>
      </c>
      <c r="G26" s="80"/>
      <c r="H26" s="99">
        <v>605</v>
      </c>
      <c r="I26" s="92">
        <v>18</v>
      </c>
      <c r="J26" s="184" t="s">
        <v>22</v>
      </c>
      <c r="K26" s="136">
        <f t="shared" si="1"/>
        <v>24</v>
      </c>
      <c r="L26" s="184" t="s">
        <v>28</v>
      </c>
      <c r="M26" s="381">
        <v>7628</v>
      </c>
      <c r="N26" s="100">
        <f t="shared" si="2"/>
        <v>7347</v>
      </c>
      <c r="Q26" s="1"/>
      <c r="R26" s="52"/>
      <c r="S26" s="28"/>
      <c r="T26" s="28"/>
      <c r="U26" s="28"/>
      <c r="V26" s="28"/>
      <c r="W26" s="1"/>
      <c r="X26" s="1"/>
      <c r="Y26" s="1"/>
      <c r="Z26" s="1"/>
      <c r="AA26" s="1"/>
      <c r="AB26" s="1"/>
      <c r="AC26" s="1"/>
      <c r="AD26" s="1"/>
    </row>
    <row r="27" spans="1:30" ht="13.5" customHeight="1" x14ac:dyDescent="0.15">
      <c r="A27" s="69">
        <v>6</v>
      </c>
      <c r="B27" s="184" t="s">
        <v>38</v>
      </c>
      <c r="C27" s="47">
        <f t="shared" si="5"/>
        <v>9137</v>
      </c>
      <c r="D27" s="111">
        <f t="shared" si="6"/>
        <v>1437</v>
      </c>
      <c r="E27" s="63">
        <f t="shared" si="3"/>
        <v>98.533376469319535</v>
      </c>
      <c r="F27" s="59">
        <f t="shared" si="4"/>
        <v>635.83855254001401</v>
      </c>
      <c r="G27" s="84"/>
      <c r="H27" s="99">
        <v>125</v>
      </c>
      <c r="I27" s="92">
        <v>11</v>
      </c>
      <c r="J27" s="184" t="s">
        <v>17</v>
      </c>
      <c r="K27" s="136">
        <f t="shared" si="1"/>
        <v>25</v>
      </c>
      <c r="L27" s="184" t="s">
        <v>29</v>
      </c>
      <c r="M27" s="381">
        <v>5585</v>
      </c>
      <c r="N27" s="100">
        <f t="shared" si="2"/>
        <v>5468</v>
      </c>
      <c r="Q27" s="1"/>
      <c r="R27" s="52"/>
      <c r="S27" s="28"/>
      <c r="T27" s="28"/>
      <c r="U27" s="28"/>
      <c r="V27" s="28"/>
      <c r="W27" s="1"/>
      <c r="X27" s="1"/>
      <c r="Y27" s="1"/>
      <c r="Z27" s="1"/>
      <c r="AA27" s="1"/>
      <c r="AB27" s="1"/>
      <c r="AC27" s="1"/>
      <c r="AD27" s="1"/>
    </row>
    <row r="28" spans="1:30" ht="13.5" customHeight="1" x14ac:dyDescent="0.15">
      <c r="A28" s="69">
        <v>7</v>
      </c>
      <c r="B28" s="184" t="s">
        <v>28</v>
      </c>
      <c r="C28" s="47">
        <f t="shared" si="5"/>
        <v>7347</v>
      </c>
      <c r="D28" s="111">
        <f t="shared" si="6"/>
        <v>8546</v>
      </c>
      <c r="E28" s="63">
        <f t="shared" si="3"/>
        <v>96.316203460933409</v>
      </c>
      <c r="F28" s="59">
        <f t="shared" si="4"/>
        <v>85.9700444652469</v>
      </c>
      <c r="G28" s="70"/>
      <c r="H28" s="347">
        <v>83</v>
      </c>
      <c r="I28" s="92">
        <v>5</v>
      </c>
      <c r="J28" s="184" t="s">
        <v>12</v>
      </c>
      <c r="K28" s="136">
        <f t="shared" si="1"/>
        <v>22</v>
      </c>
      <c r="L28" s="184" t="s">
        <v>26</v>
      </c>
      <c r="M28" s="381">
        <v>4100</v>
      </c>
      <c r="N28" s="100">
        <f t="shared" si="2"/>
        <v>4091</v>
      </c>
      <c r="Q28" s="1"/>
      <c r="R28" s="52"/>
      <c r="S28" s="28"/>
      <c r="T28" s="28"/>
      <c r="U28" s="28"/>
      <c r="V28" s="28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 x14ac:dyDescent="0.2">
      <c r="A29" s="69">
        <v>8</v>
      </c>
      <c r="B29" s="184" t="s">
        <v>29</v>
      </c>
      <c r="C29" s="47">
        <f t="shared" si="5"/>
        <v>5468</v>
      </c>
      <c r="D29" s="111">
        <f t="shared" si="6"/>
        <v>3217</v>
      </c>
      <c r="E29" s="63">
        <f t="shared" si="3"/>
        <v>97.905102954341984</v>
      </c>
      <c r="F29" s="59">
        <f t="shared" si="4"/>
        <v>169.97202362449485</v>
      </c>
      <c r="G29" s="81"/>
      <c r="H29" s="99">
        <v>61</v>
      </c>
      <c r="I29" s="92">
        <v>29</v>
      </c>
      <c r="J29" s="184" t="s">
        <v>54</v>
      </c>
      <c r="K29" s="208">
        <f t="shared" si="1"/>
        <v>17</v>
      </c>
      <c r="L29" s="255" t="s">
        <v>21</v>
      </c>
      <c r="M29" s="382">
        <v>3104</v>
      </c>
      <c r="N29" s="100">
        <f t="shared" si="2"/>
        <v>3124</v>
      </c>
      <c r="Q29" s="1"/>
      <c r="R29" s="52"/>
      <c r="S29" s="28"/>
      <c r="T29" s="28"/>
      <c r="U29" s="28"/>
      <c r="V29" s="28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 x14ac:dyDescent="0.15">
      <c r="A30" s="69">
        <v>9</v>
      </c>
      <c r="B30" s="184" t="s">
        <v>26</v>
      </c>
      <c r="C30" s="47">
        <f t="shared" si="5"/>
        <v>4091</v>
      </c>
      <c r="D30" s="111">
        <f t="shared" si="6"/>
        <v>3827</v>
      </c>
      <c r="E30" s="63">
        <f t="shared" si="3"/>
        <v>99.780487804878049</v>
      </c>
      <c r="F30" s="59">
        <f t="shared" si="4"/>
        <v>106.89835380193362</v>
      </c>
      <c r="G30" s="80"/>
      <c r="H30" s="99">
        <v>30</v>
      </c>
      <c r="I30" s="92">
        <v>27</v>
      </c>
      <c r="J30" s="184" t="s">
        <v>31</v>
      </c>
      <c r="K30" s="130"/>
      <c r="L30" s="392" t="s">
        <v>109</v>
      </c>
      <c r="M30" s="383">
        <v>132130</v>
      </c>
      <c r="N30" s="100">
        <f>SUM(H44)</f>
        <v>128315</v>
      </c>
      <c r="Q30" s="1"/>
      <c r="R30" s="52"/>
      <c r="S30" s="28"/>
      <c r="T30" s="28"/>
      <c r="U30" s="28"/>
      <c r="V30" s="28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 x14ac:dyDescent="0.2">
      <c r="A31" s="82">
        <v>10</v>
      </c>
      <c r="B31" s="255" t="s">
        <v>21</v>
      </c>
      <c r="C31" s="47">
        <f t="shared" si="5"/>
        <v>3124</v>
      </c>
      <c r="D31" s="111">
        <f t="shared" si="6"/>
        <v>3306</v>
      </c>
      <c r="E31" s="64">
        <f t="shared" si="3"/>
        <v>100.64432989690721</v>
      </c>
      <c r="F31" s="71">
        <f t="shared" si="4"/>
        <v>94.494857834240776</v>
      </c>
      <c r="G31" s="83"/>
      <c r="H31" s="99">
        <v>30</v>
      </c>
      <c r="I31" s="92">
        <v>35</v>
      </c>
      <c r="J31" s="184" t="s">
        <v>36</v>
      </c>
      <c r="K31" s="49"/>
      <c r="L31" s="251"/>
      <c r="Q31" s="1"/>
      <c r="R31" s="52"/>
      <c r="S31" s="28"/>
      <c r="T31" s="28"/>
      <c r="U31" s="28"/>
      <c r="V31" s="28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 x14ac:dyDescent="0.2">
      <c r="A32" s="73"/>
      <c r="B32" s="74" t="s">
        <v>57</v>
      </c>
      <c r="C32" s="75">
        <f>SUM(H44)</f>
        <v>128315</v>
      </c>
      <c r="D32" s="75">
        <f>SUM(L14)</f>
        <v>141316</v>
      </c>
      <c r="E32" s="76">
        <f>SUM(N30/M30*100)</f>
        <v>97.112692045712549</v>
      </c>
      <c r="F32" s="71">
        <f t="shared" si="4"/>
        <v>90.800050949644771</v>
      </c>
      <c r="G32" s="93">
        <v>68.599999999999994</v>
      </c>
      <c r="H32" s="100">
        <v>29</v>
      </c>
      <c r="I32" s="92">
        <v>4</v>
      </c>
      <c r="J32" s="184" t="s">
        <v>11</v>
      </c>
      <c r="K32" s="49"/>
      <c r="L32" s="250"/>
      <c r="Q32" s="1"/>
      <c r="R32" s="52"/>
      <c r="S32" s="28"/>
      <c r="T32" s="28"/>
      <c r="U32" s="28"/>
      <c r="V32" s="28"/>
      <c r="W32" s="1"/>
      <c r="X32" s="1"/>
      <c r="Y32" s="1"/>
      <c r="Z32" s="1"/>
      <c r="AA32" s="1"/>
      <c r="AB32" s="1"/>
      <c r="AC32" s="1"/>
      <c r="AD32" s="1"/>
    </row>
    <row r="33" spans="3:30" ht="13.5" customHeight="1" x14ac:dyDescent="0.15">
      <c r="H33" s="99">
        <v>26</v>
      </c>
      <c r="I33" s="92">
        <v>28</v>
      </c>
      <c r="J33" s="184" t="s">
        <v>32</v>
      </c>
      <c r="K33" s="49"/>
      <c r="L33" s="250"/>
      <c r="Q33" s="1"/>
      <c r="R33" s="52"/>
      <c r="S33" s="28"/>
      <c r="T33" s="28"/>
      <c r="U33" s="28"/>
      <c r="V33" s="28"/>
      <c r="W33" s="1"/>
      <c r="X33" s="1"/>
      <c r="Y33" s="1"/>
      <c r="Z33" s="1"/>
      <c r="AA33" s="1"/>
      <c r="AB33" s="1"/>
      <c r="AC33" s="1"/>
      <c r="AD33" s="1"/>
    </row>
    <row r="34" spans="3:30" ht="13.5" customHeight="1" x14ac:dyDescent="0.15">
      <c r="C34" s="11"/>
      <c r="D34" s="11"/>
      <c r="H34" s="138">
        <v>14</v>
      </c>
      <c r="I34" s="92">
        <v>39</v>
      </c>
      <c r="J34" s="184" t="s">
        <v>39</v>
      </c>
      <c r="K34" s="49"/>
      <c r="L34" s="250"/>
      <c r="Q34" s="1"/>
      <c r="R34" s="52"/>
      <c r="S34" s="28"/>
      <c r="T34" s="28"/>
      <c r="U34" s="28"/>
      <c r="V34" s="28"/>
      <c r="W34" s="1"/>
      <c r="X34" s="1"/>
      <c r="Y34" s="1"/>
      <c r="Z34" s="1"/>
      <c r="AA34" s="1"/>
      <c r="AB34" s="1"/>
      <c r="AC34" s="1"/>
      <c r="AD34" s="1"/>
    </row>
    <row r="35" spans="3:30" ht="13.5" customHeight="1" x14ac:dyDescent="0.15">
      <c r="H35" s="100">
        <v>9</v>
      </c>
      <c r="I35" s="92">
        <v>32</v>
      </c>
      <c r="J35" s="184" t="s">
        <v>35</v>
      </c>
      <c r="K35" s="49"/>
      <c r="L35" s="414"/>
      <c r="M35" s="28"/>
      <c r="Q35" s="1"/>
      <c r="R35" s="52"/>
      <c r="S35" s="28"/>
      <c r="T35" s="28"/>
      <c r="U35" s="28"/>
      <c r="V35" s="28"/>
      <c r="W35" s="1"/>
      <c r="X35" s="1"/>
      <c r="Y35" s="1"/>
      <c r="Z35" s="1"/>
      <c r="AA35" s="1"/>
      <c r="AB35" s="1"/>
      <c r="AC35" s="1"/>
      <c r="AD35" s="1"/>
    </row>
    <row r="36" spans="3:30" ht="13.5" customHeight="1" x14ac:dyDescent="0.15">
      <c r="H36" s="99">
        <v>0</v>
      </c>
      <c r="I36" s="92">
        <v>3</v>
      </c>
      <c r="J36" s="184" t="s">
        <v>10</v>
      </c>
      <c r="K36" s="49"/>
      <c r="L36" s="414"/>
      <c r="M36" s="28"/>
      <c r="Q36" s="1"/>
      <c r="R36" s="52"/>
      <c r="S36" s="28"/>
      <c r="T36" s="28"/>
      <c r="U36" s="28"/>
      <c r="V36" s="28"/>
      <c r="W36" s="1"/>
      <c r="X36" s="1"/>
      <c r="Y36" s="1"/>
      <c r="Z36" s="1"/>
      <c r="AA36" s="1"/>
      <c r="AB36" s="1"/>
      <c r="AC36" s="1"/>
      <c r="AD36" s="1"/>
    </row>
    <row r="37" spans="3:30" ht="13.5" customHeight="1" x14ac:dyDescent="0.15">
      <c r="H37" s="99">
        <v>0</v>
      </c>
      <c r="I37" s="92">
        <v>7</v>
      </c>
      <c r="J37" s="184" t="s">
        <v>14</v>
      </c>
      <c r="K37" s="49"/>
      <c r="L37" s="414"/>
      <c r="M37" s="28"/>
      <c r="Q37" s="1"/>
      <c r="R37" s="52"/>
      <c r="S37" s="28"/>
      <c r="T37" s="28"/>
      <c r="U37" s="28"/>
      <c r="V37" s="102"/>
      <c r="W37" s="1"/>
      <c r="X37" s="1"/>
      <c r="Y37" s="1"/>
      <c r="Z37" s="1"/>
      <c r="AA37" s="1"/>
      <c r="AB37" s="1"/>
      <c r="AC37" s="1"/>
      <c r="AD37" s="1"/>
    </row>
    <row r="38" spans="3:30" ht="13.5" customHeight="1" x14ac:dyDescent="0.15">
      <c r="H38" s="99">
        <v>0</v>
      </c>
      <c r="I38" s="92">
        <v>8</v>
      </c>
      <c r="J38" s="184" t="s">
        <v>15</v>
      </c>
      <c r="K38" s="49"/>
      <c r="L38" s="489"/>
      <c r="M38" s="28"/>
      <c r="Q38" s="1"/>
      <c r="R38" s="52"/>
      <c r="S38" s="28"/>
      <c r="T38" s="28"/>
      <c r="U38" s="28"/>
      <c r="V38" s="28"/>
      <c r="W38" s="1"/>
      <c r="X38" s="1"/>
      <c r="Y38" s="1"/>
      <c r="Z38" s="1"/>
      <c r="AA38" s="1"/>
      <c r="AB38" s="1"/>
      <c r="AC38" s="1"/>
      <c r="AD38" s="1"/>
    </row>
    <row r="39" spans="3:30" ht="13.5" customHeight="1" x14ac:dyDescent="0.15">
      <c r="H39" s="347">
        <v>0</v>
      </c>
      <c r="I39" s="92">
        <v>10</v>
      </c>
      <c r="J39" s="184" t="s">
        <v>16</v>
      </c>
      <c r="K39" s="49"/>
      <c r="L39" s="485"/>
      <c r="M39" s="485"/>
      <c r="Q39" s="1"/>
      <c r="R39" s="52"/>
      <c r="S39" s="28"/>
      <c r="T39" s="28"/>
      <c r="U39" s="28"/>
      <c r="V39" s="28"/>
      <c r="W39" s="1"/>
      <c r="X39" s="1"/>
      <c r="Y39" s="1"/>
      <c r="Z39" s="1"/>
      <c r="AA39" s="1"/>
      <c r="AB39" s="1"/>
      <c r="AC39" s="1"/>
      <c r="AD39" s="1"/>
    </row>
    <row r="40" spans="3:30" ht="13.5" customHeight="1" x14ac:dyDescent="0.15">
      <c r="H40" s="99">
        <v>0</v>
      </c>
      <c r="I40" s="92">
        <v>19</v>
      </c>
      <c r="J40" s="184" t="s">
        <v>23</v>
      </c>
      <c r="K40" s="49"/>
      <c r="L40" s="51"/>
      <c r="M40" s="490"/>
      <c r="Q40" s="1"/>
      <c r="R40" s="52"/>
      <c r="S40" s="28"/>
      <c r="T40" s="28"/>
      <c r="U40" s="28"/>
      <c r="V40" s="28"/>
      <c r="W40" s="1"/>
      <c r="X40" s="1"/>
      <c r="Y40" s="1"/>
      <c r="Z40" s="1"/>
      <c r="AA40" s="1"/>
      <c r="AB40" s="1"/>
      <c r="AC40" s="1"/>
      <c r="AD40" s="1"/>
    </row>
    <row r="41" spans="3:30" ht="13.5" customHeight="1" x14ac:dyDescent="0.15">
      <c r="H41" s="99">
        <v>0</v>
      </c>
      <c r="I41" s="92">
        <v>23</v>
      </c>
      <c r="J41" s="184" t="s">
        <v>27</v>
      </c>
      <c r="K41" s="49"/>
      <c r="L41" s="28"/>
      <c r="Q41" s="1"/>
      <c r="R41" s="52"/>
      <c r="S41" s="28"/>
      <c r="T41" s="28"/>
      <c r="U41" s="28"/>
      <c r="V41" s="28"/>
      <c r="W41" s="1"/>
      <c r="X41" s="1"/>
      <c r="Y41" s="1"/>
      <c r="Z41" s="1"/>
      <c r="AA41" s="1"/>
      <c r="AB41" s="1"/>
      <c r="AC41" s="1"/>
      <c r="AD41" s="1"/>
    </row>
    <row r="42" spans="3:30" ht="13.5" customHeight="1" x14ac:dyDescent="0.15">
      <c r="H42" s="99">
        <v>0</v>
      </c>
      <c r="I42" s="92">
        <v>30</v>
      </c>
      <c r="J42" s="184" t="s">
        <v>33</v>
      </c>
      <c r="K42" s="49"/>
      <c r="L42" s="28"/>
      <c r="Q42" s="1"/>
      <c r="R42" s="52"/>
      <c r="S42" s="28"/>
      <c r="T42" s="28"/>
      <c r="U42" s="28"/>
      <c r="V42" s="28"/>
      <c r="W42" s="1"/>
      <c r="X42" s="1"/>
      <c r="Y42" s="1"/>
      <c r="Z42" s="1"/>
      <c r="AA42" s="1"/>
      <c r="AB42" s="1"/>
      <c r="AC42" s="1"/>
      <c r="AD42" s="1"/>
    </row>
    <row r="43" spans="3:30" ht="13.5" customHeight="1" x14ac:dyDescent="0.15">
      <c r="H43" s="99">
        <v>0</v>
      </c>
      <c r="I43" s="92">
        <v>37</v>
      </c>
      <c r="J43" s="184" t="s">
        <v>37</v>
      </c>
      <c r="K43" s="49"/>
      <c r="L43" s="28"/>
      <c r="Q43" s="1"/>
      <c r="R43" s="52"/>
      <c r="S43" s="33"/>
      <c r="T43" s="33"/>
      <c r="U43" s="33"/>
      <c r="V43" s="33"/>
      <c r="W43" s="1"/>
      <c r="X43" s="1"/>
      <c r="Y43" s="1"/>
      <c r="Z43" s="1"/>
      <c r="AA43" s="1"/>
      <c r="AB43" s="1"/>
      <c r="AC43" s="1"/>
      <c r="AD43" s="1"/>
    </row>
    <row r="44" spans="3:30" ht="13.5" customHeight="1" x14ac:dyDescent="0.15">
      <c r="H44" s="133">
        <f>SUM(H4:H43)</f>
        <v>128315</v>
      </c>
      <c r="I44" s="4"/>
      <c r="J44" s="183" t="s">
        <v>48</v>
      </c>
      <c r="K44" s="62"/>
      <c r="L44" s="1"/>
      <c r="Q44" s="1"/>
      <c r="R44" s="52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 x14ac:dyDescent="0.15">
      <c r="K45" s="1"/>
      <c r="L45" s="1"/>
      <c r="O45" s="1"/>
      <c r="Q45" s="1"/>
      <c r="R45" s="122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 x14ac:dyDescent="0.15">
      <c r="K46" s="1"/>
      <c r="L46" s="1"/>
      <c r="Q46" s="1"/>
      <c r="R46" s="51"/>
      <c r="S46" s="119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</row>
    <row r="47" spans="3:30" ht="13.5" customHeight="1" x14ac:dyDescent="0.2">
      <c r="I47" s="477" t="s">
        <v>193</v>
      </c>
      <c r="J47" s="50"/>
      <c r="K47" s="1"/>
      <c r="L47" s="525"/>
      <c r="N47" s="51"/>
      <c r="Q47" s="1"/>
      <c r="R47" s="52"/>
      <c r="S47" s="28"/>
      <c r="T47" s="28"/>
      <c r="U47" s="28"/>
      <c r="V47" s="28"/>
      <c r="W47" s="1"/>
      <c r="X47" s="1"/>
      <c r="Y47" s="1"/>
      <c r="Z47" s="1"/>
      <c r="AA47" s="1"/>
      <c r="AB47" s="1"/>
      <c r="AC47" s="1"/>
      <c r="AD47" s="1"/>
    </row>
    <row r="48" spans="3:30" ht="13.5" customHeight="1" x14ac:dyDescent="0.15">
      <c r="H48" s="210" t="s">
        <v>187</v>
      </c>
      <c r="I48" s="4"/>
      <c r="J48" s="205" t="s">
        <v>105</v>
      </c>
      <c r="K48" s="90"/>
      <c r="L48" s="355" t="s">
        <v>184</v>
      </c>
      <c r="N48" s="52"/>
      <c r="Q48" s="1"/>
      <c r="R48" s="52"/>
      <c r="S48" s="28"/>
      <c r="T48" s="28"/>
      <c r="U48" s="28"/>
      <c r="V48" s="28"/>
      <c r="W48" s="1"/>
      <c r="X48" s="1"/>
      <c r="Y48" s="1"/>
      <c r="Z48" s="1"/>
      <c r="AA48" s="1"/>
      <c r="AB48" s="1"/>
      <c r="AC48" s="1"/>
      <c r="AD48" s="1"/>
    </row>
    <row r="49" spans="1:30" ht="13.5" customHeight="1" x14ac:dyDescent="0.15">
      <c r="H49" s="8" t="s">
        <v>100</v>
      </c>
      <c r="I49" s="4"/>
      <c r="J49" s="161" t="s">
        <v>9</v>
      </c>
      <c r="K49" s="112"/>
      <c r="L49" s="107" t="s">
        <v>100</v>
      </c>
      <c r="M49" s="519"/>
      <c r="N49" s="520"/>
      <c r="Q49" s="1"/>
      <c r="R49" s="52"/>
      <c r="S49" s="28"/>
      <c r="T49" s="28"/>
      <c r="U49" s="28"/>
      <c r="V49" s="28"/>
      <c r="W49" s="1"/>
      <c r="X49" s="1"/>
      <c r="Y49" s="1"/>
      <c r="Z49" s="1"/>
      <c r="AA49" s="1"/>
      <c r="AB49" s="1"/>
      <c r="AC49" s="1"/>
      <c r="AD49" s="1"/>
    </row>
    <row r="50" spans="1:30" ht="13.5" customHeight="1" x14ac:dyDescent="0.15">
      <c r="H50" s="526">
        <v>292012</v>
      </c>
      <c r="I50" s="184">
        <v>17</v>
      </c>
      <c r="J50" s="183" t="s">
        <v>21</v>
      </c>
      <c r="K50" s="139">
        <f>SUM(I50)</f>
        <v>17</v>
      </c>
      <c r="L50" s="356">
        <v>42442</v>
      </c>
      <c r="M50" s="519"/>
      <c r="N50" s="520"/>
      <c r="O50" s="28"/>
      <c r="Q50" s="1"/>
      <c r="R50" s="52"/>
      <c r="S50" s="28"/>
      <c r="T50" s="28"/>
      <c r="U50" s="28"/>
      <c r="V50" s="28"/>
      <c r="W50" s="1"/>
      <c r="X50" s="1"/>
      <c r="Y50" s="1"/>
      <c r="Z50" s="1"/>
      <c r="AA50" s="1"/>
      <c r="AB50" s="1"/>
      <c r="AC50" s="1"/>
      <c r="AD50" s="1"/>
    </row>
    <row r="51" spans="1:30" ht="13.5" customHeight="1" x14ac:dyDescent="0.15">
      <c r="H51" s="99">
        <v>100136</v>
      </c>
      <c r="I51" s="184">
        <v>36</v>
      </c>
      <c r="J51" s="184" t="s">
        <v>5</v>
      </c>
      <c r="K51" s="139">
        <f t="shared" ref="K51:K59" si="7">SUM(I51)</f>
        <v>36</v>
      </c>
      <c r="L51" s="356">
        <v>57600</v>
      </c>
      <c r="M51" s="519"/>
      <c r="N51" s="520"/>
      <c r="O51" s="28"/>
      <c r="Q51" s="1"/>
      <c r="R51" s="52"/>
      <c r="S51" s="28"/>
      <c r="T51" s="28"/>
      <c r="U51" s="28"/>
      <c r="V51" s="28"/>
      <c r="W51" s="1"/>
      <c r="X51" s="1"/>
      <c r="Y51" s="1"/>
      <c r="Z51" s="1"/>
      <c r="AA51" s="1"/>
      <c r="AB51" s="1"/>
      <c r="AC51" s="1"/>
      <c r="AD51" s="1"/>
    </row>
    <row r="52" spans="1:30" ht="13.5" customHeight="1" x14ac:dyDescent="0.15">
      <c r="H52" s="347">
        <v>30352</v>
      </c>
      <c r="I52" s="184">
        <v>40</v>
      </c>
      <c r="J52" s="183" t="s">
        <v>2</v>
      </c>
      <c r="K52" s="139">
        <f t="shared" si="7"/>
        <v>40</v>
      </c>
      <c r="L52" s="356">
        <v>29012</v>
      </c>
      <c r="M52" s="87"/>
      <c r="N52" s="52"/>
      <c r="O52" s="28"/>
      <c r="Q52" s="1"/>
      <c r="R52" s="52"/>
      <c r="S52" s="28"/>
      <c r="T52" s="28"/>
      <c r="U52" s="28"/>
      <c r="V52" s="28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 x14ac:dyDescent="0.2">
      <c r="H53" s="99">
        <v>21890</v>
      </c>
      <c r="I53" s="184">
        <v>16</v>
      </c>
      <c r="J53" s="183" t="s">
        <v>3</v>
      </c>
      <c r="K53" s="139">
        <f t="shared" si="7"/>
        <v>16</v>
      </c>
      <c r="L53" s="356">
        <v>18973</v>
      </c>
      <c r="M53" s="87"/>
      <c r="N53" s="52"/>
      <c r="O53" s="1"/>
      <c r="Q53" s="1"/>
      <c r="R53" s="52"/>
      <c r="S53" s="28"/>
      <c r="T53" s="28"/>
      <c r="U53" s="28"/>
      <c r="V53" s="28"/>
      <c r="W53" s="1"/>
      <c r="X53" s="1"/>
      <c r="Y53" s="1"/>
      <c r="Z53" s="1"/>
      <c r="AA53" s="1"/>
      <c r="AB53" s="1"/>
      <c r="AC53" s="1"/>
      <c r="AD53" s="1"/>
    </row>
    <row r="54" spans="1:30" ht="13.5" customHeight="1" x14ac:dyDescent="0.15">
      <c r="A54" s="66" t="s">
        <v>46</v>
      </c>
      <c r="B54" s="67" t="s">
        <v>47</v>
      </c>
      <c r="C54" s="67" t="s">
        <v>187</v>
      </c>
      <c r="D54" s="67" t="s">
        <v>180</v>
      </c>
      <c r="E54" s="67" t="s">
        <v>41</v>
      </c>
      <c r="F54" s="67" t="s">
        <v>50</v>
      </c>
      <c r="G54" s="330" t="s">
        <v>191</v>
      </c>
      <c r="H54" s="222">
        <v>20795</v>
      </c>
      <c r="I54" s="184">
        <v>38</v>
      </c>
      <c r="J54" s="183" t="s">
        <v>38</v>
      </c>
      <c r="K54" s="139">
        <f t="shared" si="7"/>
        <v>38</v>
      </c>
      <c r="L54" s="356">
        <v>17241</v>
      </c>
      <c r="M54" s="87"/>
      <c r="N54" s="52"/>
      <c r="O54" s="1"/>
      <c r="Q54" s="1"/>
      <c r="R54" s="52"/>
      <c r="S54" s="28"/>
      <c r="T54" s="28"/>
      <c r="U54" s="28"/>
      <c r="V54" s="28"/>
      <c r="W54" s="1"/>
      <c r="X54" s="1"/>
      <c r="Y54" s="1"/>
      <c r="Z54" s="1"/>
      <c r="AA54" s="1"/>
      <c r="AB54" s="1"/>
      <c r="AC54" s="1"/>
      <c r="AD54" s="1"/>
    </row>
    <row r="55" spans="1:30" ht="13.5" customHeight="1" x14ac:dyDescent="0.15">
      <c r="A55" s="69">
        <v>1</v>
      </c>
      <c r="B55" s="183" t="s">
        <v>21</v>
      </c>
      <c r="C55" s="47">
        <f>SUM(H50)</f>
        <v>292012</v>
      </c>
      <c r="D55" s="6">
        <f t="shared" ref="D55:D64" si="8">SUM(L50)</f>
        <v>42442</v>
      </c>
      <c r="E55" s="59">
        <f>SUM(N66/M66*100)</f>
        <v>101.58599840669605</v>
      </c>
      <c r="F55" s="59">
        <f t="shared" ref="F55:F65" si="9">SUM(C55/D55*100)</f>
        <v>688.02601196927571</v>
      </c>
      <c r="G55" s="70"/>
      <c r="H55" s="347">
        <v>18019</v>
      </c>
      <c r="I55" s="184">
        <v>24</v>
      </c>
      <c r="J55" s="183" t="s">
        <v>28</v>
      </c>
      <c r="K55" s="139">
        <f t="shared" si="7"/>
        <v>24</v>
      </c>
      <c r="L55" s="356">
        <v>16927</v>
      </c>
      <c r="M55" s="87"/>
      <c r="N55" s="52"/>
      <c r="O55" s="1"/>
      <c r="Q55" s="1"/>
      <c r="R55" s="52"/>
      <c r="S55" s="28"/>
      <c r="T55" s="28"/>
      <c r="U55" s="28"/>
      <c r="V55" s="28"/>
      <c r="W55" s="1"/>
      <c r="X55" s="1"/>
      <c r="Y55" s="1"/>
      <c r="Z55" s="1"/>
      <c r="AA55" s="1"/>
      <c r="AB55" s="1"/>
      <c r="AC55" s="1"/>
      <c r="AD55" s="1"/>
    </row>
    <row r="56" spans="1:30" ht="13.5" customHeight="1" x14ac:dyDescent="0.15">
      <c r="A56" s="69">
        <v>2</v>
      </c>
      <c r="B56" s="184" t="s">
        <v>5</v>
      </c>
      <c r="C56" s="47">
        <f t="shared" ref="C56:C64" si="10">SUM(H51)</f>
        <v>100136</v>
      </c>
      <c r="D56" s="6">
        <f t="shared" si="8"/>
        <v>57600</v>
      </c>
      <c r="E56" s="59">
        <f t="shared" ref="E56:E65" si="11">SUM(N67/M67*100)</f>
        <v>98.291076494203793</v>
      </c>
      <c r="F56" s="59">
        <f t="shared" si="9"/>
        <v>173.84722222222223</v>
      </c>
      <c r="G56" s="70"/>
      <c r="H56" s="99">
        <v>17731</v>
      </c>
      <c r="I56" s="184">
        <v>37</v>
      </c>
      <c r="J56" s="183" t="s">
        <v>37</v>
      </c>
      <c r="K56" s="139">
        <f t="shared" si="7"/>
        <v>37</v>
      </c>
      <c r="L56" s="356">
        <v>10793</v>
      </c>
      <c r="M56" s="87"/>
      <c r="N56" s="52"/>
      <c r="O56" s="1"/>
      <c r="Q56" s="1"/>
      <c r="R56" s="52"/>
      <c r="S56" s="28"/>
      <c r="T56" s="28"/>
      <c r="U56" s="28"/>
      <c r="V56" s="28"/>
      <c r="W56" s="1"/>
      <c r="X56" s="1"/>
      <c r="Y56" s="1"/>
      <c r="Z56" s="1"/>
      <c r="AA56" s="1"/>
      <c r="AB56" s="1"/>
      <c r="AC56" s="1"/>
      <c r="AD56" s="1"/>
    </row>
    <row r="57" spans="1:30" ht="13.5" customHeight="1" x14ac:dyDescent="0.15">
      <c r="A57" s="69">
        <v>3</v>
      </c>
      <c r="B57" s="183" t="s">
        <v>2</v>
      </c>
      <c r="C57" s="47">
        <f t="shared" si="10"/>
        <v>30352</v>
      </c>
      <c r="D57" s="6">
        <f t="shared" si="8"/>
        <v>29012</v>
      </c>
      <c r="E57" s="59">
        <f t="shared" si="11"/>
        <v>108.55119630914487</v>
      </c>
      <c r="F57" s="59">
        <f t="shared" si="9"/>
        <v>104.61877843650905</v>
      </c>
      <c r="G57" s="70"/>
      <c r="H57" s="99">
        <v>16153</v>
      </c>
      <c r="I57" s="183">
        <v>25</v>
      </c>
      <c r="J57" s="183" t="s">
        <v>29</v>
      </c>
      <c r="K57" s="139">
        <f t="shared" si="7"/>
        <v>25</v>
      </c>
      <c r="L57" s="356">
        <v>17517</v>
      </c>
      <c r="M57" s="87"/>
      <c r="N57" s="52"/>
      <c r="O57" s="1"/>
      <c r="Q57" s="1"/>
      <c r="R57" s="52"/>
      <c r="S57" s="28"/>
      <c r="T57" s="28"/>
      <c r="U57" s="28"/>
      <c r="V57" s="28"/>
      <c r="W57" s="1"/>
      <c r="X57" s="1"/>
      <c r="Y57" s="1"/>
      <c r="Z57" s="1"/>
      <c r="AA57" s="1"/>
      <c r="AB57" s="1"/>
      <c r="AC57" s="1"/>
      <c r="AD57" s="1"/>
    </row>
    <row r="58" spans="1:30" ht="13.5" customHeight="1" x14ac:dyDescent="0.15">
      <c r="A58" s="69">
        <v>4</v>
      </c>
      <c r="B58" s="183" t="s">
        <v>3</v>
      </c>
      <c r="C58" s="47">
        <f t="shared" si="10"/>
        <v>21890</v>
      </c>
      <c r="D58" s="6">
        <f t="shared" si="8"/>
        <v>18973</v>
      </c>
      <c r="E58" s="59">
        <f t="shared" si="11"/>
        <v>111.48459383753502</v>
      </c>
      <c r="F58" s="59">
        <f t="shared" si="9"/>
        <v>115.37447952353344</v>
      </c>
      <c r="G58" s="70"/>
      <c r="H58" s="463">
        <v>11960</v>
      </c>
      <c r="I58" s="255">
        <v>26</v>
      </c>
      <c r="J58" s="186" t="s">
        <v>30</v>
      </c>
      <c r="K58" s="139">
        <f t="shared" si="7"/>
        <v>26</v>
      </c>
      <c r="L58" s="354">
        <v>13707</v>
      </c>
      <c r="M58" s="87"/>
      <c r="N58" s="52"/>
      <c r="O58" s="1"/>
      <c r="Q58" s="1"/>
      <c r="R58" s="52"/>
      <c r="S58" s="28"/>
      <c r="T58" s="28"/>
      <c r="U58" s="28"/>
      <c r="V58" s="28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 x14ac:dyDescent="0.2">
      <c r="A59" s="69">
        <v>5</v>
      </c>
      <c r="B59" s="183" t="s">
        <v>38</v>
      </c>
      <c r="C59" s="47">
        <f t="shared" si="10"/>
        <v>20795</v>
      </c>
      <c r="D59" s="6">
        <f t="shared" si="8"/>
        <v>17241</v>
      </c>
      <c r="E59" s="59">
        <f t="shared" si="11"/>
        <v>104.75542793813915</v>
      </c>
      <c r="F59" s="59">
        <f t="shared" si="9"/>
        <v>120.61365350037701</v>
      </c>
      <c r="G59" s="80"/>
      <c r="H59" s="463">
        <v>9188</v>
      </c>
      <c r="I59" s="255">
        <v>35</v>
      </c>
      <c r="J59" s="186" t="s">
        <v>36</v>
      </c>
      <c r="K59" s="139">
        <f t="shared" si="7"/>
        <v>35</v>
      </c>
      <c r="L59" s="354">
        <v>9088</v>
      </c>
      <c r="M59" s="87"/>
      <c r="N59" s="52"/>
      <c r="O59" s="1"/>
      <c r="Q59" s="1"/>
      <c r="R59" s="52"/>
      <c r="S59" s="28"/>
      <c r="T59" s="28"/>
      <c r="U59" s="28"/>
      <c r="V59" s="28"/>
      <c r="W59" s="1"/>
      <c r="X59" s="1"/>
      <c r="Y59" s="1"/>
      <c r="Z59" s="1"/>
      <c r="AA59" s="1"/>
      <c r="AB59" s="1"/>
      <c r="AC59" s="1"/>
      <c r="AD59" s="1"/>
    </row>
    <row r="60" spans="1:30" ht="13.5" customHeight="1" x14ac:dyDescent="0.15">
      <c r="A60" s="69">
        <v>6</v>
      </c>
      <c r="B60" s="183" t="s">
        <v>28</v>
      </c>
      <c r="C60" s="47">
        <f t="shared" si="10"/>
        <v>18019</v>
      </c>
      <c r="D60" s="6">
        <f t="shared" si="8"/>
        <v>16927</v>
      </c>
      <c r="E60" s="59">
        <f t="shared" si="11"/>
        <v>102.71918823395281</v>
      </c>
      <c r="F60" s="59">
        <f t="shared" si="9"/>
        <v>106.4512317599102</v>
      </c>
      <c r="G60" s="70"/>
      <c r="H60" s="482">
        <v>8357</v>
      </c>
      <c r="I60" s="484">
        <v>30</v>
      </c>
      <c r="J60" s="257" t="s">
        <v>99</v>
      </c>
      <c r="K60" s="90" t="s">
        <v>8</v>
      </c>
      <c r="L60" s="358">
        <v>288455</v>
      </c>
      <c r="O60" s="1"/>
      <c r="Q60" s="1"/>
      <c r="R60" s="52"/>
      <c r="S60" s="28"/>
      <c r="T60" s="28"/>
      <c r="U60" s="28"/>
      <c r="V60" s="28"/>
      <c r="W60" s="1"/>
      <c r="X60" s="1"/>
      <c r="Y60" s="1"/>
      <c r="Z60" s="1"/>
      <c r="AA60" s="1"/>
      <c r="AB60" s="1"/>
      <c r="AC60" s="1"/>
      <c r="AD60" s="1"/>
    </row>
    <row r="61" spans="1:30" ht="13.5" customHeight="1" x14ac:dyDescent="0.15">
      <c r="A61" s="69">
        <v>7</v>
      </c>
      <c r="B61" s="183" t="s">
        <v>37</v>
      </c>
      <c r="C61" s="47">
        <f t="shared" si="10"/>
        <v>17731</v>
      </c>
      <c r="D61" s="6">
        <f t="shared" si="8"/>
        <v>10793</v>
      </c>
      <c r="E61" s="59">
        <f t="shared" si="11"/>
        <v>97.04449674347326</v>
      </c>
      <c r="F61" s="59">
        <f t="shared" si="9"/>
        <v>164.28240526267024</v>
      </c>
      <c r="G61" s="70"/>
      <c r="H61" s="99">
        <v>7689</v>
      </c>
      <c r="I61" s="183">
        <v>1</v>
      </c>
      <c r="J61" s="183" t="s">
        <v>4</v>
      </c>
      <c r="K61" s="56"/>
      <c r="L61" s="28"/>
      <c r="N61" s="58"/>
      <c r="O61" s="1"/>
      <c r="Q61" s="1"/>
      <c r="R61" s="52"/>
      <c r="S61" s="28"/>
      <c r="T61" s="28"/>
      <c r="U61" s="28"/>
      <c r="V61" s="28"/>
      <c r="W61" s="1"/>
      <c r="X61" s="1"/>
      <c r="Y61" s="1"/>
      <c r="Z61" s="1"/>
      <c r="AA61" s="1"/>
      <c r="AB61" s="1"/>
      <c r="AC61" s="1"/>
      <c r="AD61" s="1"/>
    </row>
    <row r="62" spans="1:30" ht="13.5" customHeight="1" x14ac:dyDescent="0.15">
      <c r="A62" s="69">
        <v>8</v>
      </c>
      <c r="B62" s="183" t="s">
        <v>29</v>
      </c>
      <c r="C62" s="47">
        <f t="shared" si="10"/>
        <v>16153</v>
      </c>
      <c r="D62" s="6">
        <f t="shared" si="8"/>
        <v>17517</v>
      </c>
      <c r="E62" s="59">
        <f t="shared" si="11"/>
        <v>104.23980382034073</v>
      </c>
      <c r="F62" s="59">
        <f t="shared" si="9"/>
        <v>92.21327852942855</v>
      </c>
      <c r="G62" s="81"/>
      <c r="H62" s="99">
        <v>6191</v>
      </c>
      <c r="I62" s="184">
        <v>34</v>
      </c>
      <c r="J62" s="183" t="s">
        <v>1</v>
      </c>
      <c r="K62" s="56"/>
      <c r="Q62" s="1"/>
      <c r="R62" s="52"/>
      <c r="S62" s="28"/>
      <c r="T62" s="28"/>
      <c r="U62" s="28"/>
      <c r="V62" s="28"/>
      <c r="W62" s="1"/>
      <c r="X62" s="1"/>
      <c r="Y62" s="1"/>
      <c r="Z62" s="1"/>
      <c r="AA62" s="1"/>
      <c r="AB62" s="1"/>
      <c r="AC62" s="1"/>
      <c r="AD62" s="1"/>
    </row>
    <row r="63" spans="1:30" ht="13.5" customHeight="1" x14ac:dyDescent="0.15">
      <c r="A63" s="69">
        <v>9</v>
      </c>
      <c r="B63" s="186" t="s">
        <v>30</v>
      </c>
      <c r="C63" s="47">
        <f t="shared" si="10"/>
        <v>11960</v>
      </c>
      <c r="D63" s="6">
        <f t="shared" si="8"/>
        <v>13707</v>
      </c>
      <c r="E63" s="59">
        <f t="shared" si="11"/>
        <v>99.442920096449654</v>
      </c>
      <c r="F63" s="59">
        <f t="shared" si="9"/>
        <v>87.254687386007149</v>
      </c>
      <c r="G63" s="80"/>
      <c r="H63" s="99">
        <v>5610</v>
      </c>
      <c r="I63" s="184">
        <v>33</v>
      </c>
      <c r="J63" s="183" t="s">
        <v>0</v>
      </c>
      <c r="K63" s="49"/>
      <c r="L63" s="28"/>
      <c r="Q63" s="1"/>
      <c r="R63" s="52"/>
      <c r="S63" s="28"/>
      <c r="T63" s="28"/>
      <c r="U63" s="28"/>
      <c r="V63" s="28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 x14ac:dyDescent="0.2">
      <c r="A64" s="82">
        <v>10</v>
      </c>
      <c r="B64" s="186" t="s">
        <v>36</v>
      </c>
      <c r="C64" s="47">
        <f t="shared" si="10"/>
        <v>9188</v>
      </c>
      <c r="D64" s="6">
        <f t="shared" si="8"/>
        <v>9088</v>
      </c>
      <c r="E64" s="65">
        <f t="shared" si="11"/>
        <v>98.891400279840695</v>
      </c>
      <c r="F64" s="59">
        <f t="shared" si="9"/>
        <v>101.10035211267605</v>
      </c>
      <c r="G64" s="83"/>
      <c r="H64" s="138">
        <v>4844</v>
      </c>
      <c r="I64" s="184">
        <v>29</v>
      </c>
      <c r="J64" s="183" t="s">
        <v>54</v>
      </c>
      <c r="K64" s="49"/>
      <c r="L64" s="28"/>
      <c r="Q64" s="1"/>
      <c r="R64" s="52"/>
      <c r="S64" s="28"/>
      <c r="T64" s="28"/>
      <c r="U64" s="28"/>
      <c r="V64" s="28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 x14ac:dyDescent="0.2">
      <c r="A65" s="73"/>
      <c r="B65" s="74" t="s">
        <v>57</v>
      </c>
      <c r="C65" s="75">
        <f>SUM(H90)</f>
        <v>584996</v>
      </c>
      <c r="D65" s="75">
        <f>SUM(L60)</f>
        <v>288455</v>
      </c>
      <c r="E65" s="78">
        <f t="shared" si="11"/>
        <v>101.25733038848463</v>
      </c>
      <c r="F65" s="78">
        <f t="shared" si="9"/>
        <v>202.80321020609802</v>
      </c>
      <c r="G65" s="93">
        <v>74.900000000000006</v>
      </c>
      <c r="H65" s="100">
        <v>4208</v>
      </c>
      <c r="I65" s="183">
        <v>15</v>
      </c>
      <c r="J65" s="183" t="s">
        <v>20</v>
      </c>
      <c r="K65" s="1"/>
      <c r="L65" s="219" t="s">
        <v>105</v>
      </c>
      <c r="M65" s="158" t="s">
        <v>203</v>
      </c>
      <c r="N65" s="477" t="s">
        <v>75</v>
      </c>
      <c r="Q65" s="1"/>
      <c r="R65" s="52"/>
      <c r="S65" s="28"/>
      <c r="T65" s="28"/>
      <c r="U65" s="28"/>
      <c r="V65" s="28"/>
      <c r="W65" s="1"/>
      <c r="X65" s="1"/>
      <c r="Y65" s="1"/>
      <c r="Z65" s="1"/>
      <c r="AA65" s="1"/>
      <c r="AB65" s="1"/>
      <c r="AC65" s="1"/>
      <c r="AD65" s="1"/>
    </row>
    <row r="66" spans="1:30" ht="13.5" customHeight="1" x14ac:dyDescent="0.15">
      <c r="H66" s="99">
        <v>3647</v>
      </c>
      <c r="I66" s="184">
        <v>14</v>
      </c>
      <c r="J66" s="183" t="s">
        <v>19</v>
      </c>
      <c r="K66" s="132">
        <f>SUM(I50)</f>
        <v>17</v>
      </c>
      <c r="L66" s="183" t="s">
        <v>21</v>
      </c>
      <c r="M66" s="368">
        <v>287453</v>
      </c>
      <c r="N66" s="100">
        <f>SUM(H50)</f>
        <v>292012</v>
      </c>
      <c r="Q66" s="1"/>
      <c r="R66" s="52"/>
      <c r="S66" s="28"/>
      <c r="T66" s="28"/>
      <c r="U66" s="28"/>
      <c r="V66" s="28"/>
      <c r="W66" s="1"/>
      <c r="X66" s="1"/>
      <c r="Y66" s="1"/>
      <c r="Z66" s="1"/>
      <c r="AA66" s="1"/>
      <c r="AB66" s="1"/>
      <c r="AC66" s="1"/>
      <c r="AD66" s="1"/>
    </row>
    <row r="67" spans="1:30" ht="13.5" customHeight="1" x14ac:dyDescent="0.15">
      <c r="H67" s="99">
        <v>1713</v>
      </c>
      <c r="I67" s="183">
        <v>21</v>
      </c>
      <c r="J67" s="183" t="s">
        <v>25</v>
      </c>
      <c r="K67" s="132">
        <f t="shared" ref="K67:K75" si="12">SUM(I51)</f>
        <v>36</v>
      </c>
      <c r="L67" s="184" t="s">
        <v>5</v>
      </c>
      <c r="M67" s="366">
        <v>101877</v>
      </c>
      <c r="N67" s="100">
        <f t="shared" ref="N67:N75" si="13">SUM(H51)</f>
        <v>100136</v>
      </c>
      <c r="Q67" s="1"/>
      <c r="R67" s="52"/>
      <c r="S67" s="28"/>
      <c r="T67" s="28"/>
      <c r="U67" s="28"/>
      <c r="V67" s="28"/>
      <c r="W67" s="1"/>
      <c r="X67" s="1"/>
      <c r="Y67" s="1"/>
      <c r="Z67" s="1"/>
      <c r="AA67" s="1"/>
      <c r="AB67" s="1"/>
      <c r="AC67" s="1"/>
      <c r="AD67" s="1"/>
    </row>
    <row r="68" spans="1:30" ht="13.5" customHeight="1" x14ac:dyDescent="0.15">
      <c r="C68" s="28"/>
      <c r="D68" s="1"/>
      <c r="H68" s="99">
        <v>1324</v>
      </c>
      <c r="I68" s="183">
        <v>11</v>
      </c>
      <c r="J68" s="183" t="s">
        <v>17</v>
      </c>
      <c r="K68" s="132">
        <f t="shared" si="12"/>
        <v>40</v>
      </c>
      <c r="L68" s="183" t="s">
        <v>2</v>
      </c>
      <c r="M68" s="366">
        <v>27961</v>
      </c>
      <c r="N68" s="100">
        <f t="shared" si="13"/>
        <v>30352</v>
      </c>
      <c r="Q68" s="1"/>
      <c r="R68" s="52"/>
      <c r="S68" s="28"/>
      <c r="T68" s="28"/>
      <c r="U68" s="28"/>
      <c r="V68" s="28"/>
      <c r="W68" s="1"/>
      <c r="X68" s="1"/>
      <c r="Y68" s="1"/>
      <c r="Z68" s="1"/>
      <c r="AA68" s="1"/>
      <c r="AB68" s="1"/>
      <c r="AC68" s="1"/>
      <c r="AD68" s="1"/>
    </row>
    <row r="69" spans="1:30" ht="13.5" customHeight="1" x14ac:dyDescent="0.15">
      <c r="H69" s="99">
        <v>1069</v>
      </c>
      <c r="I69" s="183">
        <v>39</v>
      </c>
      <c r="J69" s="183" t="s">
        <v>39</v>
      </c>
      <c r="K69" s="132">
        <f t="shared" si="12"/>
        <v>16</v>
      </c>
      <c r="L69" s="183" t="s">
        <v>3</v>
      </c>
      <c r="M69" s="366">
        <v>19635</v>
      </c>
      <c r="N69" s="100">
        <f t="shared" si="13"/>
        <v>21890</v>
      </c>
      <c r="Q69" s="1"/>
      <c r="R69" s="52"/>
      <c r="S69" s="28"/>
      <c r="T69" s="28"/>
      <c r="U69" s="28"/>
      <c r="V69" s="28"/>
      <c r="W69" s="1"/>
      <c r="X69" s="1"/>
      <c r="Y69" s="1"/>
      <c r="Z69" s="1"/>
      <c r="AA69" s="1"/>
      <c r="AB69" s="1"/>
      <c r="AC69" s="1"/>
      <c r="AD69" s="1"/>
    </row>
    <row r="70" spans="1:30" ht="13.5" customHeight="1" x14ac:dyDescent="0.15">
      <c r="H70" s="99">
        <v>739</v>
      </c>
      <c r="I70" s="183">
        <v>13</v>
      </c>
      <c r="J70" s="183" t="s">
        <v>7</v>
      </c>
      <c r="K70" s="132">
        <f t="shared" si="12"/>
        <v>38</v>
      </c>
      <c r="L70" s="183" t="s">
        <v>38</v>
      </c>
      <c r="M70" s="366">
        <v>19851</v>
      </c>
      <c r="N70" s="100">
        <f t="shared" si="13"/>
        <v>20795</v>
      </c>
      <c r="Q70" s="1"/>
      <c r="R70" s="52"/>
      <c r="S70" s="28"/>
      <c r="T70" s="28"/>
      <c r="U70" s="28"/>
      <c r="V70" s="28"/>
      <c r="W70" s="1"/>
      <c r="X70" s="1"/>
      <c r="Y70" s="1"/>
      <c r="Z70" s="1"/>
      <c r="AA70" s="1"/>
      <c r="AB70" s="1"/>
      <c r="AC70" s="1"/>
      <c r="AD70" s="1"/>
    </row>
    <row r="71" spans="1:30" ht="13.5" customHeight="1" x14ac:dyDescent="0.15">
      <c r="H71" s="99">
        <v>630</v>
      </c>
      <c r="I71" s="183">
        <v>2</v>
      </c>
      <c r="J71" s="183" t="s">
        <v>6</v>
      </c>
      <c r="K71" s="132">
        <f t="shared" si="12"/>
        <v>24</v>
      </c>
      <c r="L71" s="183" t="s">
        <v>28</v>
      </c>
      <c r="M71" s="366">
        <v>17542</v>
      </c>
      <c r="N71" s="100">
        <f t="shared" si="13"/>
        <v>18019</v>
      </c>
      <c r="Q71" s="1"/>
      <c r="R71" s="52"/>
      <c r="S71" s="28"/>
      <c r="T71" s="28"/>
      <c r="U71" s="28"/>
      <c r="V71" s="28"/>
      <c r="W71" s="1"/>
      <c r="X71" s="1"/>
      <c r="Y71" s="1"/>
      <c r="Z71" s="1"/>
      <c r="AA71" s="1"/>
      <c r="AB71" s="1"/>
      <c r="AC71" s="1"/>
      <c r="AD71" s="1"/>
    </row>
    <row r="72" spans="1:30" ht="13.5" customHeight="1" x14ac:dyDescent="0.15">
      <c r="H72" s="99">
        <v>177</v>
      </c>
      <c r="I72" s="183">
        <v>28</v>
      </c>
      <c r="J72" s="183" t="s">
        <v>32</v>
      </c>
      <c r="K72" s="132">
        <f t="shared" si="12"/>
        <v>37</v>
      </c>
      <c r="L72" s="183" t="s">
        <v>37</v>
      </c>
      <c r="M72" s="366">
        <v>18271</v>
      </c>
      <c r="N72" s="100">
        <f t="shared" si="13"/>
        <v>17731</v>
      </c>
      <c r="Q72" s="1"/>
      <c r="R72" s="52"/>
      <c r="S72" s="28"/>
      <c r="T72" s="28"/>
      <c r="U72" s="28"/>
      <c r="V72" s="28"/>
      <c r="W72" s="1"/>
      <c r="X72" s="1"/>
      <c r="Y72" s="1"/>
      <c r="Z72" s="1"/>
      <c r="AA72" s="1"/>
      <c r="AB72" s="1"/>
      <c r="AC72" s="1"/>
      <c r="AD72" s="1"/>
    </row>
    <row r="73" spans="1:30" ht="13.5" customHeight="1" x14ac:dyDescent="0.15">
      <c r="H73" s="99">
        <v>171</v>
      </c>
      <c r="I73" s="183">
        <v>27</v>
      </c>
      <c r="J73" s="183" t="s">
        <v>31</v>
      </c>
      <c r="K73" s="132">
        <f t="shared" si="12"/>
        <v>25</v>
      </c>
      <c r="L73" s="183" t="s">
        <v>29</v>
      </c>
      <c r="M73" s="366">
        <v>15496</v>
      </c>
      <c r="N73" s="100">
        <f t="shared" si="13"/>
        <v>16153</v>
      </c>
      <c r="Q73" s="1"/>
      <c r="R73" s="52"/>
      <c r="S73" s="28"/>
      <c r="T73" s="28"/>
      <c r="U73" s="28"/>
      <c r="V73" s="28"/>
      <c r="W73" s="1"/>
      <c r="X73" s="1"/>
      <c r="Y73" s="1"/>
      <c r="Z73" s="1"/>
      <c r="AA73" s="1"/>
      <c r="AB73" s="1"/>
      <c r="AC73" s="1"/>
      <c r="AD73" s="1"/>
    </row>
    <row r="74" spans="1:30" ht="13.5" customHeight="1" x14ac:dyDescent="0.15">
      <c r="H74" s="99">
        <v>127</v>
      </c>
      <c r="I74" s="183">
        <v>22</v>
      </c>
      <c r="J74" s="183" t="s">
        <v>26</v>
      </c>
      <c r="K74" s="132">
        <f t="shared" si="12"/>
        <v>26</v>
      </c>
      <c r="L74" s="186" t="s">
        <v>30</v>
      </c>
      <c r="M74" s="367">
        <v>12027</v>
      </c>
      <c r="N74" s="100">
        <f t="shared" si="13"/>
        <v>11960</v>
      </c>
      <c r="Q74" s="1"/>
      <c r="R74" s="52"/>
      <c r="S74" s="28"/>
      <c r="T74" s="28"/>
      <c r="U74" s="28"/>
      <c r="V74" s="28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 x14ac:dyDescent="0.2">
      <c r="H75" s="99">
        <v>108</v>
      </c>
      <c r="I75" s="183">
        <v>23</v>
      </c>
      <c r="J75" s="183" t="s">
        <v>27</v>
      </c>
      <c r="K75" s="132">
        <f t="shared" si="12"/>
        <v>35</v>
      </c>
      <c r="L75" s="186" t="s">
        <v>36</v>
      </c>
      <c r="M75" s="367">
        <v>9291</v>
      </c>
      <c r="N75" s="191">
        <f t="shared" si="13"/>
        <v>9188</v>
      </c>
      <c r="Q75" s="1"/>
      <c r="R75" s="52"/>
      <c r="S75" s="28"/>
      <c r="T75" s="28"/>
      <c r="U75" s="28"/>
      <c r="V75" s="28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 x14ac:dyDescent="0.15">
      <c r="H76" s="347">
        <v>83</v>
      </c>
      <c r="I76" s="183">
        <v>4</v>
      </c>
      <c r="J76" s="183" t="s">
        <v>11</v>
      </c>
      <c r="K76" s="4"/>
      <c r="L76" s="392" t="s">
        <v>109</v>
      </c>
      <c r="M76" s="399">
        <v>577732</v>
      </c>
      <c r="N76" s="196">
        <f>SUM(H90)</f>
        <v>584996</v>
      </c>
      <c r="Q76" s="1"/>
      <c r="R76" s="52"/>
      <c r="S76" s="28"/>
      <c r="T76" s="28"/>
      <c r="U76" s="28"/>
      <c r="V76" s="28"/>
      <c r="W76" s="1"/>
      <c r="X76" s="1"/>
      <c r="Y76" s="1"/>
      <c r="Z76" s="1"/>
      <c r="AA76" s="1"/>
      <c r="AB76" s="1"/>
      <c r="AC76" s="1"/>
      <c r="AD76" s="1"/>
    </row>
    <row r="77" spans="1:30" ht="13.5" customHeight="1" x14ac:dyDescent="0.15">
      <c r="H77" s="99">
        <v>63</v>
      </c>
      <c r="I77" s="183">
        <v>9</v>
      </c>
      <c r="J77" s="395" t="s">
        <v>171</v>
      </c>
      <c r="K77" s="49"/>
      <c r="L77" s="32"/>
      <c r="Q77" s="1"/>
      <c r="R77" s="52"/>
      <c r="S77" s="28"/>
      <c r="T77" s="28"/>
      <c r="U77" s="28"/>
      <c r="V77" s="28"/>
      <c r="W77" s="1"/>
      <c r="X77" s="1"/>
      <c r="Y77" s="1"/>
      <c r="Z77" s="1"/>
      <c r="AA77" s="1"/>
      <c r="AB77" s="1"/>
      <c r="AC77" s="1"/>
      <c r="AD77" s="1"/>
    </row>
    <row r="78" spans="1:30" ht="13.5" customHeight="1" x14ac:dyDescent="0.15">
      <c r="H78" s="100">
        <v>10</v>
      </c>
      <c r="I78" s="183">
        <v>18</v>
      </c>
      <c r="J78" s="183" t="s">
        <v>22</v>
      </c>
      <c r="K78" s="49"/>
      <c r="L78" s="32"/>
      <c r="Q78" s="1"/>
      <c r="R78" s="52"/>
      <c r="S78" s="28"/>
      <c r="T78" s="28"/>
      <c r="U78" s="28"/>
      <c r="V78" s="28"/>
      <c r="W78" s="1"/>
      <c r="X78" s="1"/>
      <c r="Y78" s="1"/>
      <c r="Z78" s="1"/>
      <c r="AA78" s="1"/>
      <c r="AB78" s="1"/>
      <c r="AC78" s="1"/>
      <c r="AD78" s="1"/>
    </row>
    <row r="79" spans="1:30" ht="13.5" customHeight="1" x14ac:dyDescent="0.15">
      <c r="H79" s="99">
        <v>0</v>
      </c>
      <c r="I79" s="183">
        <v>3</v>
      </c>
      <c r="J79" s="183" t="s">
        <v>10</v>
      </c>
      <c r="K79" s="49"/>
      <c r="L79" s="32"/>
      <c r="Q79" s="1"/>
      <c r="R79" s="52"/>
      <c r="S79" s="28"/>
      <c r="T79" s="28"/>
      <c r="U79" s="28"/>
      <c r="V79" s="28"/>
      <c r="W79" s="1"/>
      <c r="X79" s="1"/>
      <c r="Y79" s="1"/>
      <c r="Z79" s="1"/>
      <c r="AA79" s="1"/>
      <c r="AB79" s="1"/>
      <c r="AC79" s="1"/>
      <c r="AD79" s="1"/>
    </row>
    <row r="80" spans="1:30" ht="13.5" customHeight="1" x14ac:dyDescent="0.15">
      <c r="H80" s="138">
        <v>0</v>
      </c>
      <c r="I80" s="183">
        <v>5</v>
      </c>
      <c r="J80" s="183" t="s">
        <v>12</v>
      </c>
      <c r="K80" s="49"/>
      <c r="L80" s="32"/>
      <c r="Q80" s="1"/>
      <c r="R80" s="52"/>
      <c r="S80" s="28"/>
      <c r="T80" s="28"/>
      <c r="U80" s="28"/>
      <c r="V80" s="28"/>
      <c r="W80" s="1"/>
      <c r="X80" s="1"/>
      <c r="Y80" s="1"/>
      <c r="Z80" s="1"/>
      <c r="AA80" s="1"/>
      <c r="AB80" s="1"/>
      <c r="AC80" s="1"/>
      <c r="AD80" s="1"/>
    </row>
    <row r="81" spans="8:30" ht="13.5" customHeight="1" x14ac:dyDescent="0.15">
      <c r="H81" s="100">
        <v>0</v>
      </c>
      <c r="I81" s="183">
        <v>6</v>
      </c>
      <c r="J81" s="183" t="s">
        <v>13</v>
      </c>
      <c r="K81" s="49"/>
      <c r="L81" s="414"/>
      <c r="M81" s="28"/>
      <c r="Q81" s="1"/>
      <c r="R81" s="52"/>
      <c r="S81" s="28"/>
      <c r="T81" s="28"/>
      <c r="U81" s="28"/>
      <c r="V81" s="28"/>
      <c r="W81" s="1"/>
      <c r="X81" s="1"/>
      <c r="Y81" s="1"/>
      <c r="Z81" s="1"/>
      <c r="AA81" s="1"/>
      <c r="AB81" s="1"/>
      <c r="AC81" s="1"/>
      <c r="AD81" s="1"/>
    </row>
    <row r="82" spans="8:30" ht="13.5" customHeight="1" x14ac:dyDescent="0.15">
      <c r="H82" s="99">
        <v>0</v>
      </c>
      <c r="I82" s="183">
        <v>7</v>
      </c>
      <c r="J82" s="183" t="s">
        <v>14</v>
      </c>
      <c r="K82" s="49"/>
      <c r="L82" s="414"/>
      <c r="M82" s="28"/>
      <c r="Q82" s="1"/>
      <c r="R82" s="52"/>
      <c r="S82" s="28"/>
      <c r="T82" s="28"/>
      <c r="U82" s="28"/>
      <c r="V82" s="28"/>
      <c r="W82" s="1"/>
      <c r="X82" s="1"/>
      <c r="Y82" s="1"/>
      <c r="Z82" s="1"/>
      <c r="AA82" s="1"/>
      <c r="AB82" s="1"/>
      <c r="AC82" s="1"/>
      <c r="AD82" s="1"/>
    </row>
    <row r="83" spans="8:30" ht="13.5" customHeight="1" x14ac:dyDescent="0.15">
      <c r="H83" s="99">
        <v>0</v>
      </c>
      <c r="I83" s="183">
        <v>8</v>
      </c>
      <c r="J83" s="183" t="s">
        <v>15</v>
      </c>
      <c r="K83" s="49"/>
      <c r="L83" s="414"/>
      <c r="M83" s="28"/>
      <c r="Q83" s="1"/>
      <c r="R83" s="52"/>
      <c r="S83" s="28"/>
      <c r="T83" s="28"/>
      <c r="U83" s="28"/>
      <c r="V83" s="28"/>
      <c r="W83" s="1"/>
      <c r="X83" s="1"/>
      <c r="Y83" s="1"/>
      <c r="Z83" s="1"/>
      <c r="AA83" s="1"/>
      <c r="AB83" s="1"/>
      <c r="AC83" s="1"/>
      <c r="AD83" s="1"/>
    </row>
    <row r="84" spans="8:30" ht="13.5" customHeight="1" x14ac:dyDescent="0.15">
      <c r="H84" s="99">
        <v>0</v>
      </c>
      <c r="I84" s="183">
        <v>10</v>
      </c>
      <c r="J84" s="183" t="s">
        <v>16</v>
      </c>
      <c r="K84" s="49"/>
      <c r="L84" s="489"/>
      <c r="M84" s="28"/>
      <c r="Q84" s="1"/>
      <c r="R84" s="52"/>
      <c r="S84" s="28"/>
      <c r="T84" s="28"/>
      <c r="U84" s="28"/>
      <c r="V84" s="28"/>
      <c r="W84" s="1"/>
      <c r="X84" s="1"/>
      <c r="Y84" s="1"/>
      <c r="Z84" s="1"/>
      <c r="AA84" s="1"/>
      <c r="AB84" s="1"/>
      <c r="AC84" s="1"/>
      <c r="AD84" s="1"/>
    </row>
    <row r="85" spans="8:30" ht="13.5" customHeight="1" x14ac:dyDescent="0.15">
      <c r="H85" s="99">
        <v>0</v>
      </c>
      <c r="I85" s="184">
        <v>12</v>
      </c>
      <c r="J85" s="184" t="s">
        <v>18</v>
      </c>
      <c r="K85" s="49"/>
      <c r="L85" s="485"/>
      <c r="M85" s="485"/>
      <c r="Q85" s="1"/>
      <c r="R85" s="52"/>
      <c r="S85" s="28"/>
      <c r="T85" s="28"/>
      <c r="U85" s="28"/>
      <c r="V85" s="28"/>
      <c r="W85" s="1"/>
      <c r="X85" s="1"/>
      <c r="Y85" s="1"/>
      <c r="Z85" s="1"/>
      <c r="AA85" s="1"/>
      <c r="AB85" s="1"/>
      <c r="AC85" s="1"/>
      <c r="AD85" s="1"/>
    </row>
    <row r="86" spans="8:30" ht="13.5" customHeight="1" x14ac:dyDescent="0.15">
      <c r="H86" s="99">
        <v>0</v>
      </c>
      <c r="I86" s="183">
        <v>19</v>
      </c>
      <c r="J86" s="183" t="s">
        <v>23</v>
      </c>
      <c r="K86" s="49"/>
      <c r="L86" s="51"/>
      <c r="M86" s="490"/>
      <c r="Q86" s="1"/>
      <c r="R86" s="52"/>
      <c r="S86" s="28"/>
      <c r="T86" s="28"/>
      <c r="U86" s="28"/>
      <c r="V86" s="28"/>
      <c r="W86" s="1"/>
      <c r="X86" s="1"/>
      <c r="Y86" s="1"/>
      <c r="Z86" s="1"/>
      <c r="AA86" s="1"/>
      <c r="AB86" s="1"/>
      <c r="AC86" s="1"/>
      <c r="AD86" s="1"/>
    </row>
    <row r="87" spans="8:30" ht="13.5" customHeight="1" x14ac:dyDescent="0.15">
      <c r="H87" s="347">
        <v>0</v>
      </c>
      <c r="I87" s="183">
        <v>20</v>
      </c>
      <c r="J87" s="183" t="s">
        <v>24</v>
      </c>
      <c r="K87" s="49"/>
      <c r="L87" s="28"/>
      <c r="Q87" s="1"/>
      <c r="R87" s="52"/>
      <c r="S87" s="33"/>
      <c r="T87" s="33"/>
      <c r="U87" s="33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 x14ac:dyDescent="0.15">
      <c r="H88" s="99">
        <v>0</v>
      </c>
      <c r="I88" s="183">
        <v>31</v>
      </c>
      <c r="J88" s="183" t="s">
        <v>34</v>
      </c>
      <c r="K88" s="49"/>
      <c r="L88" s="28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 x14ac:dyDescent="0.15">
      <c r="H89" s="99">
        <v>0</v>
      </c>
      <c r="I89" s="183">
        <v>32</v>
      </c>
      <c r="J89" s="183" t="s">
        <v>35</v>
      </c>
      <c r="K89" s="49"/>
      <c r="L89" s="28"/>
    </row>
    <row r="90" spans="8:30" ht="13.5" customHeight="1" x14ac:dyDescent="0.15">
      <c r="H90" s="133">
        <f>SUM(H50:H89)</f>
        <v>584996</v>
      </c>
      <c r="I90" s="4"/>
      <c r="J90" s="7" t="s">
        <v>48</v>
      </c>
      <c r="K90" s="62"/>
      <c r="L90" s="1"/>
    </row>
    <row r="91" spans="8:30" ht="13.5" customHeight="1" x14ac:dyDescent="0.15">
      <c r="K91" s="1"/>
      <c r="L91" s="1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6:AA73"/>
  <sheetViews>
    <sheetView workbookViewId="0">
      <selection activeCell="A4" sqref="A4"/>
    </sheetView>
  </sheetViews>
  <sheetFormatPr defaultRowHeight="13.5" x14ac:dyDescent="0.15"/>
  <cols>
    <col min="1" max="1" width="9.375" style="260" customWidth="1"/>
    <col min="2" max="2" width="6.625" style="260" customWidth="1"/>
    <col min="3" max="3" width="6.875" style="260" customWidth="1"/>
    <col min="4" max="4" width="6.125" style="260" customWidth="1"/>
    <col min="5" max="5" width="6.625" style="260" customWidth="1"/>
    <col min="6" max="13" width="6.125" style="260" customWidth="1"/>
    <col min="14" max="14" width="8.625" style="260" customWidth="1"/>
    <col min="15" max="15" width="8.375" style="260" customWidth="1"/>
    <col min="16" max="16" width="5" style="260" customWidth="1"/>
    <col min="17" max="17" width="11.25" style="171" customWidth="1"/>
    <col min="18" max="18" width="12.5" style="260" customWidth="1"/>
    <col min="19" max="26" width="7.625" style="260" customWidth="1"/>
    <col min="27" max="16384" width="9" style="260"/>
  </cols>
  <sheetData>
    <row r="6" spans="1:17" x14ac:dyDescent="0.15">
      <c r="Q6" s="359"/>
    </row>
    <row r="10" spans="1:17" x14ac:dyDescent="0.15">
      <c r="O10" s="229"/>
    </row>
    <row r="15" spans="1:17" ht="12.75" customHeight="1" x14ac:dyDescent="0.15"/>
    <row r="16" spans="1:17" ht="11.1" customHeight="1" x14ac:dyDescent="0.15">
      <c r="A16" s="13"/>
      <c r="B16" s="168" t="s">
        <v>89</v>
      </c>
      <c r="C16" s="168" t="s">
        <v>90</v>
      </c>
      <c r="D16" s="168" t="s">
        <v>91</v>
      </c>
      <c r="E16" s="168" t="s">
        <v>80</v>
      </c>
      <c r="F16" s="168" t="s">
        <v>81</v>
      </c>
      <c r="G16" s="168" t="s">
        <v>82</v>
      </c>
      <c r="H16" s="168" t="s">
        <v>83</v>
      </c>
      <c r="I16" s="168" t="s">
        <v>84</v>
      </c>
      <c r="J16" s="168" t="s">
        <v>85</v>
      </c>
      <c r="K16" s="168" t="s">
        <v>86</v>
      </c>
      <c r="L16" s="168" t="s">
        <v>87</v>
      </c>
      <c r="M16" s="235" t="s">
        <v>88</v>
      </c>
      <c r="N16" s="237" t="s">
        <v>123</v>
      </c>
      <c r="O16" s="168" t="s">
        <v>125</v>
      </c>
    </row>
    <row r="17" spans="1:27" ht="11.1" customHeight="1" x14ac:dyDescent="0.15">
      <c r="A17" s="7" t="s">
        <v>175</v>
      </c>
      <c r="B17" s="165">
        <v>63.2</v>
      </c>
      <c r="C17" s="165">
        <v>70</v>
      </c>
      <c r="D17" s="165">
        <v>71.900000000000006</v>
      </c>
      <c r="E17" s="165">
        <v>79.599999999999994</v>
      </c>
      <c r="F17" s="165">
        <v>76.7</v>
      </c>
      <c r="G17" s="165">
        <v>86</v>
      </c>
      <c r="H17" s="167">
        <v>86.4</v>
      </c>
      <c r="I17" s="165">
        <v>75.400000000000006</v>
      </c>
      <c r="J17" s="165">
        <v>75.400000000000006</v>
      </c>
      <c r="K17" s="165">
        <v>78.400000000000006</v>
      </c>
      <c r="L17" s="165">
        <v>67.5</v>
      </c>
      <c r="M17" s="166">
        <v>73.099999999999994</v>
      </c>
      <c r="N17" s="239">
        <f>SUM(B17:M17)</f>
        <v>903.59999999999991</v>
      </c>
      <c r="O17" s="238">
        <v>114.9</v>
      </c>
      <c r="P17" s="159"/>
      <c r="Q17" s="240"/>
      <c r="R17" s="241"/>
      <c r="S17" s="241"/>
      <c r="T17" s="159"/>
      <c r="U17" s="159"/>
      <c r="V17" s="159"/>
      <c r="W17" s="159"/>
      <c r="X17" s="159"/>
      <c r="Y17" s="159"/>
      <c r="Z17" s="1"/>
      <c r="AA17" s="1"/>
    </row>
    <row r="18" spans="1:27" ht="11.1" customHeight="1" x14ac:dyDescent="0.15">
      <c r="A18" s="7" t="s">
        <v>178</v>
      </c>
      <c r="B18" s="165">
        <v>61.5</v>
      </c>
      <c r="C18" s="165">
        <v>79.400000000000006</v>
      </c>
      <c r="D18" s="165">
        <v>78.3</v>
      </c>
      <c r="E18" s="165">
        <v>80.8</v>
      </c>
      <c r="F18" s="165">
        <v>75.5</v>
      </c>
      <c r="G18" s="165">
        <v>87.5</v>
      </c>
      <c r="H18" s="167">
        <v>76.400000000000006</v>
      </c>
      <c r="I18" s="165">
        <v>81.5</v>
      </c>
      <c r="J18" s="165">
        <v>93.4</v>
      </c>
      <c r="K18" s="165">
        <v>68.2</v>
      </c>
      <c r="L18" s="165">
        <v>78</v>
      </c>
      <c r="M18" s="166">
        <v>73.099999999999994</v>
      </c>
      <c r="N18" s="239">
        <f>SUM(B18:M18)</f>
        <v>933.6</v>
      </c>
      <c r="O18" s="238">
        <f t="shared" ref="O18:O20" si="0">ROUND(N18/N17*100,1)</f>
        <v>103.3</v>
      </c>
      <c r="P18" s="159"/>
      <c r="Q18" s="241"/>
      <c r="R18" s="241"/>
      <c r="S18" s="241"/>
      <c r="T18" s="159"/>
      <c r="U18" s="159"/>
      <c r="V18" s="159"/>
      <c r="W18" s="159"/>
      <c r="X18" s="159"/>
      <c r="Y18" s="159"/>
      <c r="Z18" s="1"/>
      <c r="AA18" s="1"/>
    </row>
    <row r="19" spans="1:27" ht="11.1" customHeight="1" x14ac:dyDescent="0.15">
      <c r="A19" s="7" t="s">
        <v>181</v>
      </c>
      <c r="B19" s="165">
        <v>67.599999999999994</v>
      </c>
      <c r="C19" s="165">
        <v>77.900000000000006</v>
      </c>
      <c r="D19" s="165">
        <v>84.6</v>
      </c>
      <c r="E19" s="165">
        <v>82.2</v>
      </c>
      <c r="F19" s="165">
        <v>73.400000000000006</v>
      </c>
      <c r="G19" s="165">
        <v>80.5</v>
      </c>
      <c r="H19" s="167">
        <v>83.7</v>
      </c>
      <c r="I19" s="165">
        <v>78.400000000000006</v>
      </c>
      <c r="J19" s="165">
        <v>74.3</v>
      </c>
      <c r="K19" s="165">
        <v>69.400000000000006</v>
      </c>
      <c r="L19" s="165">
        <v>69.599999999999994</v>
      </c>
      <c r="M19" s="166">
        <v>68.099999999999994</v>
      </c>
      <c r="N19" s="239">
        <f>SUM(B19:M19)</f>
        <v>909.7</v>
      </c>
      <c r="O19" s="238">
        <f t="shared" si="0"/>
        <v>97.4</v>
      </c>
      <c r="P19" s="159"/>
      <c r="Q19" s="181"/>
      <c r="R19" s="241"/>
      <c r="S19" s="241"/>
      <c r="T19" s="159"/>
      <c r="U19" s="159"/>
      <c r="V19" s="159"/>
      <c r="W19" s="159"/>
      <c r="X19" s="159"/>
      <c r="Y19" s="159"/>
      <c r="Z19" s="1"/>
      <c r="AA19" s="1"/>
    </row>
    <row r="20" spans="1:27" ht="11.1" customHeight="1" x14ac:dyDescent="0.15">
      <c r="A20" s="7" t="s">
        <v>180</v>
      </c>
      <c r="B20" s="165">
        <v>60.4</v>
      </c>
      <c r="C20" s="165">
        <v>67.900000000000006</v>
      </c>
      <c r="D20" s="165">
        <v>64.7</v>
      </c>
      <c r="E20" s="165">
        <v>74.900000000000006</v>
      </c>
      <c r="F20" s="165">
        <v>58.4</v>
      </c>
      <c r="G20" s="165">
        <v>62.5</v>
      </c>
      <c r="H20" s="167">
        <v>65.5</v>
      </c>
      <c r="I20" s="165">
        <v>60</v>
      </c>
      <c r="J20" s="165">
        <v>66</v>
      </c>
      <c r="K20" s="165">
        <v>71.8</v>
      </c>
      <c r="L20" s="165">
        <v>82.7</v>
      </c>
      <c r="M20" s="166">
        <v>78.5</v>
      </c>
      <c r="N20" s="239">
        <f>SUM(B20:M20)</f>
        <v>813.3</v>
      </c>
      <c r="O20" s="238">
        <f t="shared" si="0"/>
        <v>89.4</v>
      </c>
      <c r="P20" s="159"/>
      <c r="Q20" s="181"/>
      <c r="R20" s="241"/>
      <c r="S20" s="241"/>
      <c r="T20" s="159"/>
      <c r="U20" s="159"/>
      <c r="V20" s="159"/>
      <c r="W20" s="159"/>
      <c r="X20" s="159"/>
      <c r="Y20" s="159"/>
      <c r="Z20" s="1"/>
      <c r="AA20" s="1"/>
    </row>
    <row r="21" spans="1:27" ht="11.1" customHeight="1" x14ac:dyDescent="0.15">
      <c r="A21" s="7" t="s">
        <v>187</v>
      </c>
      <c r="B21" s="165">
        <v>73.8</v>
      </c>
      <c r="C21" s="165">
        <v>75.2</v>
      </c>
      <c r="D21" s="165">
        <v>80.7</v>
      </c>
      <c r="E21" s="165">
        <v>84</v>
      </c>
      <c r="F21" s="165">
        <v>76.400000000000006</v>
      </c>
      <c r="G21" s="165">
        <v>85.7</v>
      </c>
      <c r="H21" s="167">
        <v>93.5</v>
      </c>
      <c r="I21" s="165">
        <v>83.6</v>
      </c>
      <c r="J21" s="165">
        <v>90.4</v>
      </c>
      <c r="K21" s="165">
        <v>78.8</v>
      </c>
      <c r="L21" s="165"/>
      <c r="M21" s="166"/>
      <c r="N21" s="239"/>
      <c r="O21" s="238"/>
      <c r="P21" s="159"/>
      <c r="Q21" s="181"/>
      <c r="R21" s="159"/>
      <c r="S21" s="159"/>
      <c r="T21" s="159"/>
      <c r="U21" s="159"/>
      <c r="V21" s="159"/>
      <c r="W21" s="159"/>
      <c r="X21" s="159"/>
      <c r="Y21" s="159"/>
      <c r="Z21" s="1"/>
      <c r="AA21" s="1"/>
    </row>
    <row r="22" spans="1:27" ht="12.75" customHeight="1" x14ac:dyDescent="0.15"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159"/>
      <c r="O22" s="159"/>
      <c r="P22" s="159"/>
      <c r="Q22" s="181"/>
      <c r="R22" s="159"/>
      <c r="S22" s="159"/>
      <c r="T22" s="159"/>
      <c r="U22" s="159"/>
      <c r="V22" s="159"/>
      <c r="W22" s="159"/>
      <c r="X22" s="159"/>
      <c r="Y22" s="159"/>
      <c r="Z22" s="1"/>
      <c r="AA22" s="1"/>
    </row>
    <row r="23" spans="1:27" ht="9.9499999999999993" customHeight="1" x14ac:dyDescent="0.15">
      <c r="N23" s="159"/>
      <c r="O23" s="159"/>
      <c r="P23" s="159"/>
      <c r="Q23" s="181"/>
      <c r="R23" s="159"/>
      <c r="S23" s="159"/>
      <c r="T23" s="159"/>
      <c r="U23" s="159"/>
      <c r="V23" s="159"/>
      <c r="W23" s="159"/>
      <c r="X23" s="159"/>
      <c r="Y23" s="159"/>
      <c r="Z23" s="1"/>
      <c r="AA23" s="1"/>
    </row>
    <row r="24" spans="1:27" x14ac:dyDescent="0.15">
      <c r="A24" s="172"/>
      <c r="B24" s="172"/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</row>
    <row r="28" spans="1:27" x14ac:dyDescent="0.15">
      <c r="O28" s="173"/>
    </row>
    <row r="33" spans="1:26" x14ac:dyDescent="0.15">
      <c r="M33" s="46"/>
    </row>
    <row r="38" spans="1:26" ht="9.75" customHeight="1" x14ac:dyDescent="0.15"/>
    <row r="39" spans="1:26" ht="9.75" customHeight="1" x14ac:dyDescent="0.15"/>
    <row r="40" spans="1:26" ht="3" customHeight="1" x14ac:dyDescent="0.15"/>
    <row r="41" spans="1:26" ht="12" customHeight="1" x14ac:dyDescent="0.15">
      <c r="A41" s="7"/>
      <c r="B41" s="168" t="s">
        <v>89</v>
      </c>
      <c r="C41" s="168" t="s">
        <v>90</v>
      </c>
      <c r="D41" s="168" t="s">
        <v>91</v>
      </c>
      <c r="E41" s="168" t="s">
        <v>80</v>
      </c>
      <c r="F41" s="168" t="s">
        <v>81</v>
      </c>
      <c r="G41" s="168" t="s">
        <v>82</v>
      </c>
      <c r="H41" s="168" t="s">
        <v>83</v>
      </c>
      <c r="I41" s="168" t="s">
        <v>84</v>
      </c>
      <c r="J41" s="168" t="s">
        <v>85</v>
      </c>
      <c r="K41" s="168" t="s">
        <v>86</v>
      </c>
      <c r="L41" s="168" t="s">
        <v>87</v>
      </c>
      <c r="M41" s="235" t="s">
        <v>88</v>
      </c>
      <c r="N41" s="237" t="s">
        <v>124</v>
      </c>
      <c r="O41" s="168" t="s">
        <v>125</v>
      </c>
      <c r="P41" s="1"/>
      <c r="Q41" s="169"/>
      <c r="R41" s="1"/>
      <c r="S41" s="1"/>
      <c r="T41" s="1"/>
      <c r="U41" s="1"/>
      <c r="V41" s="1"/>
      <c r="W41" s="1"/>
      <c r="X41" s="1"/>
      <c r="Y41" s="1"/>
      <c r="Z41" s="1"/>
    </row>
    <row r="42" spans="1:26" ht="11.1" customHeight="1" x14ac:dyDescent="0.15">
      <c r="A42" s="7" t="s">
        <v>175</v>
      </c>
      <c r="B42" s="174">
        <v>81.900000000000006</v>
      </c>
      <c r="C42" s="174">
        <v>83.2</v>
      </c>
      <c r="D42" s="174">
        <v>80.2</v>
      </c>
      <c r="E42" s="174">
        <v>83.3</v>
      </c>
      <c r="F42" s="174">
        <v>82.7</v>
      </c>
      <c r="G42" s="174">
        <v>84.9</v>
      </c>
      <c r="H42" s="174">
        <v>86.3</v>
      </c>
      <c r="I42" s="174">
        <v>86</v>
      </c>
      <c r="J42" s="174">
        <v>84.8</v>
      </c>
      <c r="K42" s="174">
        <v>89.3</v>
      </c>
      <c r="L42" s="174">
        <v>83.9</v>
      </c>
      <c r="M42" s="236">
        <v>78.099999999999994</v>
      </c>
      <c r="N42" s="243">
        <f>SUM(B42:M42)/12</f>
        <v>83.716666666666654</v>
      </c>
      <c r="O42" s="238">
        <v>99.2</v>
      </c>
      <c r="P42" s="159"/>
      <c r="Q42" s="335"/>
      <c r="R42" s="335"/>
      <c r="S42" s="159"/>
      <c r="T42" s="159"/>
      <c r="U42" s="159"/>
      <c r="V42" s="159"/>
      <c r="W42" s="159"/>
      <c r="X42" s="159"/>
      <c r="Y42" s="159"/>
      <c r="Z42" s="159"/>
    </row>
    <row r="43" spans="1:26" ht="11.1" customHeight="1" x14ac:dyDescent="0.15">
      <c r="A43" s="7" t="s">
        <v>178</v>
      </c>
      <c r="B43" s="174">
        <v>79.8</v>
      </c>
      <c r="C43" s="174">
        <v>86.7</v>
      </c>
      <c r="D43" s="174">
        <v>87.5</v>
      </c>
      <c r="E43" s="174">
        <v>89.9</v>
      </c>
      <c r="F43" s="174">
        <v>91.4</v>
      </c>
      <c r="G43" s="174">
        <v>93.2</v>
      </c>
      <c r="H43" s="174">
        <v>87.8</v>
      </c>
      <c r="I43" s="174">
        <v>85.7</v>
      </c>
      <c r="J43" s="174">
        <v>93.5</v>
      </c>
      <c r="K43" s="174">
        <v>78.5</v>
      </c>
      <c r="L43" s="174">
        <v>81.599999999999994</v>
      </c>
      <c r="M43" s="236">
        <v>78.3</v>
      </c>
      <c r="N43" s="243">
        <f>SUM(B43:M43)/12</f>
        <v>86.158333333333346</v>
      </c>
      <c r="O43" s="238">
        <f>ROUND(N43/N42*100,1)</f>
        <v>102.9</v>
      </c>
      <c r="P43" s="159"/>
      <c r="Q43" s="335"/>
      <c r="R43" s="335"/>
      <c r="S43" s="159"/>
      <c r="T43" s="159"/>
      <c r="U43" s="159"/>
      <c r="V43" s="159"/>
      <c r="W43" s="159"/>
      <c r="X43" s="159"/>
      <c r="Y43" s="159"/>
      <c r="Z43" s="159"/>
    </row>
    <row r="44" spans="1:26" ht="11.1" customHeight="1" x14ac:dyDescent="0.15">
      <c r="A44" s="7" t="s">
        <v>181</v>
      </c>
      <c r="B44" s="174">
        <v>80.8</v>
      </c>
      <c r="C44" s="174">
        <v>86.3</v>
      </c>
      <c r="D44" s="174">
        <v>91.5</v>
      </c>
      <c r="E44" s="174">
        <v>87</v>
      </c>
      <c r="F44" s="174">
        <v>86.6</v>
      </c>
      <c r="G44" s="174">
        <v>91.7</v>
      </c>
      <c r="H44" s="174">
        <v>91.2</v>
      </c>
      <c r="I44" s="174">
        <v>93.3</v>
      </c>
      <c r="J44" s="174">
        <v>88.1</v>
      </c>
      <c r="K44" s="174">
        <v>94.4</v>
      </c>
      <c r="L44" s="174">
        <v>79.5</v>
      </c>
      <c r="M44" s="236">
        <v>80.2</v>
      </c>
      <c r="N44" s="243">
        <f>SUM(B44:M44)/12</f>
        <v>87.550000000000011</v>
      </c>
      <c r="O44" s="238">
        <f t="shared" ref="O44:O45" si="1">ROUND(N44/N43*100,1)</f>
        <v>101.6</v>
      </c>
      <c r="P44" s="159"/>
      <c r="Q44" s="335"/>
      <c r="R44" s="335"/>
      <c r="S44" s="159"/>
      <c r="T44" s="159"/>
      <c r="U44" s="159"/>
      <c r="V44" s="159"/>
      <c r="W44" s="159"/>
      <c r="X44" s="159"/>
      <c r="Y44" s="159"/>
      <c r="Z44" s="159"/>
    </row>
    <row r="45" spans="1:26" ht="11.1" customHeight="1" x14ac:dyDescent="0.15">
      <c r="A45" s="7" t="s">
        <v>180</v>
      </c>
      <c r="B45" s="174">
        <v>83.7</v>
      </c>
      <c r="C45" s="174">
        <v>85.3</v>
      </c>
      <c r="D45" s="174">
        <v>80</v>
      </c>
      <c r="E45" s="174">
        <v>85.9</v>
      </c>
      <c r="F45" s="174">
        <v>87.6</v>
      </c>
      <c r="G45" s="174">
        <v>86.2</v>
      </c>
      <c r="H45" s="174">
        <v>83.1</v>
      </c>
      <c r="I45" s="174">
        <v>74.900000000000006</v>
      </c>
      <c r="J45" s="174">
        <v>72.900000000000006</v>
      </c>
      <c r="K45" s="174">
        <v>81.5</v>
      </c>
      <c r="L45" s="174">
        <v>93.4</v>
      </c>
      <c r="M45" s="236">
        <v>92.9</v>
      </c>
      <c r="N45" s="243">
        <f>SUM(B45:M45)/12</f>
        <v>83.949999999999989</v>
      </c>
      <c r="O45" s="238">
        <f t="shared" si="1"/>
        <v>95.9</v>
      </c>
      <c r="P45" s="159"/>
      <c r="Q45" s="335"/>
      <c r="R45" s="335"/>
      <c r="S45" s="159"/>
      <c r="T45" s="159"/>
      <c r="U45" s="159"/>
      <c r="V45" s="159"/>
      <c r="W45" s="159"/>
      <c r="X45" s="159"/>
      <c r="Y45" s="159"/>
      <c r="Z45" s="159"/>
    </row>
    <row r="46" spans="1:26" ht="11.1" customHeight="1" x14ac:dyDescent="0.15">
      <c r="A46" s="7" t="s">
        <v>187</v>
      </c>
      <c r="B46" s="174">
        <v>96.4</v>
      </c>
      <c r="C46" s="174">
        <v>97.8</v>
      </c>
      <c r="D46" s="174">
        <v>95.2</v>
      </c>
      <c r="E46" s="174">
        <v>99.2</v>
      </c>
      <c r="F46" s="174">
        <v>97.6</v>
      </c>
      <c r="G46" s="174">
        <v>99</v>
      </c>
      <c r="H46" s="174">
        <v>101.3</v>
      </c>
      <c r="I46" s="174">
        <v>107</v>
      </c>
      <c r="J46" s="174">
        <v>105.1</v>
      </c>
      <c r="K46" s="174">
        <v>105.3</v>
      </c>
      <c r="L46" s="174"/>
      <c r="M46" s="236"/>
      <c r="N46" s="243"/>
      <c r="O46" s="238"/>
      <c r="P46" s="159"/>
      <c r="Q46" s="335"/>
      <c r="R46" s="335"/>
      <c r="S46" s="159"/>
      <c r="T46" s="159"/>
      <c r="U46" s="159"/>
      <c r="V46" s="159"/>
      <c r="W46" s="159"/>
      <c r="X46" s="159"/>
      <c r="Y46" s="159"/>
      <c r="Z46" s="159"/>
    </row>
    <row r="47" spans="1:26" ht="11.1" customHeight="1" x14ac:dyDescent="0.15">
      <c r="N47" s="20"/>
      <c r="O47" s="159"/>
      <c r="P47" s="159"/>
      <c r="Q47" s="181"/>
      <c r="R47" s="159"/>
      <c r="S47" s="159"/>
      <c r="T47" s="159"/>
      <c r="U47" s="159"/>
      <c r="V47" s="159"/>
      <c r="W47" s="159"/>
      <c r="X47" s="159"/>
      <c r="Y47" s="159"/>
      <c r="Z47" s="159"/>
    </row>
    <row r="48" spans="1:26" ht="11.1" customHeight="1" x14ac:dyDescent="0.15">
      <c r="N48" s="20"/>
      <c r="O48" s="159"/>
      <c r="P48" s="159"/>
      <c r="Q48" s="181"/>
      <c r="R48" s="159"/>
      <c r="S48" s="159"/>
      <c r="T48" s="159"/>
      <c r="U48" s="159"/>
      <c r="V48" s="159"/>
      <c r="W48" s="159"/>
      <c r="X48" s="159"/>
      <c r="Y48" s="159"/>
      <c r="Z48" s="159"/>
    </row>
    <row r="49" spans="13:26" x14ac:dyDescent="0.15">
      <c r="N49" s="1"/>
      <c r="O49" s="1"/>
      <c r="P49" s="1"/>
      <c r="Q49" s="169"/>
      <c r="R49" s="1"/>
      <c r="S49" s="1"/>
      <c r="T49" s="1"/>
      <c r="U49" s="1"/>
      <c r="V49" s="1"/>
      <c r="W49" s="1"/>
      <c r="X49" s="1"/>
      <c r="Y49" s="1"/>
      <c r="Z49" s="1"/>
    </row>
    <row r="55" spans="13:26" x14ac:dyDescent="0.15">
      <c r="M55" s="1"/>
    </row>
    <row r="64" spans="13:26" ht="9.75" customHeight="1" x14ac:dyDescent="0.15"/>
    <row r="65" spans="1:26" ht="9.9499999999999993" customHeight="1" x14ac:dyDescent="0.15">
      <c r="A65" s="7"/>
      <c r="B65" s="168" t="s">
        <v>89</v>
      </c>
      <c r="C65" s="168" t="s">
        <v>90</v>
      </c>
      <c r="D65" s="168" t="s">
        <v>91</v>
      </c>
      <c r="E65" s="168" t="s">
        <v>80</v>
      </c>
      <c r="F65" s="168" t="s">
        <v>81</v>
      </c>
      <c r="G65" s="168" t="s">
        <v>82</v>
      </c>
      <c r="H65" s="168" t="s">
        <v>83</v>
      </c>
      <c r="I65" s="168" t="s">
        <v>84</v>
      </c>
      <c r="J65" s="168" t="s">
        <v>85</v>
      </c>
      <c r="K65" s="168" t="s">
        <v>86</v>
      </c>
      <c r="L65" s="168" t="s">
        <v>87</v>
      </c>
      <c r="M65" s="235" t="s">
        <v>88</v>
      </c>
      <c r="N65" s="237" t="s">
        <v>124</v>
      </c>
      <c r="O65" s="339" t="s">
        <v>125</v>
      </c>
    </row>
    <row r="66" spans="1:26" ht="11.1" customHeight="1" x14ac:dyDescent="0.15">
      <c r="A66" s="7" t="s">
        <v>175</v>
      </c>
      <c r="B66" s="165">
        <v>76.3</v>
      </c>
      <c r="C66" s="165">
        <v>84</v>
      </c>
      <c r="D66" s="165">
        <v>89.9</v>
      </c>
      <c r="E66" s="165">
        <v>95.5</v>
      </c>
      <c r="F66" s="165">
        <v>92.8</v>
      </c>
      <c r="G66" s="165">
        <v>101.3</v>
      </c>
      <c r="H66" s="165">
        <v>100.1</v>
      </c>
      <c r="I66" s="165">
        <v>87.6</v>
      </c>
      <c r="J66" s="165">
        <v>89</v>
      </c>
      <c r="K66" s="165">
        <v>87.4</v>
      </c>
      <c r="L66" s="165">
        <v>81</v>
      </c>
      <c r="M66" s="166">
        <v>93.7</v>
      </c>
      <c r="N66" s="242">
        <f>SUM(B66:M66)/12</f>
        <v>89.88333333333334</v>
      </c>
      <c r="O66" s="338">
        <v>115.8</v>
      </c>
      <c r="P66" s="20"/>
      <c r="Q66" s="337"/>
      <c r="R66" s="337"/>
      <c r="S66" s="20"/>
      <c r="T66" s="20"/>
      <c r="U66" s="20"/>
      <c r="V66" s="20"/>
      <c r="W66" s="20"/>
      <c r="X66" s="20"/>
      <c r="Y66" s="20"/>
      <c r="Z66" s="20"/>
    </row>
    <row r="67" spans="1:26" ht="11.1" customHeight="1" x14ac:dyDescent="0.15">
      <c r="A67" s="7" t="s">
        <v>178</v>
      </c>
      <c r="B67" s="165">
        <v>76.8</v>
      </c>
      <c r="C67" s="165">
        <v>91.2</v>
      </c>
      <c r="D67" s="165">
        <v>89.4</v>
      </c>
      <c r="E67" s="165">
        <v>89.7</v>
      </c>
      <c r="F67" s="165">
        <v>82.5</v>
      </c>
      <c r="G67" s="165">
        <v>93.9</v>
      </c>
      <c r="H67" s="165">
        <v>87.4</v>
      </c>
      <c r="I67" s="165">
        <v>95.2</v>
      </c>
      <c r="J67" s="165">
        <v>99.9</v>
      </c>
      <c r="K67" s="165">
        <v>88</v>
      </c>
      <c r="L67" s="165">
        <v>95.5</v>
      </c>
      <c r="M67" s="166">
        <v>93.5</v>
      </c>
      <c r="N67" s="242">
        <f>SUM(B67:M67)/12</f>
        <v>90.25</v>
      </c>
      <c r="O67" s="338">
        <f>ROUND(N67/N66*100,1)</f>
        <v>100.4</v>
      </c>
      <c r="P67" s="20"/>
      <c r="Q67" s="413"/>
      <c r="R67" s="413"/>
      <c r="S67" s="20"/>
      <c r="T67" s="20"/>
      <c r="U67" s="20"/>
      <c r="V67" s="20"/>
      <c r="W67" s="20"/>
      <c r="X67" s="20"/>
      <c r="Y67" s="20"/>
      <c r="Z67" s="20"/>
    </row>
    <row r="68" spans="1:26" ht="11.1" customHeight="1" x14ac:dyDescent="0.15">
      <c r="A68" s="7" t="s">
        <v>181</v>
      </c>
      <c r="B68" s="165">
        <v>83.3</v>
      </c>
      <c r="C68" s="165">
        <v>89.9</v>
      </c>
      <c r="D68" s="165">
        <v>92.2</v>
      </c>
      <c r="E68" s="165">
        <v>94.6</v>
      </c>
      <c r="F68" s="165">
        <v>84.8</v>
      </c>
      <c r="G68" s="165">
        <v>87.4</v>
      </c>
      <c r="H68" s="165">
        <v>91.8</v>
      </c>
      <c r="I68" s="165">
        <v>83.9</v>
      </c>
      <c r="J68" s="165">
        <v>84.7</v>
      </c>
      <c r="K68" s="165">
        <v>72.599999999999994</v>
      </c>
      <c r="L68" s="165">
        <v>88.6</v>
      </c>
      <c r="M68" s="166">
        <v>84.9</v>
      </c>
      <c r="N68" s="242">
        <f>SUM(B68:M68)/12</f>
        <v>86.558333333333337</v>
      </c>
      <c r="O68" s="238">
        <f t="shared" ref="O68:O69" si="2">ROUND(N68/N67*100,1)</f>
        <v>95.9</v>
      </c>
      <c r="P68" s="20"/>
      <c r="Q68" s="413"/>
      <c r="R68" s="413"/>
      <c r="S68" s="20"/>
      <c r="T68" s="20"/>
      <c r="U68" s="20"/>
      <c r="V68" s="20"/>
      <c r="W68" s="20"/>
      <c r="X68" s="20"/>
      <c r="Y68" s="20"/>
      <c r="Z68" s="20"/>
    </row>
    <row r="69" spans="1:26" ht="11.1" customHeight="1" x14ac:dyDescent="0.15">
      <c r="A69" s="7" t="s">
        <v>180</v>
      </c>
      <c r="B69" s="165">
        <v>71.5</v>
      </c>
      <c r="C69" s="165">
        <v>79.400000000000006</v>
      </c>
      <c r="D69" s="165">
        <v>81.5</v>
      </c>
      <c r="E69" s="165">
        <v>86.7</v>
      </c>
      <c r="F69" s="165">
        <v>66.3</v>
      </c>
      <c r="G69" s="165">
        <v>72.8</v>
      </c>
      <c r="H69" s="165">
        <v>79.2</v>
      </c>
      <c r="I69" s="165">
        <v>81.2</v>
      </c>
      <c r="J69" s="165">
        <v>90.7</v>
      </c>
      <c r="K69" s="165">
        <v>87.4</v>
      </c>
      <c r="L69" s="165">
        <v>87.8</v>
      </c>
      <c r="M69" s="166">
        <v>84.6</v>
      </c>
      <c r="N69" s="242">
        <f>SUM(B69:M69)/12</f>
        <v>80.75833333333334</v>
      </c>
      <c r="O69" s="238">
        <f t="shared" si="2"/>
        <v>93.3</v>
      </c>
      <c r="P69" s="20"/>
      <c r="Q69" s="413"/>
      <c r="R69" s="413"/>
      <c r="S69" s="20"/>
      <c r="T69" s="20"/>
      <c r="U69" s="20"/>
      <c r="V69" s="20"/>
      <c r="W69" s="20"/>
      <c r="X69" s="20"/>
      <c r="Y69" s="20"/>
      <c r="Z69" s="20"/>
    </row>
    <row r="70" spans="1:26" ht="11.1" customHeight="1" x14ac:dyDescent="0.15">
      <c r="A70" s="7" t="s">
        <v>187</v>
      </c>
      <c r="B70" s="165">
        <v>76.2</v>
      </c>
      <c r="C70" s="165">
        <v>76.7</v>
      </c>
      <c r="D70" s="165">
        <v>85</v>
      </c>
      <c r="E70" s="165">
        <v>84.4</v>
      </c>
      <c r="F70" s="165">
        <v>78.400000000000006</v>
      </c>
      <c r="G70" s="165">
        <v>86.5</v>
      </c>
      <c r="H70" s="165">
        <v>92.3</v>
      </c>
      <c r="I70" s="165">
        <v>77.5</v>
      </c>
      <c r="J70" s="165">
        <v>86.1</v>
      </c>
      <c r="K70" s="165">
        <v>74.8</v>
      </c>
      <c r="L70" s="165"/>
      <c r="M70" s="166"/>
      <c r="N70" s="242"/>
      <c r="O70" s="238"/>
      <c r="P70" s="20"/>
      <c r="Q70" s="180"/>
      <c r="R70" s="414"/>
      <c r="S70" s="20"/>
      <c r="T70" s="20"/>
      <c r="U70" s="20"/>
      <c r="V70" s="20"/>
      <c r="W70" s="20"/>
      <c r="X70" s="20"/>
      <c r="Y70" s="20"/>
      <c r="Z70" s="20"/>
    </row>
    <row r="71" spans="1:26" ht="11.1" customHeight="1" x14ac:dyDescent="0.15">
      <c r="B71" s="171"/>
      <c r="C71" s="171"/>
      <c r="D71" s="171"/>
      <c r="E71" s="171"/>
      <c r="F71" s="171"/>
      <c r="G71" s="171"/>
      <c r="H71" s="171"/>
      <c r="I71" s="171"/>
      <c r="J71" s="171"/>
      <c r="K71" s="171"/>
      <c r="L71" s="171"/>
      <c r="M71" s="171"/>
      <c r="N71" s="20"/>
      <c r="O71" s="20"/>
      <c r="P71" s="20"/>
      <c r="Q71" s="169"/>
      <c r="R71" s="20"/>
      <c r="S71" s="20"/>
      <c r="T71" s="20"/>
      <c r="U71" s="20"/>
      <c r="V71" s="20"/>
      <c r="W71" s="20"/>
      <c r="X71" s="20"/>
      <c r="Y71" s="20"/>
      <c r="Z71" s="20"/>
    </row>
    <row r="72" spans="1:26" ht="9" customHeight="1" x14ac:dyDescent="0.15">
      <c r="B72" s="171"/>
      <c r="C72" s="171"/>
      <c r="D72" s="171"/>
      <c r="E72" s="171"/>
      <c r="F72" s="171"/>
      <c r="G72" s="175"/>
      <c r="H72" s="171"/>
      <c r="I72" s="171"/>
      <c r="J72" s="171"/>
      <c r="K72" s="171"/>
      <c r="L72" s="171"/>
      <c r="M72" s="171"/>
      <c r="N72" s="20"/>
      <c r="O72" s="20"/>
      <c r="P72" s="20"/>
      <c r="Q72" s="169"/>
      <c r="R72" s="20"/>
      <c r="S72" s="20"/>
      <c r="T72" s="20"/>
      <c r="U72" s="20"/>
      <c r="V72" s="20"/>
      <c r="W72" s="20"/>
      <c r="X72" s="20"/>
      <c r="Y72" s="20"/>
      <c r="Z72" s="20"/>
    </row>
    <row r="73" spans="1:26" x14ac:dyDescent="0.15">
      <c r="B73" s="171"/>
      <c r="C73" s="171"/>
      <c r="D73" s="171"/>
      <c r="E73" s="171"/>
      <c r="F73" s="171"/>
      <c r="G73" s="171"/>
      <c r="H73" s="171"/>
      <c r="I73" s="171"/>
      <c r="J73" s="171"/>
      <c r="K73" s="171"/>
      <c r="L73" s="171"/>
      <c r="M73" s="17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BQ78"/>
  <sheetViews>
    <sheetView workbookViewId="0">
      <selection activeCell="A4" sqref="A4"/>
    </sheetView>
  </sheetViews>
  <sheetFormatPr defaultRowHeight="13.5" x14ac:dyDescent="0.15"/>
  <cols>
    <col min="1" max="1" width="7.625" style="260" customWidth="1"/>
    <col min="2" max="7" width="6.125" style="260" customWidth="1"/>
    <col min="8" max="8" width="6.25" style="260" customWidth="1"/>
    <col min="9" max="10" width="6.125" style="260" customWidth="1"/>
    <col min="11" max="11" width="6.125" style="1" customWidth="1"/>
    <col min="12" max="13" width="6.125" style="260" customWidth="1"/>
    <col min="14" max="16" width="7.625" style="260" customWidth="1"/>
    <col min="17" max="17" width="8.375" style="260" customWidth="1"/>
    <col min="18" max="18" width="10.125" style="260" customWidth="1"/>
    <col min="19" max="23" width="7.625" style="260" customWidth="1"/>
    <col min="24" max="24" width="7.625" style="172" customWidth="1"/>
    <col min="25" max="26" width="7.625" style="260" customWidth="1"/>
    <col min="27" max="16384" width="9" style="260"/>
  </cols>
  <sheetData>
    <row r="1" spans="1:29" x14ac:dyDescent="0.15">
      <c r="A1" s="20"/>
      <c r="B1" s="176"/>
      <c r="C1" s="159"/>
      <c r="D1" s="159"/>
      <c r="E1" s="159"/>
      <c r="F1" s="159"/>
      <c r="G1" s="159"/>
      <c r="H1" s="159"/>
      <c r="I1" s="159"/>
      <c r="J1" s="1"/>
      <c r="L1" s="52"/>
      <c r="M1" s="51"/>
      <c r="N1" s="52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1"/>
      <c r="AB1" s="1"/>
      <c r="AC1" s="1"/>
    </row>
    <row r="2" spans="1:29" x14ac:dyDescent="0.15">
      <c r="A2" s="20"/>
      <c r="B2" s="159"/>
      <c r="C2" s="159"/>
      <c r="D2" s="159"/>
      <c r="E2" s="159"/>
      <c r="F2" s="159"/>
      <c r="G2" s="159"/>
      <c r="H2" s="159"/>
      <c r="I2" s="159"/>
      <c r="J2" s="1"/>
      <c r="L2" s="52"/>
      <c r="M2" s="177"/>
      <c r="N2" s="52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"/>
      <c r="AB2" s="1"/>
      <c r="AC2" s="1"/>
    </row>
    <row r="3" spans="1:29" x14ac:dyDescent="0.15">
      <c r="A3" s="20"/>
      <c r="B3" s="159"/>
      <c r="C3" s="159"/>
      <c r="D3" s="159"/>
      <c r="E3" s="159"/>
      <c r="F3" s="159"/>
      <c r="G3" s="159"/>
      <c r="H3" s="159"/>
      <c r="I3" s="159"/>
      <c r="J3" s="1"/>
      <c r="L3" s="52"/>
      <c r="M3" s="177"/>
      <c r="N3" s="52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"/>
      <c r="AB3" s="1"/>
      <c r="AC3" s="1"/>
    </row>
    <row r="4" spans="1:29" x14ac:dyDescent="0.15">
      <c r="A4" s="20"/>
      <c r="B4" s="159"/>
      <c r="C4" s="159"/>
      <c r="D4" s="159"/>
      <c r="E4" s="159"/>
      <c r="F4" s="159"/>
      <c r="G4" s="159"/>
      <c r="H4" s="159"/>
      <c r="I4" s="159"/>
      <c r="J4" s="1"/>
      <c r="L4" s="52"/>
      <c r="M4" s="177"/>
      <c r="N4" s="52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"/>
      <c r="AB4" s="1"/>
      <c r="AC4" s="1"/>
    </row>
    <row r="5" spans="1:29" x14ac:dyDescent="0.15">
      <c r="A5" s="20"/>
      <c r="B5" s="159"/>
      <c r="C5" s="159"/>
      <c r="D5" s="159"/>
      <c r="E5" s="159"/>
      <c r="F5" s="159"/>
      <c r="G5" s="159"/>
      <c r="H5" s="159"/>
      <c r="I5" s="159"/>
      <c r="J5" s="1"/>
      <c r="L5" s="52"/>
      <c r="M5" s="177"/>
      <c r="N5" s="52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"/>
      <c r="AB5" s="1"/>
      <c r="AC5" s="1"/>
    </row>
    <row r="6" spans="1:29" x14ac:dyDescent="0.15">
      <c r="J6" s="1"/>
      <c r="L6" s="52"/>
      <c r="M6" s="177"/>
      <c r="N6" s="52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"/>
      <c r="AB6" s="1"/>
      <c r="AC6" s="1"/>
    </row>
    <row r="7" spans="1:29" x14ac:dyDescent="0.15">
      <c r="J7" s="1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</row>
    <row r="8" spans="1:29" x14ac:dyDescent="0.15">
      <c r="J8" s="1"/>
    </row>
    <row r="9" spans="1:29" x14ac:dyDescent="0.15">
      <c r="J9" s="1"/>
    </row>
    <row r="10" spans="1:29" x14ac:dyDescent="0.15">
      <c r="J10" s="1"/>
    </row>
    <row r="11" spans="1:29" x14ac:dyDescent="0.15">
      <c r="J11" s="1"/>
    </row>
    <row r="12" spans="1:29" x14ac:dyDescent="0.15">
      <c r="J12" s="1"/>
    </row>
    <row r="13" spans="1:29" x14ac:dyDescent="0.15">
      <c r="J13" s="1"/>
    </row>
    <row r="14" spans="1:29" x14ac:dyDescent="0.15">
      <c r="J14" s="1"/>
    </row>
    <row r="15" spans="1:29" x14ac:dyDescent="0.15">
      <c r="J15" s="1"/>
    </row>
    <row r="16" spans="1:29" x14ac:dyDescent="0.15">
      <c r="J16" s="1"/>
    </row>
    <row r="17" spans="1:18" x14ac:dyDescent="0.15">
      <c r="J17" s="1"/>
    </row>
    <row r="18" spans="1:18" ht="11.1" customHeight="1" x14ac:dyDescent="0.15">
      <c r="A18" s="7"/>
      <c r="B18" s="8" t="s">
        <v>77</v>
      </c>
      <c r="C18" s="8" t="s">
        <v>78</v>
      </c>
      <c r="D18" s="8" t="s">
        <v>79</v>
      </c>
      <c r="E18" s="8" t="s">
        <v>80</v>
      </c>
      <c r="F18" s="8" t="s">
        <v>81</v>
      </c>
      <c r="G18" s="8" t="s">
        <v>82</v>
      </c>
      <c r="H18" s="8" t="s">
        <v>83</v>
      </c>
      <c r="I18" s="8" t="s">
        <v>84</v>
      </c>
      <c r="J18" s="8" t="s">
        <v>85</v>
      </c>
      <c r="K18" s="8" t="s">
        <v>86</v>
      </c>
      <c r="L18" s="8" t="s">
        <v>87</v>
      </c>
      <c r="M18" s="8" t="s">
        <v>88</v>
      </c>
      <c r="N18" s="237" t="s">
        <v>123</v>
      </c>
      <c r="O18" s="237" t="s">
        <v>125</v>
      </c>
    </row>
    <row r="19" spans="1:18" ht="11.1" customHeight="1" x14ac:dyDescent="0.15">
      <c r="A19" s="7" t="s">
        <v>175</v>
      </c>
      <c r="B19" s="174">
        <v>12.8</v>
      </c>
      <c r="C19" s="174">
        <v>13.9</v>
      </c>
      <c r="D19" s="174">
        <v>14.7</v>
      </c>
      <c r="E19" s="174">
        <v>15.6</v>
      </c>
      <c r="F19" s="174">
        <v>16.100000000000001</v>
      </c>
      <c r="G19" s="174">
        <v>15.1</v>
      </c>
      <c r="H19" s="174">
        <v>14.4</v>
      </c>
      <c r="I19" s="174">
        <v>14.6</v>
      </c>
      <c r="J19" s="174">
        <v>15.2</v>
      </c>
      <c r="K19" s="174">
        <v>14.3</v>
      </c>
      <c r="L19" s="174">
        <v>15.3</v>
      </c>
      <c r="M19" s="174">
        <v>14.9</v>
      </c>
      <c r="N19" s="243">
        <f>SUM(B19:M19)</f>
        <v>176.90000000000003</v>
      </c>
      <c r="O19" s="243">
        <v>111.6</v>
      </c>
      <c r="Q19" s="245"/>
      <c r="R19" s="245"/>
    </row>
    <row r="20" spans="1:18" ht="11.1" customHeight="1" x14ac:dyDescent="0.15">
      <c r="A20" s="7" t="s">
        <v>178</v>
      </c>
      <c r="B20" s="174">
        <v>14.2</v>
      </c>
      <c r="C20" s="174">
        <v>12.5</v>
      </c>
      <c r="D20" s="174">
        <v>14.7</v>
      </c>
      <c r="E20" s="174">
        <v>13.7</v>
      </c>
      <c r="F20" s="174">
        <v>14.5</v>
      </c>
      <c r="G20" s="174">
        <v>14.4</v>
      </c>
      <c r="H20" s="174">
        <v>12.7</v>
      </c>
      <c r="I20" s="174">
        <v>13.9</v>
      </c>
      <c r="J20" s="174">
        <v>14.1</v>
      </c>
      <c r="K20" s="174">
        <v>14</v>
      </c>
      <c r="L20" s="174">
        <v>18.8</v>
      </c>
      <c r="M20" s="174">
        <v>14.8</v>
      </c>
      <c r="N20" s="243">
        <f>SUM(B20:M20)</f>
        <v>172.3</v>
      </c>
      <c r="O20" s="243">
        <f>ROUND(N20/N19*100,1)</f>
        <v>97.4</v>
      </c>
      <c r="Q20" s="245"/>
      <c r="R20" s="245"/>
    </row>
    <row r="21" spans="1:18" ht="11.1" customHeight="1" x14ac:dyDescent="0.15">
      <c r="A21" s="7" t="s">
        <v>181</v>
      </c>
      <c r="B21" s="174">
        <v>14.9</v>
      </c>
      <c r="C21" s="174">
        <v>13.1</v>
      </c>
      <c r="D21" s="174">
        <v>14.8</v>
      </c>
      <c r="E21" s="174">
        <v>13.9</v>
      </c>
      <c r="F21" s="174">
        <v>14.1</v>
      </c>
      <c r="G21" s="174">
        <v>13.1</v>
      </c>
      <c r="H21" s="174">
        <v>15.5</v>
      </c>
      <c r="I21" s="174">
        <v>12.9</v>
      </c>
      <c r="J21" s="174">
        <v>12.4</v>
      </c>
      <c r="K21" s="174">
        <v>15.2</v>
      </c>
      <c r="L21" s="174">
        <v>13.1</v>
      </c>
      <c r="M21" s="174">
        <v>14.2</v>
      </c>
      <c r="N21" s="243">
        <f>SUM(B21:M21)</f>
        <v>167.2</v>
      </c>
      <c r="O21" s="243">
        <f t="shared" ref="O21:O22" si="0">ROUND(N21/N20*100,1)</f>
        <v>97</v>
      </c>
      <c r="Q21" s="245"/>
      <c r="R21" s="245"/>
    </row>
    <row r="22" spans="1:18" ht="11.1" customHeight="1" x14ac:dyDescent="0.15">
      <c r="A22" s="7" t="s">
        <v>180</v>
      </c>
      <c r="B22" s="174">
        <v>11.4</v>
      </c>
      <c r="C22" s="174">
        <v>13.5</v>
      </c>
      <c r="D22" s="174">
        <v>13.7</v>
      </c>
      <c r="E22" s="174">
        <v>13.4</v>
      </c>
      <c r="F22" s="174">
        <v>13.1</v>
      </c>
      <c r="G22" s="174">
        <v>12.4</v>
      </c>
      <c r="H22" s="174">
        <v>11.1</v>
      </c>
      <c r="I22" s="174">
        <v>12</v>
      </c>
      <c r="J22" s="174">
        <v>12.5</v>
      </c>
      <c r="K22" s="174">
        <v>11.2</v>
      </c>
      <c r="L22" s="174">
        <v>11.7</v>
      </c>
      <c r="M22" s="174">
        <v>13.4</v>
      </c>
      <c r="N22" s="243">
        <f>SUM(B22:M22)</f>
        <v>149.4</v>
      </c>
      <c r="O22" s="243">
        <f t="shared" si="0"/>
        <v>89.4</v>
      </c>
      <c r="Q22" s="245"/>
      <c r="R22" s="245"/>
    </row>
    <row r="23" spans="1:18" ht="11.1" customHeight="1" x14ac:dyDescent="0.15">
      <c r="A23" s="7" t="s">
        <v>187</v>
      </c>
      <c r="B23" s="174">
        <v>9.4</v>
      </c>
      <c r="C23" s="174">
        <v>10.3</v>
      </c>
      <c r="D23" s="174">
        <v>13.4</v>
      </c>
      <c r="E23" s="174">
        <v>13.5</v>
      </c>
      <c r="F23" s="174">
        <v>11.3</v>
      </c>
      <c r="G23" s="174">
        <v>12.2</v>
      </c>
      <c r="H23" s="174">
        <v>10.9</v>
      </c>
      <c r="I23" s="174">
        <v>11.2</v>
      </c>
      <c r="J23" s="174">
        <v>12.1</v>
      </c>
      <c r="K23" s="174">
        <v>10.7</v>
      </c>
      <c r="L23" s="174"/>
      <c r="M23" s="174"/>
      <c r="N23" s="243"/>
      <c r="O23" s="243"/>
    </row>
    <row r="24" spans="1:18" ht="9.75" customHeight="1" x14ac:dyDescent="0.15">
      <c r="J24" s="396"/>
    </row>
    <row r="35" spans="1:69" ht="9" customHeight="1" x14ac:dyDescent="0.15"/>
    <row r="36" spans="1:69" ht="9" customHeight="1" x14ac:dyDescent="0.15"/>
    <row r="37" spans="1:69" ht="9" customHeight="1" x14ac:dyDescent="0.15"/>
    <row r="38" spans="1:69" ht="9" customHeight="1" x14ac:dyDescent="0.15"/>
    <row r="39" spans="1:69" ht="9" customHeight="1" x14ac:dyDescent="0.15"/>
    <row r="40" spans="1:69" ht="9" customHeight="1" x14ac:dyDescent="0.15"/>
    <row r="41" spans="1:69" ht="20.25" customHeight="1" x14ac:dyDescent="0.15"/>
    <row r="42" spans="1:69" ht="11.1" customHeight="1" x14ac:dyDescent="0.15">
      <c r="A42" s="7"/>
      <c r="B42" s="8" t="s">
        <v>77</v>
      </c>
      <c r="C42" s="8" t="s">
        <v>78</v>
      </c>
      <c r="D42" s="8" t="s">
        <v>79</v>
      </c>
      <c r="E42" s="8" t="s">
        <v>80</v>
      </c>
      <c r="F42" s="8" t="s">
        <v>81</v>
      </c>
      <c r="G42" s="8" t="s">
        <v>82</v>
      </c>
      <c r="H42" s="8" t="s">
        <v>83</v>
      </c>
      <c r="I42" s="8" t="s">
        <v>84</v>
      </c>
      <c r="J42" s="8" t="s">
        <v>85</v>
      </c>
      <c r="K42" s="8" t="s">
        <v>86</v>
      </c>
      <c r="L42" s="8" t="s">
        <v>87</v>
      </c>
      <c r="M42" s="8" t="s">
        <v>88</v>
      </c>
      <c r="N42" s="237" t="s">
        <v>124</v>
      </c>
      <c r="O42" s="237" t="s">
        <v>125</v>
      </c>
      <c r="P42" s="1"/>
      <c r="Q42" s="1"/>
      <c r="R42" s="1"/>
      <c r="S42" s="1"/>
      <c r="T42" s="1"/>
      <c r="U42" s="1"/>
      <c r="V42" s="1"/>
      <c r="W42" s="1"/>
      <c r="X42" s="52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 ht="11.1" customHeight="1" x14ac:dyDescent="0.15">
      <c r="A43" s="7" t="s">
        <v>175</v>
      </c>
      <c r="B43" s="174">
        <v>21.8</v>
      </c>
      <c r="C43" s="174">
        <v>23</v>
      </c>
      <c r="D43" s="174">
        <v>22.8</v>
      </c>
      <c r="E43" s="174">
        <v>23.1</v>
      </c>
      <c r="F43" s="174">
        <v>23.5</v>
      </c>
      <c r="G43" s="174">
        <v>24.2</v>
      </c>
      <c r="H43" s="174">
        <v>22.7</v>
      </c>
      <c r="I43" s="174">
        <v>23</v>
      </c>
      <c r="J43" s="174">
        <v>22.9</v>
      </c>
      <c r="K43" s="174">
        <v>22.9</v>
      </c>
      <c r="L43" s="174">
        <v>23</v>
      </c>
      <c r="M43" s="174">
        <v>24</v>
      </c>
      <c r="N43" s="243">
        <f>SUM(B43:M43)/12</f>
        <v>23.074999999999999</v>
      </c>
      <c r="O43" s="243">
        <v>98.7</v>
      </c>
      <c r="P43" s="177"/>
      <c r="Q43" s="246"/>
      <c r="R43" s="246"/>
      <c r="S43" s="177"/>
      <c r="T43" s="177"/>
      <c r="U43" s="177"/>
      <c r="V43" s="177"/>
      <c r="W43" s="177"/>
      <c r="X43" s="177"/>
      <c r="Y43" s="177"/>
      <c r="Z43" s="177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 ht="11.1" customHeight="1" x14ac:dyDescent="0.15">
      <c r="A44" s="7" t="s">
        <v>178</v>
      </c>
      <c r="B44" s="174">
        <v>23.3</v>
      </c>
      <c r="C44" s="174">
        <v>22.2</v>
      </c>
      <c r="D44" s="174">
        <v>23.2</v>
      </c>
      <c r="E44" s="174">
        <v>24.1</v>
      </c>
      <c r="F44" s="174">
        <v>24.8</v>
      </c>
      <c r="G44" s="174">
        <v>24.4</v>
      </c>
      <c r="H44" s="174">
        <v>22.4</v>
      </c>
      <c r="I44" s="174">
        <v>22.6</v>
      </c>
      <c r="J44" s="174">
        <v>23.1</v>
      </c>
      <c r="K44" s="174">
        <v>22.1</v>
      </c>
      <c r="L44" s="174">
        <v>26.5</v>
      </c>
      <c r="M44" s="174">
        <v>25.5</v>
      </c>
      <c r="N44" s="243">
        <f>SUM(B44:M44)/12</f>
        <v>23.683333333333334</v>
      </c>
      <c r="O44" s="243">
        <f>ROUND(N44/N43*100,1)</f>
        <v>102.6</v>
      </c>
      <c r="P44" s="177"/>
      <c r="Q44" s="246"/>
      <c r="R44" s="246"/>
      <c r="S44" s="177"/>
      <c r="T44" s="177"/>
      <c r="U44" s="177"/>
      <c r="V44" s="177"/>
      <c r="W44" s="177"/>
      <c r="X44" s="177"/>
      <c r="Y44" s="177"/>
      <c r="Z44" s="177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 ht="11.1" customHeight="1" x14ac:dyDescent="0.15">
      <c r="A45" s="7" t="s">
        <v>181</v>
      </c>
      <c r="B45" s="174">
        <v>23.9</v>
      </c>
      <c r="C45" s="174">
        <v>23.5</v>
      </c>
      <c r="D45" s="174">
        <v>24.5</v>
      </c>
      <c r="E45" s="174">
        <v>24.1</v>
      </c>
      <c r="F45" s="174">
        <v>25.4</v>
      </c>
      <c r="G45" s="174">
        <v>25</v>
      </c>
      <c r="H45" s="174">
        <v>26.2</v>
      </c>
      <c r="I45" s="174">
        <v>25.1</v>
      </c>
      <c r="J45" s="174">
        <v>24.1</v>
      </c>
      <c r="K45" s="174">
        <v>24.5</v>
      </c>
      <c r="L45" s="174">
        <v>23.8</v>
      </c>
      <c r="M45" s="174">
        <v>23.8</v>
      </c>
      <c r="N45" s="243">
        <f>SUM(B45:M45)/12</f>
        <v>24.491666666666664</v>
      </c>
      <c r="O45" s="243">
        <f t="shared" ref="O45:O46" si="1">ROUND(N45/N44*100,1)</f>
        <v>103.4</v>
      </c>
      <c r="P45" s="177"/>
      <c r="Q45" s="246"/>
      <c r="R45" s="246"/>
      <c r="S45" s="177"/>
      <c r="T45" s="177"/>
      <c r="U45" s="177"/>
      <c r="V45" s="177"/>
      <c r="W45" s="177"/>
      <c r="X45" s="177"/>
      <c r="Y45" s="177"/>
      <c r="Z45" s="177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 ht="11.1" customHeight="1" x14ac:dyDescent="0.15">
      <c r="A46" s="7" t="s">
        <v>180</v>
      </c>
      <c r="B46" s="174">
        <v>22.9</v>
      </c>
      <c r="C46" s="174">
        <v>22.7</v>
      </c>
      <c r="D46" s="174">
        <v>23</v>
      </c>
      <c r="E46" s="174">
        <v>23.1</v>
      </c>
      <c r="F46" s="174">
        <v>24.7</v>
      </c>
      <c r="G46" s="174">
        <v>24.6</v>
      </c>
      <c r="H46" s="174">
        <v>23.1</v>
      </c>
      <c r="I46" s="174">
        <v>23.2</v>
      </c>
      <c r="J46" s="174">
        <v>22.3</v>
      </c>
      <c r="K46" s="174">
        <v>20.8</v>
      </c>
      <c r="L46" s="174">
        <v>19.5</v>
      </c>
      <c r="M46" s="174">
        <v>20.100000000000001</v>
      </c>
      <c r="N46" s="243">
        <f>SUM(B46:M46)/12</f>
        <v>22.5</v>
      </c>
      <c r="O46" s="243">
        <f t="shared" si="1"/>
        <v>91.9</v>
      </c>
      <c r="P46" s="177"/>
      <c r="Q46" s="246"/>
      <c r="R46" s="246"/>
      <c r="S46" s="177"/>
      <c r="T46" s="177"/>
      <c r="U46" s="177"/>
      <c r="V46" s="177"/>
      <c r="W46" s="177"/>
      <c r="X46" s="177"/>
      <c r="Y46" s="177"/>
      <c r="Z46" s="177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 ht="11.1" customHeight="1" x14ac:dyDescent="0.15">
      <c r="A47" s="7" t="s">
        <v>187</v>
      </c>
      <c r="B47" s="174">
        <v>18.8</v>
      </c>
      <c r="C47" s="174">
        <v>18.100000000000001</v>
      </c>
      <c r="D47" s="174">
        <v>19.5</v>
      </c>
      <c r="E47" s="174">
        <v>19.100000000000001</v>
      </c>
      <c r="F47" s="174">
        <v>19.2</v>
      </c>
      <c r="G47" s="174">
        <v>18.7</v>
      </c>
      <c r="H47" s="174">
        <v>18.2</v>
      </c>
      <c r="I47" s="174">
        <v>19</v>
      </c>
      <c r="J47" s="174">
        <v>18.7</v>
      </c>
      <c r="K47" s="174">
        <v>18.399999999999999</v>
      </c>
      <c r="L47" s="174"/>
      <c r="M47" s="174"/>
      <c r="N47" s="243"/>
      <c r="O47" s="243"/>
      <c r="P47" s="177"/>
      <c r="Q47" s="177"/>
      <c r="R47" s="177"/>
      <c r="S47" s="177"/>
      <c r="T47" s="177"/>
      <c r="U47" s="177"/>
      <c r="V47" s="177"/>
      <c r="W47" s="177"/>
      <c r="X47" s="177"/>
      <c r="Y47" s="177"/>
      <c r="Z47" s="177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 ht="6.75" customHeight="1" x14ac:dyDescent="0.15">
      <c r="N48" s="52"/>
      <c r="O48" s="177"/>
      <c r="P48" s="177"/>
      <c r="Q48" s="177"/>
      <c r="R48" s="177"/>
      <c r="S48" s="177"/>
      <c r="T48" s="177"/>
      <c r="U48" s="177"/>
      <c r="V48" s="177"/>
      <c r="W48" s="177"/>
      <c r="X48" s="177"/>
      <c r="Y48" s="177"/>
      <c r="Z48" s="177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4:69" ht="9" hidden="1" customHeight="1" x14ac:dyDescent="0.15">
      <c r="N49" s="52"/>
      <c r="O49" s="177"/>
      <c r="P49" s="177"/>
      <c r="Q49" s="177"/>
      <c r="R49" s="177"/>
      <c r="S49" s="177"/>
      <c r="T49" s="177"/>
      <c r="U49" s="177"/>
      <c r="V49" s="177"/>
      <c r="W49" s="177"/>
      <c r="X49" s="177"/>
      <c r="Y49" s="177"/>
      <c r="Z49" s="177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61" spans="14:69" ht="9" customHeight="1" x14ac:dyDescent="0.15"/>
    <row r="62" spans="14:69" ht="9" customHeight="1" x14ac:dyDescent="0.15"/>
    <row r="63" spans="14:69" ht="9" customHeight="1" x14ac:dyDescent="0.15"/>
    <row r="64" spans="14:69" ht="9" customHeight="1" x14ac:dyDescent="0.15"/>
    <row r="65" spans="1:26" ht="9" customHeight="1" x14ac:dyDescent="0.15"/>
    <row r="66" spans="1:26" ht="9" customHeight="1" x14ac:dyDescent="0.15"/>
    <row r="68" spans="1:26" ht="9.75" customHeight="1" x14ac:dyDescent="0.15"/>
    <row r="69" spans="1:26" ht="2.25" hidden="1" customHeight="1" x14ac:dyDescent="0.15">
      <c r="N69" s="52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</row>
    <row r="70" spans="1:26" ht="11.1" customHeight="1" x14ac:dyDescent="0.15">
      <c r="A70" s="7"/>
      <c r="B70" s="8" t="s">
        <v>77</v>
      </c>
      <c r="C70" s="8" t="s">
        <v>78</v>
      </c>
      <c r="D70" s="8" t="s">
        <v>79</v>
      </c>
      <c r="E70" s="8" t="s">
        <v>80</v>
      </c>
      <c r="F70" s="8" t="s">
        <v>81</v>
      </c>
      <c r="G70" s="8" t="s">
        <v>82</v>
      </c>
      <c r="H70" s="8" t="s">
        <v>83</v>
      </c>
      <c r="I70" s="8" t="s">
        <v>84</v>
      </c>
      <c r="J70" s="8" t="s">
        <v>85</v>
      </c>
      <c r="K70" s="8" t="s">
        <v>86</v>
      </c>
      <c r="L70" s="8" t="s">
        <v>87</v>
      </c>
      <c r="M70" s="8" t="s">
        <v>88</v>
      </c>
      <c r="N70" s="237" t="s">
        <v>124</v>
      </c>
      <c r="O70" s="237" t="s">
        <v>125</v>
      </c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</row>
    <row r="71" spans="1:26" ht="11.1" customHeight="1" x14ac:dyDescent="0.15">
      <c r="A71" s="7" t="s">
        <v>175</v>
      </c>
      <c r="B71" s="165">
        <v>57.9</v>
      </c>
      <c r="C71" s="165">
        <v>59.2</v>
      </c>
      <c r="D71" s="165">
        <v>64.3</v>
      </c>
      <c r="E71" s="165">
        <v>67.400000000000006</v>
      </c>
      <c r="F71" s="165">
        <v>68.5</v>
      </c>
      <c r="G71" s="165">
        <v>61.6</v>
      </c>
      <c r="H71" s="165">
        <v>64.7</v>
      </c>
      <c r="I71" s="165">
        <v>63.2</v>
      </c>
      <c r="J71" s="165">
        <v>66.5</v>
      </c>
      <c r="K71" s="165">
        <v>62.4</v>
      </c>
      <c r="L71" s="165">
        <v>66.099999999999994</v>
      </c>
      <c r="M71" s="165">
        <v>61.3</v>
      </c>
      <c r="N71" s="242">
        <f>SUM(B71:M71)/12</f>
        <v>63.591666666666661</v>
      </c>
      <c r="O71" s="243">
        <v>111.5</v>
      </c>
      <c r="P71" s="52"/>
      <c r="Q71" s="336"/>
      <c r="R71" s="336"/>
      <c r="S71" s="52"/>
      <c r="T71" s="52"/>
      <c r="U71" s="52"/>
      <c r="V71" s="52"/>
      <c r="W71" s="52"/>
      <c r="X71" s="52"/>
      <c r="Y71" s="52"/>
      <c r="Z71" s="52"/>
    </row>
    <row r="72" spans="1:26" ht="11.1" customHeight="1" x14ac:dyDescent="0.15">
      <c r="A72" s="7" t="s">
        <v>178</v>
      </c>
      <c r="B72" s="165">
        <v>61.3</v>
      </c>
      <c r="C72" s="165">
        <v>57.5</v>
      </c>
      <c r="D72" s="165">
        <v>62.8</v>
      </c>
      <c r="E72" s="165">
        <v>55.8</v>
      </c>
      <c r="F72" s="165">
        <v>58</v>
      </c>
      <c r="G72" s="165">
        <v>59.3</v>
      </c>
      <c r="H72" s="165">
        <v>58.4</v>
      </c>
      <c r="I72" s="165">
        <v>61.5</v>
      </c>
      <c r="J72" s="165">
        <v>60.7</v>
      </c>
      <c r="K72" s="165">
        <v>64</v>
      </c>
      <c r="L72" s="165">
        <v>68.3</v>
      </c>
      <c r="M72" s="165">
        <v>58.9</v>
      </c>
      <c r="N72" s="242">
        <f>SUM(B72:M72)/12</f>
        <v>60.541666666666657</v>
      </c>
      <c r="O72" s="243">
        <f t="shared" ref="O72:O74" si="2">ROUND(N72/N71*100,1)</f>
        <v>95.2</v>
      </c>
      <c r="P72" s="52"/>
      <c r="Q72" s="336"/>
      <c r="R72" s="336"/>
      <c r="S72" s="52"/>
      <c r="T72" s="52"/>
      <c r="U72" s="52"/>
      <c r="V72" s="52"/>
      <c r="W72" s="52"/>
      <c r="X72" s="52"/>
      <c r="Y72" s="52"/>
      <c r="Z72" s="52"/>
    </row>
    <row r="73" spans="1:26" ht="11.1" customHeight="1" x14ac:dyDescent="0.15">
      <c r="A73" s="7" t="s">
        <v>181</v>
      </c>
      <c r="B73" s="165">
        <v>63.7</v>
      </c>
      <c r="C73" s="165">
        <v>56.1</v>
      </c>
      <c r="D73" s="165">
        <v>59.3</v>
      </c>
      <c r="E73" s="165">
        <v>58.2</v>
      </c>
      <c r="F73" s="165">
        <v>54.4</v>
      </c>
      <c r="G73" s="165">
        <v>52.5</v>
      </c>
      <c r="H73" s="165">
        <v>58.1</v>
      </c>
      <c r="I73" s="165">
        <v>52.2</v>
      </c>
      <c r="J73" s="165">
        <v>52.7</v>
      </c>
      <c r="K73" s="165">
        <v>61.5</v>
      </c>
      <c r="L73" s="165">
        <v>55.5</v>
      </c>
      <c r="M73" s="165">
        <v>59.8</v>
      </c>
      <c r="N73" s="242">
        <f>SUM(B73:M73)/12</f>
        <v>57</v>
      </c>
      <c r="O73" s="243">
        <f t="shared" si="2"/>
        <v>94.2</v>
      </c>
      <c r="Q73" s="340"/>
      <c r="R73" s="340"/>
    </row>
    <row r="74" spans="1:26" ht="11.1" customHeight="1" x14ac:dyDescent="0.15">
      <c r="A74" s="7" t="s">
        <v>180</v>
      </c>
      <c r="B74" s="165">
        <v>50.6</v>
      </c>
      <c r="C74" s="165">
        <v>59.7</v>
      </c>
      <c r="D74" s="165">
        <v>59.2</v>
      </c>
      <c r="E74" s="165">
        <v>58</v>
      </c>
      <c r="F74" s="165">
        <v>51.7</v>
      </c>
      <c r="G74" s="165">
        <v>50.6</v>
      </c>
      <c r="H74" s="165">
        <v>49.6</v>
      </c>
      <c r="I74" s="165">
        <v>51.4</v>
      </c>
      <c r="J74" s="165">
        <v>56.8</v>
      </c>
      <c r="K74" s="165">
        <v>55.7</v>
      </c>
      <c r="L74" s="165">
        <v>61.1</v>
      </c>
      <c r="M74" s="165">
        <v>66.099999999999994</v>
      </c>
      <c r="N74" s="242">
        <f>SUM(B74:M74)/12</f>
        <v>55.875000000000007</v>
      </c>
      <c r="O74" s="243">
        <f t="shared" si="2"/>
        <v>98</v>
      </c>
      <c r="Q74" s="340"/>
      <c r="R74" s="340"/>
    </row>
    <row r="75" spans="1:26" ht="11.1" customHeight="1" x14ac:dyDescent="0.15">
      <c r="A75" s="7" t="s">
        <v>187</v>
      </c>
      <c r="B75" s="165">
        <v>51.9</v>
      </c>
      <c r="C75" s="165">
        <v>57.5</v>
      </c>
      <c r="D75" s="165">
        <v>67.900000000000006</v>
      </c>
      <c r="E75" s="165">
        <v>70.8</v>
      </c>
      <c r="F75" s="165">
        <v>59.1</v>
      </c>
      <c r="G75" s="165">
        <v>65.8</v>
      </c>
      <c r="H75" s="165">
        <v>60.1</v>
      </c>
      <c r="I75" s="165">
        <v>57.8</v>
      </c>
      <c r="J75" s="165">
        <v>64.7</v>
      </c>
      <c r="K75" s="165">
        <v>58.7</v>
      </c>
      <c r="L75" s="165"/>
      <c r="M75" s="165"/>
      <c r="N75" s="242"/>
      <c r="O75" s="243"/>
    </row>
    <row r="76" spans="1:26" ht="9.9499999999999993" customHeight="1" x14ac:dyDescent="0.15">
      <c r="B76" s="171"/>
      <c r="C76" s="171"/>
      <c r="D76" s="171"/>
      <c r="E76" s="171"/>
      <c r="F76" s="171"/>
      <c r="G76" s="171"/>
      <c r="H76" s="171"/>
      <c r="I76" s="171"/>
      <c r="J76" s="171"/>
      <c r="K76" s="169"/>
      <c r="L76" s="171"/>
      <c r="M76" s="171"/>
    </row>
    <row r="77" spans="1:26" ht="9.9499999999999993" customHeight="1" x14ac:dyDescent="0.15"/>
    <row r="78" spans="1:26" ht="9" customHeight="1" x14ac:dyDescent="0.15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3:AY93"/>
  <sheetViews>
    <sheetView workbookViewId="0">
      <selection activeCell="A4" sqref="A4"/>
    </sheetView>
  </sheetViews>
  <sheetFormatPr defaultColWidth="7.625" defaultRowHeight="9.9499999999999993" customHeight="1" x14ac:dyDescent="0.15"/>
  <cols>
    <col min="1" max="1" width="7.625" style="260" customWidth="1"/>
    <col min="2" max="13" width="6.125" style="260" customWidth="1"/>
    <col min="14" max="16384" width="7.625" style="260"/>
  </cols>
  <sheetData>
    <row r="3" spans="12:51" ht="9.9499999999999993" customHeight="1" x14ac:dyDescent="0.15">
      <c r="L3" s="52"/>
      <c r="M3" s="51"/>
      <c r="N3" s="52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2:51" ht="9.9499999999999993" customHeight="1" x14ac:dyDescent="0.15">
      <c r="L4" s="52"/>
      <c r="M4" s="177"/>
      <c r="N4" s="52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2:51" ht="9.9499999999999993" customHeight="1" x14ac:dyDescent="0.15">
      <c r="L5" s="52"/>
      <c r="M5" s="177"/>
      <c r="N5" s="52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2:51" ht="9.9499999999999993" customHeight="1" x14ac:dyDescent="0.15">
      <c r="L6" s="52"/>
      <c r="M6" s="177"/>
      <c r="N6" s="52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2:51" ht="9.9499999999999993" customHeight="1" x14ac:dyDescent="0.15">
      <c r="L7" s="52"/>
      <c r="M7" s="177"/>
      <c r="N7" s="52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2:51" ht="9.9499999999999993" customHeight="1" x14ac:dyDescent="0.15">
      <c r="L8" s="52"/>
      <c r="M8" s="177"/>
      <c r="N8" s="52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2:51" ht="9.9499999999999993" customHeight="1" x14ac:dyDescent="0.15">
      <c r="L9" s="52"/>
      <c r="M9" s="5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"/>
    </row>
    <row r="10" spans="12:51" ht="9.9499999999999993" customHeight="1" x14ac:dyDescent="0.15">
      <c r="L10" s="52"/>
      <c r="M10" s="5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"/>
    </row>
    <row r="11" spans="12:51" ht="9.9499999999999993" customHeight="1" x14ac:dyDescent="0.15">
      <c r="L11" s="52"/>
      <c r="M11" s="5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"/>
    </row>
    <row r="12" spans="12:51" ht="9.9499999999999993" customHeight="1" x14ac:dyDescent="0.15">
      <c r="L12" s="52"/>
      <c r="M12" s="5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"/>
    </row>
    <row r="13" spans="12:51" ht="9.9499999999999993" customHeight="1" x14ac:dyDescent="0.15">
      <c r="L13" s="52"/>
      <c r="M13" s="5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"/>
    </row>
    <row r="14" spans="12:51" ht="9.9499999999999993" customHeight="1" x14ac:dyDescent="0.15">
      <c r="L14" s="52"/>
      <c r="M14" s="51"/>
      <c r="AA14" s="1"/>
    </row>
    <row r="15" spans="12:51" ht="9.9499999999999993" customHeight="1" x14ac:dyDescent="0.15">
      <c r="L15" s="52"/>
      <c r="M15" s="177"/>
      <c r="AA15" s="1"/>
    </row>
    <row r="16" spans="12:51" ht="9.9499999999999993" customHeight="1" x14ac:dyDescent="0.15">
      <c r="L16" s="52"/>
      <c r="M16" s="177"/>
      <c r="AA16" s="1"/>
    </row>
    <row r="17" spans="1:27" ht="9.9499999999999993" customHeight="1" x14ac:dyDescent="0.15">
      <c r="L17" s="52"/>
      <c r="M17" s="177"/>
      <c r="AA17" s="1"/>
    </row>
    <row r="18" spans="1:27" ht="9.9499999999999993" customHeight="1" x14ac:dyDescent="0.15">
      <c r="L18" s="52"/>
      <c r="M18" s="177"/>
      <c r="AA18" s="1"/>
    </row>
    <row r="19" spans="1:27" ht="9.9499999999999993" customHeight="1" x14ac:dyDescent="0.15">
      <c r="L19" s="52"/>
      <c r="M19" s="177"/>
      <c r="AA19" s="1"/>
    </row>
    <row r="20" spans="1:27" ht="9.9499999999999993" customHeight="1" x14ac:dyDescent="0.15">
      <c r="L20" s="52"/>
      <c r="M20" s="52"/>
      <c r="AA20" s="1"/>
    </row>
    <row r="21" spans="1:27" ht="9.9499999999999993" customHeight="1" x14ac:dyDescent="0.15">
      <c r="L21" s="52"/>
      <c r="M21" s="52"/>
      <c r="AA21" s="1"/>
    </row>
    <row r="22" spans="1:27" ht="9.9499999999999993" customHeight="1" x14ac:dyDescent="0.15">
      <c r="L22" s="52"/>
      <c r="M22" s="52"/>
      <c r="AA22" s="1"/>
    </row>
    <row r="23" spans="1:27" ht="3" customHeight="1" x14ac:dyDescent="0.15">
      <c r="AA23" s="1"/>
    </row>
    <row r="24" spans="1:27" ht="11.1" customHeight="1" x14ac:dyDescent="0.15">
      <c r="A24" s="7"/>
      <c r="B24" s="8" t="s">
        <v>77</v>
      </c>
      <c r="C24" s="8" t="s">
        <v>78</v>
      </c>
      <c r="D24" s="8" t="s">
        <v>79</v>
      </c>
      <c r="E24" s="8" t="s">
        <v>80</v>
      </c>
      <c r="F24" s="8" t="s">
        <v>81</v>
      </c>
      <c r="G24" s="8" t="s">
        <v>82</v>
      </c>
      <c r="H24" s="8" t="s">
        <v>83</v>
      </c>
      <c r="I24" s="8" t="s">
        <v>84</v>
      </c>
      <c r="J24" s="8" t="s">
        <v>85</v>
      </c>
      <c r="K24" s="8" t="s">
        <v>86</v>
      </c>
      <c r="L24" s="8" t="s">
        <v>87</v>
      </c>
      <c r="M24" s="8" t="s">
        <v>88</v>
      </c>
      <c r="N24" s="237" t="s">
        <v>123</v>
      </c>
      <c r="O24" s="13" t="s">
        <v>125</v>
      </c>
      <c r="AA24" s="1"/>
    </row>
    <row r="25" spans="1:27" ht="11.1" customHeight="1" x14ac:dyDescent="0.15">
      <c r="A25" s="7" t="s">
        <v>175</v>
      </c>
      <c r="B25" s="174">
        <v>16.899999999999999</v>
      </c>
      <c r="C25" s="174">
        <v>14.7</v>
      </c>
      <c r="D25" s="174">
        <v>19.899999999999999</v>
      </c>
      <c r="E25" s="174">
        <v>20</v>
      </c>
      <c r="F25" s="174">
        <v>23.4</v>
      </c>
      <c r="G25" s="174">
        <v>19.3</v>
      </c>
      <c r="H25" s="174">
        <v>19.5</v>
      </c>
      <c r="I25" s="174">
        <v>17.8</v>
      </c>
      <c r="J25" s="174">
        <v>19</v>
      </c>
      <c r="K25" s="174">
        <v>17.8</v>
      </c>
      <c r="L25" s="174">
        <v>19.100000000000001</v>
      </c>
      <c r="M25" s="174">
        <v>22.7</v>
      </c>
      <c r="N25" s="243">
        <f>SUM(B25:M25)</f>
        <v>230.1</v>
      </c>
      <c r="O25" s="167">
        <v>107.6</v>
      </c>
      <c r="Q25" s="18"/>
      <c r="R25" s="18"/>
      <c r="AA25" s="1"/>
    </row>
    <row r="26" spans="1:27" ht="11.1" customHeight="1" x14ac:dyDescent="0.15">
      <c r="A26" s="7" t="s">
        <v>178</v>
      </c>
      <c r="B26" s="174">
        <v>17.8</v>
      </c>
      <c r="C26" s="174">
        <v>19.2</v>
      </c>
      <c r="D26" s="174">
        <v>22</v>
      </c>
      <c r="E26" s="174">
        <v>19.600000000000001</v>
      </c>
      <c r="F26" s="174">
        <v>21.2</v>
      </c>
      <c r="G26" s="174">
        <v>21.5</v>
      </c>
      <c r="H26" s="174">
        <v>19.5</v>
      </c>
      <c r="I26" s="174">
        <v>20.8</v>
      </c>
      <c r="J26" s="174">
        <v>18</v>
      </c>
      <c r="K26" s="174">
        <v>21.1</v>
      </c>
      <c r="L26" s="174">
        <v>20.7</v>
      </c>
      <c r="M26" s="174">
        <v>18.2</v>
      </c>
      <c r="N26" s="243">
        <f>SUM(B26:M26)</f>
        <v>239.6</v>
      </c>
      <c r="O26" s="167">
        <f>ROUND(N26/N25*100,1)</f>
        <v>104.1</v>
      </c>
      <c r="Q26" s="18"/>
      <c r="R26" s="18"/>
      <c r="AA26" s="1"/>
    </row>
    <row r="27" spans="1:27" ht="11.1" customHeight="1" x14ac:dyDescent="0.15">
      <c r="A27" s="7" t="s">
        <v>181</v>
      </c>
      <c r="B27" s="174">
        <v>18.600000000000001</v>
      </c>
      <c r="C27" s="174">
        <v>19.100000000000001</v>
      </c>
      <c r="D27" s="174">
        <v>19.899999999999999</v>
      </c>
      <c r="E27" s="174">
        <v>18.5</v>
      </c>
      <c r="F27" s="174">
        <v>19.8</v>
      </c>
      <c r="G27" s="174">
        <v>18</v>
      </c>
      <c r="H27" s="174">
        <v>20.6</v>
      </c>
      <c r="I27" s="174">
        <v>17.5</v>
      </c>
      <c r="J27" s="174">
        <v>17.100000000000001</v>
      </c>
      <c r="K27" s="174">
        <v>21.2</v>
      </c>
      <c r="L27" s="174">
        <v>19</v>
      </c>
      <c r="M27" s="174">
        <v>18.2</v>
      </c>
      <c r="N27" s="243">
        <f>SUM(B27:M27)</f>
        <v>227.49999999999997</v>
      </c>
      <c r="O27" s="167">
        <f t="shared" ref="O27:O28" si="0">ROUND(N27/N26*100,1)</f>
        <v>94.9</v>
      </c>
      <c r="Q27" s="18"/>
      <c r="R27" s="18"/>
      <c r="AA27" s="1"/>
    </row>
    <row r="28" spans="1:27" ht="11.1" customHeight="1" x14ac:dyDescent="0.15">
      <c r="A28" s="7" t="s">
        <v>180</v>
      </c>
      <c r="B28" s="174">
        <v>18</v>
      </c>
      <c r="C28" s="174">
        <v>21.8</v>
      </c>
      <c r="D28" s="174">
        <v>22.1</v>
      </c>
      <c r="E28" s="174">
        <v>19</v>
      </c>
      <c r="F28" s="174">
        <v>19.3</v>
      </c>
      <c r="G28" s="174">
        <v>17.8</v>
      </c>
      <c r="H28" s="174">
        <v>20.3</v>
      </c>
      <c r="I28" s="174">
        <v>18.899999999999999</v>
      </c>
      <c r="J28" s="174">
        <v>18.600000000000001</v>
      </c>
      <c r="K28" s="174">
        <v>20.100000000000001</v>
      </c>
      <c r="L28" s="174">
        <v>17.3</v>
      </c>
      <c r="M28" s="174">
        <v>19.2</v>
      </c>
      <c r="N28" s="243">
        <f>SUM(B28:M28)</f>
        <v>232.4</v>
      </c>
      <c r="O28" s="167">
        <f t="shared" si="0"/>
        <v>102.2</v>
      </c>
      <c r="Q28" s="18"/>
      <c r="R28" s="18"/>
      <c r="AA28" s="1"/>
    </row>
    <row r="29" spans="1:27" ht="11.1" customHeight="1" x14ac:dyDescent="0.15">
      <c r="A29" s="7" t="s">
        <v>187</v>
      </c>
      <c r="B29" s="174">
        <v>16.7</v>
      </c>
      <c r="C29" s="174">
        <v>20</v>
      </c>
      <c r="D29" s="174">
        <v>21.5</v>
      </c>
      <c r="E29" s="174">
        <v>20.7</v>
      </c>
      <c r="F29" s="174">
        <v>21.3</v>
      </c>
      <c r="G29" s="174">
        <v>24.4</v>
      </c>
      <c r="H29" s="174">
        <v>20.2</v>
      </c>
      <c r="I29" s="174">
        <v>20.7</v>
      </c>
      <c r="J29" s="174">
        <v>19.7</v>
      </c>
      <c r="K29" s="174">
        <v>18.8</v>
      </c>
      <c r="L29" s="174"/>
      <c r="M29" s="174"/>
      <c r="N29" s="243"/>
      <c r="O29" s="167"/>
      <c r="AA29" s="1"/>
    </row>
    <row r="30" spans="1:27" ht="9.9499999999999993" customHeight="1" x14ac:dyDescent="0.15">
      <c r="N30" s="171"/>
      <c r="O30" s="171"/>
      <c r="AA30" s="1"/>
    </row>
    <row r="31" spans="1:27" ht="9.9499999999999993" customHeight="1" x14ac:dyDescent="0.15"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AA31" s="1"/>
    </row>
    <row r="51" spans="1:50" ht="9.9499999999999993" customHeight="1" x14ac:dyDescent="0.15">
      <c r="N51" s="1"/>
      <c r="O51" s="52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7.5" customHeight="1" x14ac:dyDescent="0.15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1.1" customHeight="1" x14ac:dyDescent="0.15">
      <c r="A53" s="7"/>
      <c r="B53" s="8" t="s">
        <v>77</v>
      </c>
      <c r="C53" s="8" t="s">
        <v>78</v>
      </c>
      <c r="D53" s="8" t="s">
        <v>79</v>
      </c>
      <c r="E53" s="8" t="s">
        <v>80</v>
      </c>
      <c r="F53" s="8" t="s">
        <v>81</v>
      </c>
      <c r="G53" s="8" t="s">
        <v>82</v>
      </c>
      <c r="H53" s="8" t="s">
        <v>83</v>
      </c>
      <c r="I53" s="8" t="s">
        <v>84</v>
      </c>
      <c r="J53" s="8" t="s">
        <v>85</v>
      </c>
      <c r="K53" s="8" t="s">
        <v>86</v>
      </c>
      <c r="L53" s="8" t="s">
        <v>87</v>
      </c>
      <c r="M53" s="8" t="s">
        <v>88</v>
      </c>
      <c r="N53" s="237" t="s">
        <v>124</v>
      </c>
      <c r="O53" s="168" t="s">
        <v>126</v>
      </c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1.1" customHeight="1" x14ac:dyDescent="0.15">
      <c r="A54" s="7" t="s">
        <v>175</v>
      </c>
      <c r="B54" s="174">
        <v>38</v>
      </c>
      <c r="C54" s="174">
        <v>35.700000000000003</v>
      </c>
      <c r="D54" s="174">
        <v>37</v>
      </c>
      <c r="E54" s="174">
        <v>36.799999999999997</v>
      </c>
      <c r="F54" s="174">
        <v>39.200000000000003</v>
      </c>
      <c r="G54" s="174">
        <v>38</v>
      </c>
      <c r="H54" s="174">
        <v>35.9</v>
      </c>
      <c r="I54" s="174">
        <v>35.4</v>
      </c>
      <c r="J54" s="174">
        <v>36.700000000000003</v>
      </c>
      <c r="K54" s="174">
        <v>37.200000000000003</v>
      </c>
      <c r="L54" s="174">
        <v>37.1</v>
      </c>
      <c r="M54" s="174">
        <v>38</v>
      </c>
      <c r="N54" s="243">
        <f t="shared" ref="N54:N56" si="1">SUM(B54:M54)/12</f>
        <v>37.083333333333329</v>
      </c>
      <c r="O54" s="343">
        <v>95.5</v>
      </c>
      <c r="P54" s="177"/>
      <c r="Q54" s="341"/>
      <c r="R54" s="341"/>
      <c r="S54" s="177"/>
      <c r="T54" s="177"/>
      <c r="U54" s="177"/>
      <c r="V54" s="177"/>
      <c r="W54" s="177"/>
      <c r="X54" s="177"/>
      <c r="Y54" s="177"/>
      <c r="Z54" s="177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1.1" customHeight="1" x14ac:dyDescent="0.15">
      <c r="A55" s="7" t="s">
        <v>178</v>
      </c>
      <c r="B55" s="174">
        <v>36.9</v>
      </c>
      <c r="C55" s="174">
        <v>38.9</v>
      </c>
      <c r="D55" s="174">
        <v>39.799999999999997</v>
      </c>
      <c r="E55" s="174">
        <v>38.4</v>
      </c>
      <c r="F55" s="174">
        <v>39.200000000000003</v>
      </c>
      <c r="G55" s="174">
        <v>40.700000000000003</v>
      </c>
      <c r="H55" s="174">
        <v>37.9</v>
      </c>
      <c r="I55" s="174">
        <v>39</v>
      </c>
      <c r="J55" s="174">
        <v>38.4</v>
      </c>
      <c r="K55" s="174">
        <v>40.1</v>
      </c>
      <c r="L55" s="174">
        <v>40.799999999999997</v>
      </c>
      <c r="M55" s="174">
        <v>39.700000000000003</v>
      </c>
      <c r="N55" s="243">
        <f t="shared" si="1"/>
        <v>39.15</v>
      </c>
      <c r="O55" s="343">
        <f>ROUND(N55/N54*100,1)</f>
        <v>105.6</v>
      </c>
      <c r="P55" s="177"/>
      <c r="Q55" s="341"/>
      <c r="R55" s="341"/>
      <c r="S55" s="177"/>
      <c r="T55" s="177"/>
      <c r="U55" s="177"/>
      <c r="V55" s="177"/>
      <c r="W55" s="177"/>
      <c r="X55" s="177"/>
      <c r="Y55" s="177"/>
      <c r="Z55" s="177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1.1" customHeight="1" x14ac:dyDescent="0.15">
      <c r="A56" s="7" t="s">
        <v>181</v>
      </c>
      <c r="B56" s="174">
        <v>40.9</v>
      </c>
      <c r="C56" s="174">
        <v>42.3</v>
      </c>
      <c r="D56" s="174">
        <v>42.1</v>
      </c>
      <c r="E56" s="174">
        <v>37.9</v>
      </c>
      <c r="F56" s="174">
        <v>39.700000000000003</v>
      </c>
      <c r="G56" s="174">
        <v>38.4</v>
      </c>
      <c r="H56" s="174">
        <v>39.6</v>
      </c>
      <c r="I56" s="174">
        <v>39.299999999999997</v>
      </c>
      <c r="J56" s="174">
        <v>38.1</v>
      </c>
      <c r="K56" s="174">
        <v>40.4</v>
      </c>
      <c r="L56" s="174">
        <v>41.1</v>
      </c>
      <c r="M56" s="174">
        <v>39</v>
      </c>
      <c r="N56" s="243">
        <f t="shared" si="1"/>
        <v>39.9</v>
      </c>
      <c r="O56" s="343">
        <f t="shared" ref="O56:O57" si="2">ROUND(N56/N55*100,1)</f>
        <v>101.9</v>
      </c>
      <c r="P56" s="177"/>
      <c r="Q56" s="341"/>
      <c r="R56" s="341"/>
      <c r="S56" s="177"/>
      <c r="T56" s="177"/>
      <c r="U56" s="177"/>
      <c r="V56" s="177"/>
      <c r="W56" s="177"/>
      <c r="X56" s="177"/>
      <c r="Y56" s="177"/>
      <c r="Z56" s="177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1.1" customHeight="1" x14ac:dyDescent="0.15">
      <c r="A57" s="7" t="s">
        <v>180</v>
      </c>
      <c r="B57" s="174">
        <v>40.5</v>
      </c>
      <c r="C57" s="174">
        <v>42.5</v>
      </c>
      <c r="D57" s="174">
        <v>41.8</v>
      </c>
      <c r="E57" s="174">
        <v>40.1</v>
      </c>
      <c r="F57" s="174">
        <v>43</v>
      </c>
      <c r="G57" s="174">
        <v>42.8</v>
      </c>
      <c r="H57" s="174">
        <v>42.7</v>
      </c>
      <c r="I57" s="174">
        <v>42.3</v>
      </c>
      <c r="J57" s="174">
        <v>41</v>
      </c>
      <c r="K57" s="174">
        <v>40.700000000000003</v>
      </c>
      <c r="L57" s="174">
        <v>38</v>
      </c>
      <c r="M57" s="174">
        <v>36.4</v>
      </c>
      <c r="N57" s="243">
        <f>SUM(B57:M57)/12</f>
        <v>40.983333333333327</v>
      </c>
      <c r="O57" s="343">
        <f t="shared" si="2"/>
        <v>102.7</v>
      </c>
      <c r="P57" s="177"/>
      <c r="Q57" s="341"/>
      <c r="R57" s="341"/>
      <c r="S57" s="177"/>
      <c r="T57" s="177"/>
      <c r="U57" s="177"/>
      <c r="V57" s="177"/>
      <c r="W57" s="177"/>
      <c r="X57" s="177"/>
      <c r="Y57" s="177"/>
      <c r="Z57" s="177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1.1" customHeight="1" x14ac:dyDescent="0.15">
      <c r="A58" s="7" t="s">
        <v>187</v>
      </c>
      <c r="B58" s="174">
        <v>36.9</v>
      </c>
      <c r="C58" s="174">
        <v>38.200000000000003</v>
      </c>
      <c r="D58" s="174">
        <v>38.200000000000003</v>
      </c>
      <c r="E58" s="174">
        <v>36.4</v>
      </c>
      <c r="F58" s="174">
        <v>37.700000000000003</v>
      </c>
      <c r="G58" s="174">
        <v>38.799999999999997</v>
      </c>
      <c r="H58" s="174">
        <v>38.299999999999997</v>
      </c>
      <c r="I58" s="174">
        <v>40</v>
      </c>
      <c r="J58" s="174">
        <v>40.700000000000003</v>
      </c>
      <c r="K58" s="174">
        <v>40.200000000000003</v>
      </c>
      <c r="L58" s="174"/>
      <c r="M58" s="174"/>
      <c r="N58" s="243"/>
      <c r="O58" s="343"/>
      <c r="P58" s="177"/>
      <c r="Q58" s="246"/>
      <c r="R58" s="246"/>
      <c r="S58" s="177"/>
      <c r="T58" s="177"/>
      <c r="U58" s="177"/>
      <c r="V58" s="177"/>
      <c r="W58" s="177"/>
      <c r="X58" s="177"/>
      <c r="Y58" s="177"/>
      <c r="Z58" s="177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6" customHeight="1" x14ac:dyDescent="0.15">
      <c r="N59" s="52"/>
      <c r="O59" s="244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9.9499999999999993" customHeight="1" x14ac:dyDescent="0.15">
      <c r="O60" s="245"/>
    </row>
    <row r="65" spans="7:28" ht="9.9499999999999993" customHeight="1" x14ac:dyDescent="0.15">
      <c r="G65" s="178"/>
    </row>
    <row r="66" spans="7:28" ht="9.9499999999999993" customHeight="1" x14ac:dyDescent="0.15">
      <c r="N66" s="172"/>
      <c r="O66" s="172"/>
      <c r="P66" s="172"/>
      <c r="Q66" s="172"/>
      <c r="R66" s="172"/>
      <c r="S66" s="172"/>
      <c r="T66" s="172"/>
      <c r="U66" s="172"/>
      <c r="V66" s="172"/>
      <c r="W66" s="172"/>
      <c r="X66" s="172"/>
      <c r="Y66" s="172"/>
      <c r="Z66" s="172"/>
    </row>
    <row r="67" spans="7:28" ht="9.9499999999999993" customHeight="1" x14ac:dyDescent="0.15">
      <c r="N67" s="172"/>
      <c r="O67" s="172"/>
      <c r="P67" s="172"/>
      <c r="Q67" s="172"/>
      <c r="R67" s="172"/>
      <c r="S67" s="172"/>
      <c r="T67" s="172"/>
      <c r="U67" s="172"/>
      <c r="V67" s="172"/>
      <c r="W67" s="172"/>
      <c r="X67" s="172"/>
      <c r="Y67" s="172"/>
      <c r="Z67" s="172"/>
    </row>
    <row r="68" spans="7:28" ht="9.9499999999999993" customHeight="1" x14ac:dyDescent="0.15">
      <c r="N68" s="172"/>
      <c r="O68" s="172"/>
      <c r="P68" s="172"/>
      <c r="Q68" s="172"/>
      <c r="R68" s="172"/>
      <c r="S68" s="172"/>
      <c r="T68" s="172"/>
      <c r="U68" s="172"/>
      <c r="V68" s="172"/>
      <c r="W68" s="172"/>
      <c r="X68" s="172"/>
      <c r="Y68" s="172"/>
      <c r="Z68" s="172"/>
    </row>
    <row r="69" spans="7:28" ht="9.9499999999999993" customHeight="1" x14ac:dyDescent="0.15">
      <c r="N69" s="172"/>
      <c r="O69" s="172"/>
      <c r="P69" s="172"/>
      <c r="Q69" s="172"/>
      <c r="R69" s="172"/>
      <c r="S69" s="172"/>
      <c r="T69" s="172"/>
      <c r="U69" s="172"/>
      <c r="V69" s="172"/>
      <c r="W69" s="172"/>
      <c r="X69" s="172"/>
      <c r="Y69" s="172"/>
      <c r="Z69" s="172"/>
    </row>
    <row r="70" spans="7:28" ht="9.9499999999999993" customHeight="1" x14ac:dyDescent="0.15">
      <c r="N70" s="52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1"/>
      <c r="AB70" s="1"/>
    </row>
    <row r="71" spans="7:28" ht="9.9499999999999993" customHeight="1" x14ac:dyDescent="0.15"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1"/>
      <c r="AB71" s="1"/>
    </row>
    <row r="72" spans="7:28" ht="9.9499999999999993" customHeight="1" x14ac:dyDescent="0.15">
      <c r="N72" s="52"/>
      <c r="O72" s="52"/>
      <c r="P72" s="52"/>
      <c r="Q72" s="52"/>
      <c r="R72" s="52"/>
      <c r="S72" s="20"/>
      <c r="T72" s="52"/>
      <c r="U72" s="52"/>
      <c r="V72" s="52"/>
      <c r="W72" s="52"/>
      <c r="X72" s="52"/>
      <c r="Y72" s="52"/>
      <c r="Z72" s="52"/>
      <c r="AA72" s="1"/>
      <c r="AB72" s="1"/>
    </row>
    <row r="73" spans="7:28" ht="9.9499999999999993" customHeight="1" x14ac:dyDescent="0.15"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1"/>
      <c r="AB73" s="1"/>
    </row>
    <row r="74" spans="7:28" ht="9.9499999999999993" customHeight="1" x14ac:dyDescent="0.15"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1"/>
      <c r="AB74" s="1"/>
    </row>
    <row r="75" spans="7:28" ht="9.9499999999999993" customHeight="1" x14ac:dyDescent="0.15"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1"/>
      <c r="AB75" s="1"/>
    </row>
    <row r="82" spans="1:18" ht="4.5" customHeight="1" x14ac:dyDescent="0.15"/>
    <row r="83" spans="1:18" ht="11.1" customHeight="1" x14ac:dyDescent="0.15">
      <c r="A83" s="7"/>
      <c r="B83" s="8" t="s">
        <v>77</v>
      </c>
      <c r="C83" s="8" t="s">
        <v>78</v>
      </c>
      <c r="D83" s="8" t="s">
        <v>79</v>
      </c>
      <c r="E83" s="8" t="s">
        <v>80</v>
      </c>
      <c r="F83" s="8" t="s">
        <v>81</v>
      </c>
      <c r="G83" s="8" t="s">
        <v>82</v>
      </c>
      <c r="H83" s="8" t="s">
        <v>83</v>
      </c>
      <c r="I83" s="8" t="s">
        <v>84</v>
      </c>
      <c r="J83" s="8" t="s">
        <v>85</v>
      </c>
      <c r="K83" s="8" t="s">
        <v>86</v>
      </c>
      <c r="L83" s="8" t="s">
        <v>87</v>
      </c>
      <c r="M83" s="8" t="s">
        <v>88</v>
      </c>
      <c r="N83" s="237" t="s">
        <v>124</v>
      </c>
      <c r="O83" s="168" t="s">
        <v>126</v>
      </c>
    </row>
    <row r="84" spans="1:18" s="171" customFormat="1" ht="11.1" customHeight="1" x14ac:dyDescent="0.15">
      <c r="A84" s="7" t="s">
        <v>175</v>
      </c>
      <c r="B84" s="165">
        <v>44</v>
      </c>
      <c r="C84" s="165">
        <v>42.9</v>
      </c>
      <c r="D84" s="165">
        <v>52.9</v>
      </c>
      <c r="E84" s="165">
        <v>54.6</v>
      </c>
      <c r="F84" s="165">
        <v>58.6</v>
      </c>
      <c r="G84" s="165">
        <v>51.4</v>
      </c>
      <c r="H84" s="167">
        <v>55.6</v>
      </c>
      <c r="I84" s="165">
        <v>50.5</v>
      </c>
      <c r="J84" s="165">
        <v>50.9</v>
      </c>
      <c r="K84" s="165">
        <v>47.7</v>
      </c>
      <c r="L84" s="165">
        <v>51.7</v>
      </c>
      <c r="M84" s="165">
        <v>59.4</v>
      </c>
      <c r="N84" s="242">
        <f t="shared" ref="N84:N87" si="3">SUM(B84:M84)/12</f>
        <v>51.68333333333333</v>
      </c>
      <c r="O84" s="343">
        <v>112.9</v>
      </c>
      <c r="Q84" s="342"/>
      <c r="R84" s="342"/>
    </row>
    <row r="85" spans="1:18" s="171" customFormat="1" ht="11.1" customHeight="1" x14ac:dyDescent="0.15">
      <c r="A85" s="7" t="s">
        <v>178</v>
      </c>
      <c r="B85" s="165">
        <v>49</v>
      </c>
      <c r="C85" s="165">
        <v>47.9</v>
      </c>
      <c r="D85" s="165">
        <v>54.9</v>
      </c>
      <c r="E85" s="165">
        <v>51.9</v>
      </c>
      <c r="F85" s="165">
        <v>53.4</v>
      </c>
      <c r="G85" s="165">
        <v>52</v>
      </c>
      <c r="H85" s="167">
        <v>53.1</v>
      </c>
      <c r="I85" s="165">
        <v>52.7</v>
      </c>
      <c r="J85" s="165">
        <v>47.4</v>
      </c>
      <c r="K85" s="165">
        <v>51.7</v>
      </c>
      <c r="L85" s="165">
        <v>50.5</v>
      </c>
      <c r="M85" s="165">
        <v>46.4</v>
      </c>
      <c r="N85" s="242">
        <f t="shared" si="3"/>
        <v>50.908333333333331</v>
      </c>
      <c r="O85" s="343">
        <f>ROUND(N85/N84*100,1)</f>
        <v>98.5</v>
      </c>
      <c r="Q85" s="342"/>
      <c r="R85" s="342"/>
    </row>
    <row r="86" spans="1:18" s="171" customFormat="1" ht="11.1" customHeight="1" x14ac:dyDescent="0.15">
      <c r="A86" s="7" t="s">
        <v>181</v>
      </c>
      <c r="B86" s="165">
        <v>44.7</v>
      </c>
      <c r="C86" s="165">
        <v>44.2</v>
      </c>
      <c r="D86" s="165">
        <v>47.2</v>
      </c>
      <c r="E86" s="165">
        <v>51.4</v>
      </c>
      <c r="F86" s="165">
        <v>48.7</v>
      </c>
      <c r="G86" s="165">
        <v>47.7</v>
      </c>
      <c r="H86" s="167">
        <v>51.2</v>
      </c>
      <c r="I86" s="165">
        <v>44.5</v>
      </c>
      <c r="J86" s="165">
        <v>45.6</v>
      </c>
      <c r="K86" s="165">
        <v>51.2</v>
      </c>
      <c r="L86" s="165">
        <v>45.8</v>
      </c>
      <c r="M86" s="165">
        <v>48.1</v>
      </c>
      <c r="N86" s="242">
        <f t="shared" si="3"/>
        <v>47.525000000000006</v>
      </c>
      <c r="O86" s="343">
        <f t="shared" ref="O86:O87" si="4">ROUND(N86/N85*100,1)</f>
        <v>93.4</v>
      </c>
      <c r="Q86" s="342"/>
      <c r="R86" s="342"/>
    </row>
    <row r="87" spans="1:18" s="171" customFormat="1" ht="11.1" customHeight="1" x14ac:dyDescent="0.15">
      <c r="A87" s="7" t="s">
        <v>180</v>
      </c>
      <c r="B87" s="165">
        <v>43.5</v>
      </c>
      <c r="C87" s="167">
        <v>50</v>
      </c>
      <c r="D87" s="165">
        <v>53.2</v>
      </c>
      <c r="E87" s="165">
        <v>48.5</v>
      </c>
      <c r="F87" s="165">
        <v>42.9</v>
      </c>
      <c r="G87" s="165">
        <v>41.7</v>
      </c>
      <c r="H87" s="167">
        <v>47.4</v>
      </c>
      <c r="I87" s="165">
        <v>45</v>
      </c>
      <c r="J87" s="165">
        <v>46.3</v>
      </c>
      <c r="K87" s="165">
        <v>49.6</v>
      </c>
      <c r="L87" s="165">
        <v>47.6</v>
      </c>
      <c r="M87" s="165">
        <v>53.7</v>
      </c>
      <c r="N87" s="242">
        <f t="shared" si="3"/>
        <v>47.45000000000001</v>
      </c>
      <c r="O87" s="343">
        <f t="shared" si="4"/>
        <v>99.8</v>
      </c>
      <c r="Q87" s="342"/>
      <c r="R87" s="342"/>
    </row>
    <row r="88" spans="1:18" ht="11.1" customHeight="1" x14ac:dyDescent="0.15">
      <c r="A88" s="7" t="s">
        <v>187</v>
      </c>
      <c r="B88" s="165">
        <v>44.8</v>
      </c>
      <c r="C88" s="167">
        <v>51.5</v>
      </c>
      <c r="D88" s="165">
        <v>56.2</v>
      </c>
      <c r="E88" s="165">
        <v>57.8</v>
      </c>
      <c r="F88" s="165">
        <v>55.6</v>
      </c>
      <c r="G88" s="165">
        <v>62.4</v>
      </c>
      <c r="H88" s="167">
        <v>53</v>
      </c>
      <c r="I88" s="165">
        <v>50.6</v>
      </c>
      <c r="J88" s="165">
        <v>48</v>
      </c>
      <c r="K88" s="165">
        <v>47.1</v>
      </c>
      <c r="L88" s="165"/>
      <c r="M88" s="165"/>
      <c r="N88" s="242"/>
      <c r="O88" s="343"/>
      <c r="Q88" s="18"/>
    </row>
    <row r="89" spans="1:18" ht="9.9499999999999993" customHeight="1" x14ac:dyDescent="0.15">
      <c r="F89" s="468"/>
      <c r="O89" s="247"/>
    </row>
    <row r="90" spans="1:18" ht="9.9499999999999993" customHeight="1" x14ac:dyDescent="0.15">
      <c r="G90" s="432"/>
    </row>
    <row r="93" spans="1:18" ht="30" customHeight="1" x14ac:dyDescent="0.15">
      <c r="N93" s="46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8:AW90"/>
  <sheetViews>
    <sheetView workbookViewId="0">
      <selection activeCell="A4" sqref="A4"/>
    </sheetView>
  </sheetViews>
  <sheetFormatPr defaultRowHeight="9.9499999999999993" customHeight="1" x14ac:dyDescent="0.15"/>
  <cols>
    <col min="1" max="1" width="7.625" style="260" customWidth="1"/>
    <col min="2" max="13" width="6.125" style="260" customWidth="1"/>
    <col min="14" max="26" width="7.625" style="260" customWidth="1"/>
    <col min="27" max="16384" width="9" style="260"/>
  </cols>
  <sheetData>
    <row r="18" spans="1:29" ht="9.9499999999999993" customHeight="1" x14ac:dyDescent="0.15">
      <c r="A18" s="172"/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2"/>
    </row>
    <row r="22" spans="1:29" ht="9.9499999999999993" customHeight="1" x14ac:dyDescent="0.15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3" customHeight="1" x14ac:dyDescent="0.15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1.1" customHeight="1" x14ac:dyDescent="0.15">
      <c r="A24" s="7"/>
      <c r="B24" s="8" t="s">
        <v>77</v>
      </c>
      <c r="C24" s="8" t="s">
        <v>78</v>
      </c>
      <c r="D24" s="8" t="s">
        <v>79</v>
      </c>
      <c r="E24" s="8" t="s">
        <v>80</v>
      </c>
      <c r="F24" s="8" t="s">
        <v>81</v>
      </c>
      <c r="G24" s="8" t="s">
        <v>82</v>
      </c>
      <c r="H24" s="8" t="s">
        <v>83</v>
      </c>
      <c r="I24" s="8" t="s">
        <v>84</v>
      </c>
      <c r="J24" s="8" t="s">
        <v>85</v>
      </c>
      <c r="K24" s="8" t="s">
        <v>86</v>
      </c>
      <c r="L24" s="8" t="s">
        <v>87</v>
      </c>
      <c r="M24" s="8" t="s">
        <v>88</v>
      </c>
      <c r="N24" s="237" t="s">
        <v>123</v>
      </c>
      <c r="O24" s="168" t="s">
        <v>126</v>
      </c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1"/>
      <c r="AB24" s="1"/>
      <c r="AC24" s="1"/>
    </row>
    <row r="25" spans="1:29" ht="11.1" customHeight="1" x14ac:dyDescent="0.15">
      <c r="A25" s="7" t="s">
        <v>175</v>
      </c>
      <c r="B25" s="179">
        <v>33.1</v>
      </c>
      <c r="C25" s="179">
        <v>35.1</v>
      </c>
      <c r="D25" s="179">
        <v>41.1</v>
      </c>
      <c r="E25" s="179">
        <v>42.3</v>
      </c>
      <c r="F25" s="179">
        <v>42.9</v>
      </c>
      <c r="G25" s="179">
        <v>48.7</v>
      </c>
      <c r="H25" s="179">
        <v>50.1</v>
      </c>
      <c r="I25" s="179">
        <v>35.4</v>
      </c>
      <c r="J25" s="179">
        <v>35</v>
      </c>
      <c r="K25" s="179">
        <v>39</v>
      </c>
      <c r="L25" s="179">
        <v>38</v>
      </c>
      <c r="M25" s="179">
        <v>37.299999999999997</v>
      </c>
      <c r="N25" s="243">
        <f>SUM(B25:M25)</f>
        <v>478.00000000000006</v>
      </c>
      <c r="O25" s="238">
        <v>101.6</v>
      </c>
      <c r="P25" s="177"/>
      <c r="Q25" s="341"/>
      <c r="R25" s="341"/>
      <c r="S25" s="177"/>
      <c r="T25" s="177"/>
      <c r="U25" s="177"/>
      <c r="V25" s="177"/>
      <c r="W25" s="177"/>
      <c r="X25" s="177"/>
      <c r="Y25" s="177"/>
      <c r="Z25" s="177"/>
      <c r="AA25" s="1"/>
      <c r="AB25" s="1"/>
      <c r="AC25" s="1"/>
    </row>
    <row r="26" spans="1:29" ht="11.1" customHeight="1" x14ac:dyDescent="0.15">
      <c r="A26" s="7" t="s">
        <v>178</v>
      </c>
      <c r="B26" s="179">
        <v>31</v>
      </c>
      <c r="C26" s="179">
        <v>41.9</v>
      </c>
      <c r="D26" s="179">
        <v>40.700000000000003</v>
      </c>
      <c r="E26" s="179">
        <v>47.3</v>
      </c>
      <c r="F26" s="179">
        <v>55.6</v>
      </c>
      <c r="G26" s="179">
        <v>54.5</v>
      </c>
      <c r="H26" s="179">
        <v>50.6</v>
      </c>
      <c r="I26" s="179">
        <v>41.6</v>
      </c>
      <c r="J26" s="179">
        <v>40.700000000000003</v>
      </c>
      <c r="K26" s="179">
        <v>53.2</v>
      </c>
      <c r="L26" s="179">
        <v>46.1</v>
      </c>
      <c r="M26" s="179">
        <v>50.5</v>
      </c>
      <c r="N26" s="243">
        <f>SUM(B26:M26)</f>
        <v>553.70000000000005</v>
      </c>
      <c r="O26" s="238">
        <f>ROUND(N26/N25*100,1)</f>
        <v>115.8</v>
      </c>
      <c r="P26" s="177"/>
      <c r="Q26" s="341"/>
      <c r="R26" s="341"/>
      <c r="S26" s="177"/>
      <c r="T26" s="177"/>
      <c r="U26" s="177"/>
      <c r="V26" s="177"/>
      <c r="W26" s="177"/>
      <c r="X26" s="177"/>
      <c r="Y26" s="177"/>
      <c r="Z26" s="177"/>
      <c r="AA26" s="1"/>
      <c r="AB26" s="1"/>
      <c r="AC26" s="1"/>
    </row>
    <row r="27" spans="1:29" ht="11.1" customHeight="1" x14ac:dyDescent="0.15">
      <c r="A27" s="7" t="s">
        <v>181</v>
      </c>
      <c r="B27" s="179">
        <v>46.8</v>
      </c>
      <c r="C27" s="179">
        <v>51.9</v>
      </c>
      <c r="D27" s="179">
        <v>48.4</v>
      </c>
      <c r="E27" s="179">
        <v>60.2</v>
      </c>
      <c r="F27" s="179">
        <v>52.3</v>
      </c>
      <c r="G27" s="179">
        <v>59.3</v>
      </c>
      <c r="H27" s="179">
        <v>66.7</v>
      </c>
      <c r="I27" s="179">
        <v>43.7</v>
      </c>
      <c r="J27" s="179">
        <v>73.5</v>
      </c>
      <c r="K27" s="179">
        <v>62.6</v>
      </c>
      <c r="L27" s="179">
        <v>59.5</v>
      </c>
      <c r="M27" s="179">
        <v>53.9</v>
      </c>
      <c r="N27" s="361">
        <f>SUM(B27:M27)</f>
        <v>678.8</v>
      </c>
      <c r="O27" s="238">
        <f t="shared" ref="O27:O28" si="0">ROUND(N27/N26*100,1)</f>
        <v>122.6</v>
      </c>
      <c r="P27" s="177"/>
      <c r="Q27" s="341"/>
      <c r="R27" s="341"/>
      <c r="S27" s="177"/>
      <c r="T27" s="177"/>
      <c r="U27" s="177"/>
      <c r="V27" s="177"/>
      <c r="W27" s="177"/>
      <c r="X27" s="177"/>
      <c r="Y27" s="177"/>
      <c r="Z27" s="177"/>
      <c r="AA27" s="1"/>
      <c r="AB27" s="1"/>
      <c r="AC27" s="1"/>
    </row>
    <row r="28" spans="1:29" ht="11.1" customHeight="1" x14ac:dyDescent="0.15">
      <c r="A28" s="7" t="s">
        <v>180</v>
      </c>
      <c r="B28" s="179">
        <v>47.8</v>
      </c>
      <c r="C28" s="179">
        <v>44.8</v>
      </c>
      <c r="D28" s="179">
        <v>52.1</v>
      </c>
      <c r="E28" s="179">
        <v>55.6</v>
      </c>
      <c r="F28" s="179">
        <v>47.6</v>
      </c>
      <c r="G28" s="179">
        <v>72.400000000000006</v>
      </c>
      <c r="H28" s="179">
        <v>64.7</v>
      </c>
      <c r="I28" s="179">
        <v>42.3</v>
      </c>
      <c r="J28" s="179">
        <v>49.9</v>
      </c>
      <c r="K28" s="179">
        <v>47.9</v>
      </c>
      <c r="L28" s="179">
        <v>46.1</v>
      </c>
      <c r="M28" s="179">
        <v>44.3</v>
      </c>
      <c r="N28" s="361">
        <f>SUM(B28:M28)</f>
        <v>615.49999999999989</v>
      </c>
      <c r="O28" s="238">
        <f t="shared" si="0"/>
        <v>90.7</v>
      </c>
      <c r="P28" s="177"/>
      <c r="Q28" s="341"/>
      <c r="R28" s="341"/>
      <c r="S28" s="177"/>
      <c r="T28" s="177"/>
      <c r="U28" s="177"/>
      <c r="V28" s="177"/>
      <c r="W28" s="177"/>
      <c r="X28" s="177"/>
      <c r="Y28" s="177"/>
      <c r="Z28" s="177"/>
      <c r="AA28" s="1"/>
      <c r="AB28" s="1"/>
      <c r="AC28" s="1"/>
    </row>
    <row r="29" spans="1:29" ht="11.1" customHeight="1" x14ac:dyDescent="0.15">
      <c r="A29" s="7" t="s">
        <v>187</v>
      </c>
      <c r="B29" s="179">
        <v>44.4</v>
      </c>
      <c r="C29" s="179">
        <v>43.2</v>
      </c>
      <c r="D29" s="179">
        <v>58.3</v>
      </c>
      <c r="E29" s="179">
        <v>82.3</v>
      </c>
      <c r="F29" s="179">
        <v>75.599999999999994</v>
      </c>
      <c r="G29" s="179">
        <v>80.5</v>
      </c>
      <c r="H29" s="179">
        <v>62.3</v>
      </c>
      <c r="I29" s="179">
        <v>50.4</v>
      </c>
      <c r="J29" s="179">
        <v>48.5</v>
      </c>
      <c r="K29" s="179">
        <v>53.2</v>
      </c>
      <c r="L29" s="179"/>
      <c r="M29" s="179"/>
      <c r="N29" s="361"/>
      <c r="O29" s="238"/>
      <c r="P29" s="177"/>
      <c r="S29" s="177"/>
      <c r="T29" s="177"/>
      <c r="U29" s="177"/>
      <c r="V29" s="177"/>
      <c r="W29" s="177"/>
      <c r="X29" s="177"/>
      <c r="Y29" s="177"/>
      <c r="Z29" s="177"/>
      <c r="AA29" s="1"/>
      <c r="AB29" s="1"/>
      <c r="AC29" s="1"/>
    </row>
    <row r="30" spans="1:29" ht="9.75" customHeight="1" x14ac:dyDescent="0.15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51" spans="1:49" ht="9.9499999999999993" customHeight="1" x14ac:dyDescent="0.15">
      <c r="D51" s="18"/>
    </row>
    <row r="53" spans="1:49" ht="11.1" customHeight="1" x14ac:dyDescent="0.15">
      <c r="A53" s="7"/>
      <c r="B53" s="8" t="s">
        <v>77</v>
      </c>
      <c r="C53" s="8" t="s">
        <v>78</v>
      </c>
      <c r="D53" s="8" t="s">
        <v>79</v>
      </c>
      <c r="E53" s="8" t="s">
        <v>80</v>
      </c>
      <c r="F53" s="8" t="s">
        <v>81</v>
      </c>
      <c r="G53" s="8" t="s">
        <v>82</v>
      </c>
      <c r="H53" s="8" t="s">
        <v>83</v>
      </c>
      <c r="I53" s="8" t="s">
        <v>84</v>
      </c>
      <c r="J53" s="8" t="s">
        <v>85</v>
      </c>
      <c r="K53" s="8" t="s">
        <v>86</v>
      </c>
      <c r="L53" s="8" t="s">
        <v>87</v>
      </c>
      <c r="M53" s="8" t="s">
        <v>88</v>
      </c>
      <c r="N53" s="237" t="s">
        <v>124</v>
      </c>
      <c r="O53" s="168" t="s">
        <v>126</v>
      </c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1.1" customHeight="1" x14ac:dyDescent="0.15">
      <c r="A54" s="7" t="s">
        <v>175</v>
      </c>
      <c r="B54" s="179">
        <v>42.4</v>
      </c>
      <c r="C54" s="179">
        <v>42.8</v>
      </c>
      <c r="D54" s="179">
        <v>43.9</v>
      </c>
      <c r="E54" s="179">
        <v>47.3</v>
      </c>
      <c r="F54" s="179">
        <v>50.1</v>
      </c>
      <c r="G54" s="179">
        <v>52.2</v>
      </c>
      <c r="H54" s="179">
        <v>51.2</v>
      </c>
      <c r="I54" s="179">
        <v>49.2</v>
      </c>
      <c r="J54" s="179">
        <v>48.2</v>
      </c>
      <c r="K54" s="179">
        <v>49.1</v>
      </c>
      <c r="L54" s="179">
        <v>48.9</v>
      </c>
      <c r="M54" s="179">
        <v>50.5</v>
      </c>
      <c r="N54" s="243">
        <f>SUM(B54:M54)/12</f>
        <v>47.983333333333327</v>
      </c>
      <c r="O54" s="238">
        <v>102.9</v>
      </c>
      <c r="P54" s="177"/>
      <c r="Q54" s="344"/>
      <c r="R54" s="344"/>
      <c r="S54" s="177"/>
      <c r="T54" s="177"/>
      <c r="U54" s="177"/>
      <c r="V54" s="177"/>
      <c r="W54" s="177"/>
      <c r="X54" s="177"/>
      <c r="Y54" s="177"/>
      <c r="Z54" s="177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1.1" customHeight="1" x14ac:dyDescent="0.15">
      <c r="A55" s="7" t="s">
        <v>178</v>
      </c>
      <c r="B55" s="179">
        <v>48.3</v>
      </c>
      <c r="C55" s="179">
        <v>50.9</v>
      </c>
      <c r="D55" s="179">
        <v>48.3</v>
      </c>
      <c r="E55" s="179">
        <v>50.5</v>
      </c>
      <c r="F55" s="179">
        <v>52.1</v>
      </c>
      <c r="G55" s="179">
        <v>49.7</v>
      </c>
      <c r="H55" s="179">
        <v>45.5</v>
      </c>
      <c r="I55" s="179">
        <v>40.799999999999997</v>
      </c>
      <c r="J55" s="179">
        <v>41.6</v>
      </c>
      <c r="K55" s="179">
        <v>46.4</v>
      </c>
      <c r="L55" s="179">
        <v>47.5</v>
      </c>
      <c r="M55" s="179">
        <v>56.7</v>
      </c>
      <c r="N55" s="243">
        <f>SUM(B55:M55)/12</f>
        <v>48.19166666666667</v>
      </c>
      <c r="O55" s="238">
        <f>ROUND(N55/N54*100,1)</f>
        <v>100.4</v>
      </c>
      <c r="P55" s="177"/>
      <c r="Q55" s="344"/>
      <c r="R55" s="344"/>
      <c r="S55" s="177"/>
      <c r="T55" s="177"/>
      <c r="U55" s="177"/>
      <c r="V55" s="177"/>
      <c r="W55" s="177"/>
      <c r="X55" s="177"/>
      <c r="Y55" s="177"/>
      <c r="Z55" s="177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1.1" customHeight="1" x14ac:dyDescent="0.15">
      <c r="A56" s="7" t="s">
        <v>181</v>
      </c>
      <c r="B56" s="179">
        <v>54.8</v>
      </c>
      <c r="C56" s="179">
        <v>59.3</v>
      </c>
      <c r="D56" s="179">
        <v>58.7</v>
      </c>
      <c r="E56" s="179">
        <v>64.3</v>
      </c>
      <c r="F56" s="179">
        <v>57.2</v>
      </c>
      <c r="G56" s="179">
        <v>59.5</v>
      </c>
      <c r="H56" s="179">
        <v>57.8</v>
      </c>
      <c r="I56" s="179">
        <v>57.5</v>
      </c>
      <c r="J56" s="179">
        <v>57.6</v>
      </c>
      <c r="K56" s="179">
        <v>61</v>
      </c>
      <c r="L56" s="179">
        <v>58.2</v>
      </c>
      <c r="M56" s="179">
        <v>62.9</v>
      </c>
      <c r="N56" s="243">
        <f>SUM(B56:M56)/12</f>
        <v>59.06666666666667</v>
      </c>
      <c r="O56" s="238">
        <f t="shared" ref="O56:O57" si="1">ROUND(N56/N55*100,1)</f>
        <v>122.6</v>
      </c>
      <c r="P56" s="177"/>
      <c r="Q56" s="344"/>
      <c r="R56" s="344"/>
      <c r="S56" s="177"/>
      <c r="T56" s="177"/>
      <c r="U56" s="177"/>
      <c r="V56" s="177"/>
      <c r="W56" s="177"/>
      <c r="X56" s="177"/>
      <c r="Y56" s="177"/>
      <c r="Z56" s="177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1.1" customHeight="1" x14ac:dyDescent="0.15">
      <c r="A57" s="7" t="s">
        <v>180</v>
      </c>
      <c r="B57" s="179">
        <v>65.900000000000006</v>
      </c>
      <c r="C57" s="179">
        <v>65.900000000000006</v>
      </c>
      <c r="D57" s="179">
        <v>60.8</v>
      </c>
      <c r="E57" s="179">
        <v>61</v>
      </c>
      <c r="F57" s="179">
        <v>64.599999999999994</v>
      </c>
      <c r="G57" s="179">
        <v>55.6</v>
      </c>
      <c r="H57" s="179">
        <v>43</v>
      </c>
      <c r="I57" s="179">
        <v>47.8</v>
      </c>
      <c r="J57" s="179">
        <v>53.1</v>
      </c>
      <c r="K57" s="179">
        <v>53.4</v>
      </c>
      <c r="L57" s="179">
        <v>34</v>
      </c>
      <c r="M57" s="179">
        <v>32.1</v>
      </c>
      <c r="N57" s="243">
        <f>SUM(B57:M57)/12</f>
        <v>53.1</v>
      </c>
      <c r="O57" s="238">
        <f t="shared" si="1"/>
        <v>89.9</v>
      </c>
      <c r="P57" s="177"/>
      <c r="Q57" s="344"/>
      <c r="R57" s="344"/>
      <c r="S57" s="177"/>
      <c r="T57" s="177"/>
      <c r="U57" s="177"/>
      <c r="V57" s="177"/>
      <c r="W57" s="177"/>
      <c r="X57" s="177"/>
      <c r="Y57" s="177"/>
      <c r="Z57" s="177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1.1" customHeight="1" x14ac:dyDescent="0.15">
      <c r="A58" s="7" t="s">
        <v>187</v>
      </c>
      <c r="B58" s="179">
        <v>32.1</v>
      </c>
      <c r="C58" s="179">
        <v>30.1</v>
      </c>
      <c r="D58" s="179">
        <v>28.9</v>
      </c>
      <c r="E58" s="179">
        <v>38</v>
      </c>
      <c r="F58" s="179">
        <v>43.4</v>
      </c>
      <c r="G58" s="179">
        <v>45.9</v>
      </c>
      <c r="H58" s="179">
        <v>40.200000000000003</v>
      </c>
      <c r="I58" s="179">
        <v>40.5</v>
      </c>
      <c r="J58" s="179">
        <v>41.7</v>
      </c>
      <c r="K58" s="179">
        <v>40.799999999999997</v>
      </c>
      <c r="L58" s="179"/>
      <c r="M58" s="179"/>
      <c r="N58" s="243"/>
      <c r="O58" s="238"/>
      <c r="P58" s="177"/>
      <c r="Q58" s="246"/>
      <c r="R58" s="246"/>
      <c r="S58" s="177"/>
      <c r="T58" s="177"/>
      <c r="U58" s="177"/>
      <c r="V58" s="177"/>
      <c r="W58" s="177"/>
      <c r="X58" s="177"/>
      <c r="Y58" s="177"/>
      <c r="Z58" s="177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9.9499999999999993" customHeight="1" x14ac:dyDescent="0.15">
      <c r="N59" s="1"/>
      <c r="O59" s="1"/>
      <c r="P59" s="1"/>
      <c r="Q59" s="252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82" spans="1:26" ht="6" customHeight="1" x14ac:dyDescent="0.15">
      <c r="M82" s="1"/>
      <c r="N82" s="1"/>
    </row>
    <row r="83" spans="1:26" ht="11.1" customHeight="1" x14ac:dyDescent="0.15">
      <c r="A83" s="7"/>
      <c r="B83" s="8" t="s">
        <v>77</v>
      </c>
      <c r="C83" s="8" t="s">
        <v>78</v>
      </c>
      <c r="D83" s="8" t="s">
        <v>79</v>
      </c>
      <c r="E83" s="8" t="s">
        <v>80</v>
      </c>
      <c r="F83" s="8" t="s">
        <v>81</v>
      </c>
      <c r="G83" s="8" t="s">
        <v>82</v>
      </c>
      <c r="H83" s="8" t="s">
        <v>83</v>
      </c>
      <c r="I83" s="8" t="s">
        <v>84</v>
      </c>
      <c r="J83" s="8" t="s">
        <v>85</v>
      </c>
      <c r="K83" s="8" t="s">
        <v>86</v>
      </c>
      <c r="L83" s="8" t="s">
        <v>87</v>
      </c>
      <c r="M83" s="8" t="s">
        <v>88</v>
      </c>
      <c r="N83" s="237" t="s">
        <v>124</v>
      </c>
      <c r="O83" s="168" t="s">
        <v>126</v>
      </c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84" spans="1:26" ht="11.1" customHeight="1" x14ac:dyDescent="0.15">
      <c r="A84" s="7" t="s">
        <v>175</v>
      </c>
      <c r="B84" s="12">
        <v>78</v>
      </c>
      <c r="C84" s="12">
        <v>81.900000000000006</v>
      </c>
      <c r="D84" s="12">
        <v>93.5</v>
      </c>
      <c r="E84" s="12">
        <v>89.1</v>
      </c>
      <c r="F84" s="12">
        <v>85.2</v>
      </c>
      <c r="G84" s="12">
        <v>93.3</v>
      </c>
      <c r="H84" s="12">
        <v>97.7</v>
      </c>
      <c r="I84" s="12">
        <v>72.599999999999994</v>
      </c>
      <c r="J84" s="12">
        <v>73</v>
      </c>
      <c r="K84" s="12">
        <v>79.2</v>
      </c>
      <c r="L84" s="12">
        <v>77.8</v>
      </c>
      <c r="M84" s="12">
        <v>73.400000000000006</v>
      </c>
      <c r="N84" s="242">
        <f>SUM(B84:M84)/12</f>
        <v>82.891666666666666</v>
      </c>
      <c r="O84" s="167">
        <v>98.6</v>
      </c>
      <c r="P84" s="52"/>
      <c r="Q84" s="336"/>
      <c r="R84" s="336"/>
      <c r="S84" s="52"/>
      <c r="T84" s="52"/>
      <c r="U84" s="52"/>
      <c r="V84" s="52"/>
      <c r="W84" s="52"/>
      <c r="X84" s="52"/>
      <c r="Y84" s="52"/>
      <c r="Z84" s="52"/>
    </row>
    <row r="85" spans="1:26" ht="11.1" customHeight="1" x14ac:dyDescent="0.15">
      <c r="A85" s="7" t="s">
        <v>178</v>
      </c>
      <c r="B85" s="12">
        <v>64.900000000000006</v>
      </c>
      <c r="C85" s="12">
        <v>81.8</v>
      </c>
      <c r="D85" s="12">
        <v>84.6</v>
      </c>
      <c r="E85" s="12">
        <v>93.4</v>
      </c>
      <c r="F85" s="12">
        <v>106.7</v>
      </c>
      <c r="G85" s="12">
        <v>109.4</v>
      </c>
      <c r="H85" s="12">
        <v>110.7</v>
      </c>
      <c r="I85" s="12">
        <v>101.9</v>
      </c>
      <c r="J85" s="12">
        <v>97.7</v>
      </c>
      <c r="K85" s="12">
        <v>115.3</v>
      </c>
      <c r="L85" s="12">
        <v>97.1</v>
      </c>
      <c r="M85" s="12">
        <v>88.2</v>
      </c>
      <c r="N85" s="242">
        <f>SUM(B85:M85)/12</f>
        <v>95.975000000000009</v>
      </c>
      <c r="O85" s="167">
        <f>ROUND(N85/N84*100,1)</f>
        <v>115.8</v>
      </c>
      <c r="P85" s="52"/>
      <c r="Q85" s="336"/>
      <c r="R85" s="336"/>
      <c r="S85" s="52"/>
      <c r="T85" s="52"/>
      <c r="U85" s="52"/>
      <c r="V85" s="52"/>
      <c r="W85" s="52"/>
      <c r="X85" s="52"/>
      <c r="Y85" s="52"/>
      <c r="Z85" s="52"/>
    </row>
    <row r="86" spans="1:26" ht="11.1" customHeight="1" x14ac:dyDescent="0.15">
      <c r="A86" s="7" t="s">
        <v>181</v>
      </c>
      <c r="B86" s="12">
        <v>85.7</v>
      </c>
      <c r="C86" s="12">
        <v>87</v>
      </c>
      <c r="D86" s="12">
        <v>82.4</v>
      </c>
      <c r="E86" s="12">
        <v>93.3</v>
      </c>
      <c r="F86" s="12">
        <v>92</v>
      </c>
      <c r="G86" s="12">
        <v>99.6</v>
      </c>
      <c r="H86" s="12">
        <v>115.3</v>
      </c>
      <c r="I86" s="12">
        <v>76.099999999999994</v>
      </c>
      <c r="J86" s="12">
        <v>127.5</v>
      </c>
      <c r="K86" s="12">
        <v>102.6</v>
      </c>
      <c r="L86" s="12">
        <v>102.2</v>
      </c>
      <c r="M86" s="12">
        <v>85.1</v>
      </c>
      <c r="N86" s="242">
        <f>SUM(B86:M86)/12</f>
        <v>95.733333333333334</v>
      </c>
      <c r="O86" s="167">
        <f t="shared" ref="O86:O87" si="2">ROUND(N86/N85*100,1)</f>
        <v>99.7</v>
      </c>
      <c r="P86" s="52"/>
      <c r="Q86" s="336"/>
      <c r="R86" s="336"/>
      <c r="S86" s="52"/>
      <c r="T86" s="52"/>
      <c r="U86" s="52"/>
      <c r="V86" s="52"/>
      <c r="W86" s="52"/>
      <c r="X86" s="52"/>
      <c r="Y86" s="52"/>
      <c r="Z86" s="52"/>
    </row>
    <row r="87" spans="1:26" ht="11.1" customHeight="1" x14ac:dyDescent="0.15">
      <c r="A87" s="7" t="s">
        <v>180</v>
      </c>
      <c r="B87" s="12">
        <v>71.8</v>
      </c>
      <c r="C87" s="12">
        <v>67.900000000000006</v>
      </c>
      <c r="D87" s="12">
        <v>86.3</v>
      </c>
      <c r="E87" s="12">
        <v>91.1</v>
      </c>
      <c r="F87" s="12">
        <v>72.900000000000006</v>
      </c>
      <c r="G87" s="12">
        <v>127.8</v>
      </c>
      <c r="H87" s="12">
        <v>144</v>
      </c>
      <c r="I87" s="12">
        <v>88.1</v>
      </c>
      <c r="J87" s="12">
        <v>93.5</v>
      </c>
      <c r="K87" s="12">
        <v>89.7</v>
      </c>
      <c r="L87" s="12">
        <v>127.8</v>
      </c>
      <c r="M87" s="12">
        <v>136.69999999999999</v>
      </c>
      <c r="N87" s="242">
        <f>SUM(B87:M87)/12</f>
        <v>99.800000000000011</v>
      </c>
      <c r="O87" s="167">
        <f t="shared" si="2"/>
        <v>104.2</v>
      </c>
      <c r="P87" s="52"/>
      <c r="Q87" s="336"/>
      <c r="R87" s="336"/>
      <c r="S87" s="52"/>
      <c r="T87" s="52"/>
      <c r="U87" s="52"/>
      <c r="V87" s="52"/>
      <c r="W87" s="52"/>
      <c r="X87" s="52"/>
      <c r="Y87" s="52"/>
      <c r="Z87" s="52"/>
    </row>
    <row r="88" spans="1:26" ht="11.1" customHeight="1" x14ac:dyDescent="0.15">
      <c r="A88" s="7" t="s">
        <v>187</v>
      </c>
      <c r="B88" s="12">
        <v>138.19999999999999</v>
      </c>
      <c r="C88" s="12">
        <v>142.4</v>
      </c>
      <c r="D88" s="12">
        <v>199.9</v>
      </c>
      <c r="E88" s="12">
        <v>232.5</v>
      </c>
      <c r="F88" s="12">
        <v>179</v>
      </c>
      <c r="G88" s="12">
        <v>177.6</v>
      </c>
      <c r="H88" s="12">
        <v>151.19999999999999</v>
      </c>
      <c r="I88" s="12">
        <v>124.5</v>
      </c>
      <c r="J88" s="12">
        <v>116.7</v>
      </c>
      <c r="K88" s="12">
        <v>129.9</v>
      </c>
      <c r="L88" s="12"/>
      <c r="M88" s="12"/>
      <c r="N88" s="242"/>
      <c r="O88" s="167"/>
      <c r="P88" s="52"/>
      <c r="Q88" s="415"/>
      <c r="R88" s="415"/>
      <c r="S88" s="52"/>
      <c r="T88" s="52"/>
      <c r="U88" s="52"/>
      <c r="V88" s="52"/>
      <c r="W88" s="52"/>
      <c r="X88" s="52"/>
      <c r="Y88" s="52"/>
      <c r="Z88" s="52"/>
    </row>
    <row r="89" spans="1:26" ht="9.9499999999999993" customHeight="1" x14ac:dyDescent="0.15">
      <c r="C89" s="446"/>
      <c r="D89" s="424"/>
    </row>
    <row r="90" spans="1:26" s="445" customFormat="1" ht="9.9499999999999993" customHeight="1" x14ac:dyDescent="0.15">
      <c r="D90" s="424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8:BC89"/>
  <sheetViews>
    <sheetView zoomScaleNormal="100" workbookViewId="0">
      <selection activeCell="A4" sqref="A4"/>
    </sheetView>
  </sheetViews>
  <sheetFormatPr defaultRowHeight="9.9499999999999993" customHeight="1" x14ac:dyDescent="0.15"/>
  <cols>
    <col min="1" max="1" width="8" style="433" customWidth="1"/>
    <col min="2" max="13" width="6.125" style="433" customWidth="1"/>
    <col min="14" max="26" width="7.625" style="433" customWidth="1"/>
    <col min="27" max="16384" width="9" style="433"/>
  </cols>
  <sheetData>
    <row r="8" spans="1:26" ht="9.9499999999999993" customHeight="1" x14ac:dyDescent="0.15">
      <c r="A8" s="172"/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</row>
    <row r="9" spans="1:26" ht="9.9499999999999993" customHeight="1" x14ac:dyDescent="0.15">
      <c r="A9" s="172"/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</row>
    <row r="10" spans="1:26" ht="9.9499999999999993" customHeight="1" x14ac:dyDescent="0.15">
      <c r="A10" s="172"/>
      <c r="B10" s="172"/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</row>
    <row r="11" spans="1:26" ht="9.9499999999999993" customHeight="1" x14ac:dyDescent="0.15">
      <c r="A11" s="172"/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</row>
    <row r="12" spans="1:26" ht="9.9499999999999993" customHeight="1" x14ac:dyDescent="0.15">
      <c r="A12" s="172"/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</row>
    <row r="19" spans="1:55" ht="9.9499999999999993" customHeight="1" x14ac:dyDescent="0.15">
      <c r="A19" s="172"/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</row>
    <row r="20" spans="1:55" ht="9.9499999999999993" customHeight="1" x14ac:dyDescent="0.15">
      <c r="A20" s="172"/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</row>
    <row r="21" spans="1:55" ht="9.9499999999999993" customHeight="1" x14ac:dyDescent="0.15">
      <c r="A21" s="172"/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</row>
    <row r="22" spans="1:55" ht="9.9499999999999993" customHeight="1" x14ac:dyDescent="0.15">
      <c r="A22" s="172"/>
      <c r="B22" s="172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 x14ac:dyDescent="0.15">
      <c r="A23" s="172"/>
      <c r="B23" s="172"/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 x14ac:dyDescent="0.15">
      <c r="A24" s="7"/>
      <c r="B24" s="8" t="s">
        <v>77</v>
      </c>
      <c r="C24" s="8" t="s">
        <v>78</v>
      </c>
      <c r="D24" s="8" t="s">
        <v>79</v>
      </c>
      <c r="E24" s="8" t="s">
        <v>80</v>
      </c>
      <c r="F24" s="8" t="s">
        <v>81</v>
      </c>
      <c r="G24" s="8" t="s">
        <v>82</v>
      </c>
      <c r="H24" s="8" t="s">
        <v>83</v>
      </c>
      <c r="I24" s="8" t="s">
        <v>84</v>
      </c>
      <c r="J24" s="8" t="s">
        <v>85</v>
      </c>
      <c r="K24" s="8" t="s">
        <v>86</v>
      </c>
      <c r="L24" s="8" t="s">
        <v>87</v>
      </c>
      <c r="M24" s="8" t="s">
        <v>88</v>
      </c>
      <c r="N24" s="237" t="s">
        <v>123</v>
      </c>
      <c r="O24" s="168" t="s">
        <v>126</v>
      </c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 x14ac:dyDescent="0.15">
      <c r="A25" s="418" t="s">
        <v>175</v>
      </c>
      <c r="B25" s="419">
        <v>86.4</v>
      </c>
      <c r="C25" s="419">
        <v>105.9</v>
      </c>
      <c r="D25" s="419">
        <v>115.8</v>
      </c>
      <c r="E25" s="419">
        <v>124.6</v>
      </c>
      <c r="F25" s="419">
        <v>121.9</v>
      </c>
      <c r="G25" s="419">
        <v>135.4</v>
      </c>
      <c r="H25" s="419">
        <v>137.80000000000001</v>
      </c>
      <c r="I25" s="419">
        <v>127</v>
      </c>
      <c r="J25" s="419">
        <v>126.1</v>
      </c>
      <c r="K25" s="419">
        <v>125.2</v>
      </c>
      <c r="L25" s="419">
        <v>122.8</v>
      </c>
      <c r="M25" s="419">
        <v>110</v>
      </c>
      <c r="N25" s="243">
        <f>SUM(B25:M25)</f>
        <v>1438.8999999999999</v>
      </c>
      <c r="O25" s="238">
        <v>123</v>
      </c>
      <c r="P25" s="177"/>
      <c r="Q25" s="341"/>
      <c r="R25" s="341"/>
      <c r="S25" s="177"/>
      <c r="T25" s="177"/>
      <c r="U25" s="177"/>
      <c r="V25" s="177"/>
      <c r="W25" s="177"/>
      <c r="X25" s="177"/>
      <c r="Y25" s="177"/>
      <c r="Z25" s="177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s="53" customFormat="1" ht="11.1" customHeight="1" x14ac:dyDescent="0.15">
      <c r="A26" s="418" t="s">
        <v>178</v>
      </c>
      <c r="B26" s="419">
        <v>91</v>
      </c>
      <c r="C26" s="419">
        <v>88.5</v>
      </c>
      <c r="D26" s="419">
        <v>127.1</v>
      </c>
      <c r="E26" s="419">
        <v>123.6</v>
      </c>
      <c r="F26" s="419">
        <v>127.3</v>
      </c>
      <c r="G26" s="419">
        <v>123.9</v>
      </c>
      <c r="H26" s="419">
        <v>147.6</v>
      </c>
      <c r="I26" s="419">
        <v>123.9</v>
      </c>
      <c r="J26" s="419">
        <v>121.8</v>
      </c>
      <c r="K26" s="419">
        <v>131</v>
      </c>
      <c r="L26" s="419">
        <v>110.3</v>
      </c>
      <c r="M26" s="419">
        <v>106.5</v>
      </c>
      <c r="N26" s="420">
        <f>SUM(B26:M26)</f>
        <v>1422.5</v>
      </c>
      <c r="O26" s="421">
        <f>ROUND(N26/N25*100,1)</f>
        <v>98.9</v>
      </c>
      <c r="P26" s="425"/>
      <c r="Q26" s="426"/>
      <c r="R26" s="426"/>
      <c r="S26" s="425"/>
      <c r="T26" s="425"/>
      <c r="U26" s="425"/>
      <c r="V26" s="425"/>
      <c r="W26" s="425"/>
      <c r="X26" s="425"/>
      <c r="Y26" s="425"/>
      <c r="Z26" s="425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</row>
    <row r="27" spans="1:55" s="53" customFormat="1" ht="11.1" customHeight="1" x14ac:dyDescent="0.15">
      <c r="A27" s="418" t="s">
        <v>181</v>
      </c>
      <c r="B27" s="419">
        <v>96.4</v>
      </c>
      <c r="C27" s="419">
        <v>100.8</v>
      </c>
      <c r="D27" s="419">
        <v>119.9</v>
      </c>
      <c r="E27" s="419">
        <v>122</v>
      </c>
      <c r="F27" s="419">
        <v>123.5</v>
      </c>
      <c r="G27" s="419">
        <v>126.2</v>
      </c>
      <c r="H27" s="419">
        <v>126.9</v>
      </c>
      <c r="I27" s="419">
        <v>97.5</v>
      </c>
      <c r="J27" s="419">
        <v>114.1</v>
      </c>
      <c r="K27" s="419">
        <v>104.1</v>
      </c>
      <c r="L27" s="419">
        <v>95.1</v>
      </c>
      <c r="M27" s="419">
        <v>110</v>
      </c>
      <c r="N27" s="420">
        <f>SUM(B27:M27)</f>
        <v>1336.4999999999998</v>
      </c>
      <c r="O27" s="421">
        <f t="shared" ref="O27:O28" si="0">ROUND(N27/N26*100,1)</f>
        <v>94</v>
      </c>
      <c r="P27" s="425"/>
      <c r="Q27" s="426"/>
      <c r="R27" s="426"/>
      <c r="S27" s="425"/>
      <c r="T27" s="425"/>
      <c r="U27" s="425"/>
      <c r="V27" s="425"/>
      <c r="W27" s="425"/>
      <c r="X27" s="425"/>
      <c r="Y27" s="425"/>
      <c r="Z27" s="425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</row>
    <row r="28" spans="1:55" s="53" customFormat="1" ht="11.1" customHeight="1" x14ac:dyDescent="0.15">
      <c r="A28" s="418" t="s">
        <v>180</v>
      </c>
      <c r="B28" s="419">
        <v>84.4</v>
      </c>
      <c r="C28" s="419">
        <v>90.2</v>
      </c>
      <c r="D28" s="419">
        <v>113.2</v>
      </c>
      <c r="E28" s="419">
        <v>112.9</v>
      </c>
      <c r="F28" s="419">
        <v>92.8</v>
      </c>
      <c r="G28" s="419">
        <v>100.2</v>
      </c>
      <c r="H28" s="419">
        <v>103</v>
      </c>
      <c r="I28" s="419">
        <v>90.2</v>
      </c>
      <c r="J28" s="419">
        <v>95.8</v>
      </c>
      <c r="K28" s="419">
        <v>131.9</v>
      </c>
      <c r="L28" s="419">
        <v>84.5</v>
      </c>
      <c r="M28" s="419">
        <v>78.599999999999994</v>
      </c>
      <c r="N28" s="420">
        <f>SUM(B28:M28)</f>
        <v>1177.6999999999998</v>
      </c>
      <c r="O28" s="421">
        <f t="shared" si="0"/>
        <v>88.1</v>
      </c>
      <c r="P28" s="425"/>
      <c r="Q28" s="426"/>
      <c r="R28" s="426"/>
      <c r="S28" s="425"/>
      <c r="T28" s="425"/>
      <c r="U28" s="425"/>
      <c r="V28" s="425"/>
      <c r="W28" s="425"/>
      <c r="X28" s="425"/>
      <c r="Y28" s="425"/>
      <c r="Z28" s="425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</row>
    <row r="29" spans="1:55" s="53" customFormat="1" ht="11.1" customHeight="1" x14ac:dyDescent="0.15">
      <c r="A29" s="418" t="s">
        <v>187</v>
      </c>
      <c r="B29" s="419">
        <v>75.7</v>
      </c>
      <c r="C29" s="419">
        <v>92.3</v>
      </c>
      <c r="D29" s="419">
        <v>105</v>
      </c>
      <c r="E29" s="419">
        <v>103.6</v>
      </c>
      <c r="F29" s="419">
        <v>94.9</v>
      </c>
      <c r="G29" s="419">
        <v>106.3</v>
      </c>
      <c r="H29" s="419">
        <v>100.1</v>
      </c>
      <c r="I29" s="419">
        <v>100.9</v>
      </c>
      <c r="J29" s="419">
        <v>91.8</v>
      </c>
      <c r="K29" s="419">
        <v>87.4</v>
      </c>
      <c r="L29" s="419"/>
      <c r="M29" s="419"/>
      <c r="N29" s="420"/>
      <c r="O29" s="421"/>
      <c r="P29" s="425"/>
      <c r="Q29" s="427"/>
      <c r="R29" s="427"/>
      <c r="S29" s="425"/>
      <c r="T29" s="425"/>
      <c r="U29" s="425"/>
      <c r="V29" s="425"/>
      <c r="W29" s="425"/>
      <c r="X29" s="425"/>
      <c r="Y29" s="425"/>
      <c r="Z29" s="425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</row>
    <row r="30" spans="1:55" s="53" customFormat="1" ht="9.9499999999999993" customHeight="1" x14ac:dyDescent="0.15">
      <c r="H30" s="221"/>
    </row>
    <row r="31" spans="1:55" s="53" customFormat="1" ht="9.9499999999999993" customHeight="1" x14ac:dyDescent="0.15"/>
    <row r="32" spans="1:55" s="53" customFormat="1" ht="9.9499999999999993" customHeight="1" x14ac:dyDescent="0.15"/>
    <row r="33" s="53" customFormat="1" ht="9.9499999999999993" customHeight="1" x14ac:dyDescent="0.15"/>
    <row r="34" s="53" customFormat="1" ht="9.9499999999999993" customHeight="1" x14ac:dyDescent="0.15"/>
    <row r="35" s="53" customFormat="1" ht="9.9499999999999993" customHeight="1" x14ac:dyDescent="0.15"/>
    <row r="36" s="53" customFormat="1" ht="9.9499999999999993" customHeight="1" x14ac:dyDescent="0.15"/>
    <row r="37" s="53" customFormat="1" ht="9.9499999999999993" customHeight="1" x14ac:dyDescent="0.15"/>
    <row r="38" s="53" customFormat="1" ht="9.9499999999999993" customHeight="1" x14ac:dyDescent="0.15"/>
    <row r="39" s="53" customFormat="1" ht="9.9499999999999993" customHeight="1" x14ac:dyDescent="0.15"/>
    <row r="40" s="53" customFormat="1" ht="9.9499999999999993" customHeight="1" x14ac:dyDescent="0.15"/>
    <row r="41" s="53" customFormat="1" ht="9.9499999999999993" customHeight="1" x14ac:dyDescent="0.15"/>
    <row r="42" s="53" customFormat="1" ht="9.9499999999999993" customHeight="1" x14ac:dyDescent="0.15"/>
    <row r="43" s="53" customFormat="1" ht="9.9499999999999993" customHeight="1" x14ac:dyDescent="0.15"/>
    <row r="44" s="53" customFormat="1" ht="9.9499999999999993" customHeight="1" x14ac:dyDescent="0.15"/>
    <row r="45" s="53" customFormat="1" ht="9.9499999999999993" customHeight="1" x14ac:dyDescent="0.15"/>
    <row r="46" s="53" customFormat="1" ht="9.9499999999999993" customHeight="1" x14ac:dyDescent="0.15"/>
    <row r="47" s="53" customFormat="1" ht="9.9499999999999993" customHeight="1" x14ac:dyDescent="0.15"/>
    <row r="48" s="53" customFormat="1" ht="9.9499999999999993" customHeight="1" x14ac:dyDescent="0.15"/>
    <row r="49" spans="1:48" s="53" customFormat="1" ht="9.9499999999999993" customHeight="1" x14ac:dyDescent="0.15"/>
    <row r="50" spans="1:48" s="53" customFormat="1" ht="9.9499999999999993" customHeight="1" x14ac:dyDescent="0.15"/>
    <row r="51" spans="1:48" s="53" customFormat="1" ht="9.9499999999999993" customHeight="1" x14ac:dyDescent="0.15"/>
    <row r="52" spans="1:48" s="53" customFormat="1" ht="9.9499999999999993" customHeight="1" x14ac:dyDescent="0.15"/>
    <row r="53" spans="1:48" s="359" customFormat="1" ht="11.1" customHeight="1" x14ac:dyDescent="0.15">
      <c r="A53" s="428"/>
      <c r="B53" s="429" t="s">
        <v>77</v>
      </c>
      <c r="C53" s="429" t="s">
        <v>78</v>
      </c>
      <c r="D53" s="429" t="s">
        <v>79</v>
      </c>
      <c r="E53" s="429" t="s">
        <v>80</v>
      </c>
      <c r="F53" s="429" t="s">
        <v>81</v>
      </c>
      <c r="G53" s="429" t="s">
        <v>82</v>
      </c>
      <c r="H53" s="429" t="s">
        <v>83</v>
      </c>
      <c r="I53" s="429" t="s">
        <v>84</v>
      </c>
      <c r="J53" s="429" t="s">
        <v>85</v>
      </c>
      <c r="K53" s="429" t="s">
        <v>86</v>
      </c>
      <c r="L53" s="429" t="s">
        <v>87</v>
      </c>
      <c r="M53" s="429" t="s">
        <v>88</v>
      </c>
      <c r="N53" s="430" t="s">
        <v>124</v>
      </c>
      <c r="O53" s="431" t="s">
        <v>126</v>
      </c>
      <c r="P53" s="432"/>
      <c r="Q53" s="432"/>
      <c r="R53" s="432"/>
      <c r="S53" s="432"/>
      <c r="T53" s="432"/>
      <c r="U53" s="432"/>
      <c r="V53" s="432"/>
      <c r="W53" s="432"/>
      <c r="X53" s="432"/>
      <c r="Y53" s="432"/>
      <c r="Z53" s="432"/>
      <c r="AA53" s="424"/>
      <c r="AB53" s="424"/>
      <c r="AC53" s="424"/>
      <c r="AD53" s="424"/>
      <c r="AE53" s="424"/>
      <c r="AF53" s="424"/>
      <c r="AG53" s="424"/>
      <c r="AH53" s="424"/>
      <c r="AI53" s="424"/>
      <c r="AJ53" s="424"/>
      <c r="AK53" s="424"/>
      <c r="AL53" s="424"/>
      <c r="AM53" s="424"/>
      <c r="AN53" s="424"/>
      <c r="AO53" s="424"/>
      <c r="AP53" s="424"/>
      <c r="AQ53" s="424"/>
      <c r="AR53" s="424"/>
      <c r="AS53" s="424"/>
      <c r="AT53" s="424"/>
      <c r="AU53" s="424"/>
      <c r="AV53" s="424"/>
    </row>
    <row r="54" spans="1:48" s="359" customFormat="1" ht="11.1" customHeight="1" x14ac:dyDescent="0.15">
      <c r="A54" s="7" t="s">
        <v>175</v>
      </c>
      <c r="B54" s="174">
        <v>92.5</v>
      </c>
      <c r="C54" s="174">
        <v>102.9</v>
      </c>
      <c r="D54" s="174">
        <v>99.4</v>
      </c>
      <c r="E54" s="174">
        <v>109.4</v>
      </c>
      <c r="F54" s="174">
        <v>112.9</v>
      </c>
      <c r="G54" s="174">
        <v>124.7</v>
      </c>
      <c r="H54" s="174">
        <v>123</v>
      </c>
      <c r="I54" s="174">
        <v>131.30000000000001</v>
      </c>
      <c r="J54" s="174">
        <v>130.1</v>
      </c>
      <c r="K54" s="174">
        <v>132.19999999999999</v>
      </c>
      <c r="L54" s="174">
        <v>134.30000000000001</v>
      </c>
      <c r="M54" s="174">
        <v>124.2</v>
      </c>
      <c r="N54" s="420">
        <f>SUM(B54:M54)/12</f>
        <v>118.075</v>
      </c>
      <c r="O54" s="421">
        <v>125</v>
      </c>
      <c r="P54" s="422"/>
      <c r="Q54" s="423"/>
      <c r="R54" s="423"/>
      <c r="S54" s="422"/>
      <c r="T54" s="422"/>
      <c r="U54" s="422"/>
      <c r="V54" s="422"/>
      <c r="W54" s="422"/>
      <c r="X54" s="422"/>
      <c r="Y54" s="422"/>
      <c r="Z54" s="422"/>
      <c r="AA54" s="424"/>
      <c r="AB54" s="424"/>
      <c r="AC54" s="424"/>
      <c r="AD54" s="424"/>
      <c r="AE54" s="424"/>
      <c r="AF54" s="424"/>
      <c r="AG54" s="424"/>
      <c r="AH54" s="424"/>
      <c r="AI54" s="424"/>
      <c r="AJ54" s="424"/>
      <c r="AK54" s="424"/>
      <c r="AL54" s="424"/>
      <c r="AM54" s="424"/>
      <c r="AN54" s="424"/>
      <c r="AO54" s="424"/>
      <c r="AP54" s="424"/>
      <c r="AQ54" s="424"/>
      <c r="AR54" s="424"/>
      <c r="AS54" s="424"/>
      <c r="AT54" s="424"/>
      <c r="AU54" s="424"/>
      <c r="AV54" s="424"/>
    </row>
    <row r="55" spans="1:48" s="359" customFormat="1" ht="11.1" customHeight="1" x14ac:dyDescent="0.15">
      <c r="A55" s="7" t="s">
        <v>178</v>
      </c>
      <c r="B55" s="174">
        <v>120.5</v>
      </c>
      <c r="C55" s="174">
        <v>109</v>
      </c>
      <c r="D55" s="174">
        <v>119.8</v>
      </c>
      <c r="E55" s="174">
        <v>121.6</v>
      </c>
      <c r="F55" s="174">
        <v>136.1</v>
      </c>
      <c r="G55" s="174">
        <v>141.5</v>
      </c>
      <c r="H55" s="174">
        <v>138.5</v>
      </c>
      <c r="I55" s="174">
        <v>115.4</v>
      </c>
      <c r="J55" s="174">
        <v>127.1</v>
      </c>
      <c r="K55" s="174">
        <v>139.9</v>
      </c>
      <c r="L55" s="174">
        <v>134.6</v>
      </c>
      <c r="M55" s="174">
        <v>130.80000000000001</v>
      </c>
      <c r="N55" s="420">
        <f>SUM(B55:M55)/12</f>
        <v>127.89999999999999</v>
      </c>
      <c r="O55" s="421">
        <f t="shared" ref="O55:O57" si="1">ROUND(N55/N54*100,1)</f>
        <v>108.3</v>
      </c>
      <c r="P55" s="422"/>
      <c r="Q55" s="423"/>
      <c r="R55" s="423"/>
      <c r="S55" s="422"/>
      <c r="T55" s="422"/>
      <c r="U55" s="422"/>
      <c r="V55" s="422"/>
      <c r="W55" s="422"/>
      <c r="X55" s="422"/>
      <c r="Y55" s="422"/>
      <c r="Z55" s="422"/>
      <c r="AA55" s="424"/>
      <c r="AB55" s="424"/>
      <c r="AC55" s="424"/>
      <c r="AD55" s="424"/>
      <c r="AE55" s="424"/>
      <c r="AF55" s="424"/>
      <c r="AG55" s="424"/>
      <c r="AH55" s="424"/>
      <c r="AI55" s="424"/>
      <c r="AJ55" s="424"/>
      <c r="AK55" s="424"/>
      <c r="AL55" s="424"/>
      <c r="AM55" s="424"/>
      <c r="AN55" s="424"/>
      <c r="AO55" s="424"/>
      <c r="AP55" s="424"/>
      <c r="AQ55" s="424"/>
      <c r="AR55" s="424"/>
      <c r="AS55" s="424"/>
      <c r="AT55" s="424"/>
      <c r="AU55" s="424"/>
      <c r="AV55" s="424"/>
    </row>
    <row r="56" spans="1:48" s="359" customFormat="1" ht="11.1" customHeight="1" x14ac:dyDescent="0.15">
      <c r="A56" s="7" t="s">
        <v>181</v>
      </c>
      <c r="B56" s="174">
        <v>114.1</v>
      </c>
      <c r="C56" s="174">
        <v>119.1</v>
      </c>
      <c r="D56" s="174">
        <v>126.2</v>
      </c>
      <c r="E56" s="174">
        <v>117.7</v>
      </c>
      <c r="F56" s="174">
        <v>126</v>
      </c>
      <c r="G56" s="174">
        <v>138.9</v>
      </c>
      <c r="H56" s="174">
        <v>146.19999999999999</v>
      </c>
      <c r="I56" s="174">
        <v>134.4</v>
      </c>
      <c r="J56" s="174">
        <v>134.19999999999999</v>
      </c>
      <c r="K56" s="174">
        <v>122.9</v>
      </c>
      <c r="L56" s="174">
        <v>124.3</v>
      </c>
      <c r="M56" s="174">
        <v>122.1</v>
      </c>
      <c r="N56" s="420">
        <f>SUM(B56:M56)/12</f>
        <v>127.17499999999997</v>
      </c>
      <c r="O56" s="421">
        <f t="shared" si="1"/>
        <v>99.4</v>
      </c>
      <c r="P56" s="422"/>
      <c r="Q56" s="423"/>
      <c r="R56" s="423"/>
      <c r="S56" s="422"/>
      <c r="T56" s="422"/>
      <c r="U56" s="422"/>
      <c r="V56" s="422"/>
      <c r="W56" s="422"/>
      <c r="X56" s="422"/>
      <c r="Y56" s="422"/>
      <c r="Z56" s="422"/>
      <c r="AA56" s="424"/>
    </row>
    <row r="57" spans="1:48" s="359" customFormat="1" ht="11.1" customHeight="1" x14ac:dyDescent="0.15">
      <c r="A57" s="7" t="s">
        <v>180</v>
      </c>
      <c r="B57" s="174">
        <v>119.6</v>
      </c>
      <c r="C57" s="174">
        <v>116.2</v>
      </c>
      <c r="D57" s="174">
        <v>120.4</v>
      </c>
      <c r="E57" s="174">
        <v>120.3</v>
      </c>
      <c r="F57" s="174">
        <v>123.1</v>
      </c>
      <c r="G57" s="174">
        <v>116.5</v>
      </c>
      <c r="H57" s="174">
        <v>114.8</v>
      </c>
      <c r="I57" s="174">
        <v>111.8</v>
      </c>
      <c r="J57" s="174">
        <v>114</v>
      </c>
      <c r="K57" s="174">
        <v>141.30000000000001</v>
      </c>
      <c r="L57" s="174">
        <v>114</v>
      </c>
      <c r="M57" s="174">
        <v>101.3</v>
      </c>
      <c r="N57" s="420">
        <f>SUM(B57:M57)/12</f>
        <v>117.77499999999998</v>
      </c>
      <c r="O57" s="421">
        <f t="shared" si="1"/>
        <v>92.6</v>
      </c>
      <c r="P57" s="422"/>
      <c r="Q57" s="423"/>
      <c r="R57" s="423"/>
      <c r="S57" s="422"/>
      <c r="T57" s="422"/>
      <c r="U57" s="422"/>
      <c r="V57" s="422"/>
      <c r="W57" s="422"/>
      <c r="X57" s="422"/>
      <c r="Y57" s="422"/>
      <c r="Z57" s="422"/>
      <c r="AA57" s="424"/>
    </row>
    <row r="58" spans="1:48" s="171" customFormat="1" ht="11.1" customHeight="1" x14ac:dyDescent="0.15">
      <c r="A58" s="7" t="s">
        <v>187</v>
      </c>
      <c r="B58" s="174">
        <v>99.7</v>
      </c>
      <c r="C58" s="174">
        <v>109.5</v>
      </c>
      <c r="D58" s="174">
        <v>111.4</v>
      </c>
      <c r="E58" s="174">
        <v>102.9</v>
      </c>
      <c r="F58" s="174">
        <v>113.3</v>
      </c>
      <c r="G58" s="174">
        <v>123.3</v>
      </c>
      <c r="H58" s="174">
        <v>120.8</v>
      </c>
      <c r="I58" s="174">
        <v>138.19999999999999</v>
      </c>
      <c r="J58" s="174">
        <v>132.1</v>
      </c>
      <c r="K58" s="174">
        <v>128.30000000000001</v>
      </c>
      <c r="L58" s="174"/>
      <c r="M58" s="174"/>
      <c r="N58" s="243"/>
      <c r="O58" s="421"/>
      <c r="P58" s="181"/>
      <c r="Q58" s="416"/>
      <c r="R58" s="416"/>
      <c r="S58" s="181"/>
      <c r="T58" s="181"/>
      <c r="U58" s="181"/>
      <c r="V58" s="181"/>
      <c r="W58" s="181"/>
      <c r="X58" s="181"/>
      <c r="Y58" s="181"/>
      <c r="Z58" s="181"/>
      <c r="AA58" s="169"/>
    </row>
    <row r="59" spans="1:48" ht="9.9499999999999993" customHeight="1" x14ac:dyDescent="0.15">
      <c r="A59" s="172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 x14ac:dyDescent="0.15">
      <c r="A60" s="172"/>
    </row>
    <row r="68" spans="18:18" ht="9.9499999999999993" customHeight="1" x14ac:dyDescent="0.15">
      <c r="R68" s="417"/>
    </row>
    <row r="82" spans="1:26" ht="5.25" customHeight="1" x14ac:dyDescent="0.15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171" customFormat="1" ht="11.1" customHeight="1" x14ac:dyDescent="0.15">
      <c r="A83" s="12"/>
      <c r="B83" s="165" t="s">
        <v>77</v>
      </c>
      <c r="C83" s="165" t="s">
        <v>78</v>
      </c>
      <c r="D83" s="165" t="s">
        <v>79</v>
      </c>
      <c r="E83" s="165" t="s">
        <v>80</v>
      </c>
      <c r="F83" s="165" t="s">
        <v>81</v>
      </c>
      <c r="G83" s="165" t="s">
        <v>82</v>
      </c>
      <c r="H83" s="165" t="s">
        <v>83</v>
      </c>
      <c r="I83" s="165" t="s">
        <v>84</v>
      </c>
      <c r="J83" s="165" t="s">
        <v>85</v>
      </c>
      <c r="K83" s="165" t="s">
        <v>86</v>
      </c>
      <c r="L83" s="165" t="s">
        <v>87</v>
      </c>
      <c r="M83" s="165" t="s">
        <v>88</v>
      </c>
      <c r="N83" s="237" t="s">
        <v>124</v>
      </c>
      <c r="O83" s="168" t="s">
        <v>126</v>
      </c>
      <c r="P83" s="180"/>
      <c r="Q83" s="180"/>
      <c r="R83" s="180"/>
      <c r="S83" s="180"/>
      <c r="T83" s="180"/>
      <c r="U83" s="180"/>
      <c r="V83" s="180"/>
      <c r="W83" s="180"/>
      <c r="X83" s="180"/>
      <c r="Y83" s="180"/>
      <c r="Z83" s="180"/>
    </row>
    <row r="84" spans="1:26" s="171" customFormat="1" ht="11.1" customHeight="1" x14ac:dyDescent="0.15">
      <c r="A84" s="7" t="s">
        <v>175</v>
      </c>
      <c r="B84" s="167">
        <v>93.4</v>
      </c>
      <c r="C84" s="167">
        <v>103.1</v>
      </c>
      <c r="D84" s="167">
        <v>116.2</v>
      </c>
      <c r="E84" s="167">
        <v>114.5</v>
      </c>
      <c r="F84" s="167">
        <v>108.1</v>
      </c>
      <c r="G84" s="167">
        <v>109</v>
      </c>
      <c r="H84" s="167">
        <v>112</v>
      </c>
      <c r="I84" s="167">
        <v>96.6</v>
      </c>
      <c r="J84" s="167">
        <v>97</v>
      </c>
      <c r="K84" s="167">
        <v>94.7</v>
      </c>
      <c r="L84" s="167">
        <v>91.3</v>
      </c>
      <c r="M84" s="167">
        <v>89</v>
      </c>
      <c r="N84" s="242">
        <f t="shared" ref="N84:N87" si="2">SUM(B84:M84)/12</f>
        <v>102.07499999999999</v>
      </c>
      <c r="O84" s="248">
        <v>99.2</v>
      </c>
      <c r="P84" s="169"/>
      <c r="Q84" s="345"/>
      <c r="R84" s="345"/>
      <c r="S84" s="169"/>
      <c r="T84" s="169"/>
      <c r="U84" s="169"/>
      <c r="V84" s="169"/>
      <c r="W84" s="169"/>
      <c r="X84" s="169"/>
      <c r="Y84" s="169"/>
      <c r="Z84" s="169"/>
    </row>
    <row r="85" spans="1:26" s="171" customFormat="1" ht="11.1" customHeight="1" x14ac:dyDescent="0.15">
      <c r="A85" s="7" t="s">
        <v>178</v>
      </c>
      <c r="B85" s="167">
        <v>76</v>
      </c>
      <c r="C85" s="167">
        <v>82.2</v>
      </c>
      <c r="D85" s="167">
        <v>106.4</v>
      </c>
      <c r="E85" s="167">
        <v>101.7</v>
      </c>
      <c r="F85" s="167">
        <v>93.2</v>
      </c>
      <c r="G85" s="167">
        <v>87.3</v>
      </c>
      <c r="H85" s="167">
        <v>106.5</v>
      </c>
      <c r="I85" s="167">
        <v>106.7</v>
      </c>
      <c r="J85" s="167">
        <v>95.6</v>
      </c>
      <c r="K85" s="167">
        <v>93.4</v>
      </c>
      <c r="L85" s="167">
        <v>82.3</v>
      </c>
      <c r="M85" s="167">
        <v>81.7</v>
      </c>
      <c r="N85" s="242">
        <f t="shared" si="2"/>
        <v>92.75</v>
      </c>
      <c r="O85" s="248">
        <f t="shared" ref="O85:O87" si="3">ROUND(N85/N84*100,1)</f>
        <v>90.9</v>
      </c>
      <c r="P85" s="169"/>
      <c r="Q85" s="345"/>
      <c r="R85" s="345"/>
      <c r="S85" s="169"/>
      <c r="T85" s="169"/>
      <c r="U85" s="169"/>
      <c r="V85" s="169"/>
      <c r="W85" s="169"/>
      <c r="X85" s="169"/>
      <c r="Y85" s="169"/>
      <c r="Z85" s="169"/>
    </row>
    <row r="86" spans="1:26" s="171" customFormat="1" ht="11.1" customHeight="1" x14ac:dyDescent="0.15">
      <c r="A86" s="7" t="s">
        <v>181</v>
      </c>
      <c r="B86" s="167">
        <v>85.5</v>
      </c>
      <c r="C86" s="167">
        <v>84.2</v>
      </c>
      <c r="D86" s="167">
        <v>94.9</v>
      </c>
      <c r="E86" s="167">
        <v>103.5</v>
      </c>
      <c r="F86" s="167">
        <v>98</v>
      </c>
      <c r="G86" s="167">
        <v>90.4</v>
      </c>
      <c r="H86" s="167">
        <v>86.4</v>
      </c>
      <c r="I86" s="167">
        <v>73.7</v>
      </c>
      <c r="J86" s="167">
        <v>85</v>
      </c>
      <c r="K86" s="167">
        <v>85.4</v>
      </c>
      <c r="L86" s="167">
        <v>76.400000000000006</v>
      </c>
      <c r="M86" s="167">
        <v>90.2</v>
      </c>
      <c r="N86" s="242">
        <f t="shared" si="2"/>
        <v>87.8</v>
      </c>
      <c r="O86" s="248">
        <f t="shared" si="3"/>
        <v>94.7</v>
      </c>
      <c r="P86" s="169"/>
      <c r="Q86" s="345"/>
      <c r="R86" s="345"/>
      <c r="S86" s="169"/>
      <c r="T86" s="169"/>
      <c r="U86" s="169"/>
      <c r="V86" s="169"/>
      <c r="W86" s="169"/>
      <c r="X86" s="169"/>
      <c r="Y86" s="169"/>
      <c r="Z86" s="169"/>
    </row>
    <row r="87" spans="1:26" s="171" customFormat="1" ht="11.1" customHeight="1" x14ac:dyDescent="0.15">
      <c r="A87" s="7" t="s">
        <v>180</v>
      </c>
      <c r="B87" s="167">
        <v>70.900000000000006</v>
      </c>
      <c r="C87" s="167">
        <v>78</v>
      </c>
      <c r="D87" s="167">
        <v>93.9</v>
      </c>
      <c r="E87" s="167">
        <v>93.9</v>
      </c>
      <c r="F87" s="167">
        <v>75.099999999999994</v>
      </c>
      <c r="G87" s="167">
        <v>86.4</v>
      </c>
      <c r="H87" s="167">
        <v>89.8</v>
      </c>
      <c r="I87" s="167">
        <v>81</v>
      </c>
      <c r="J87" s="167">
        <v>83.9</v>
      </c>
      <c r="K87" s="167">
        <v>92.6</v>
      </c>
      <c r="L87" s="167">
        <v>76.900000000000006</v>
      </c>
      <c r="M87" s="167">
        <v>79</v>
      </c>
      <c r="N87" s="242">
        <f t="shared" si="2"/>
        <v>83.45</v>
      </c>
      <c r="O87" s="248">
        <f t="shared" si="3"/>
        <v>95</v>
      </c>
      <c r="P87" s="169"/>
      <c r="Q87" s="345"/>
      <c r="R87" s="345"/>
      <c r="S87" s="169"/>
      <c r="T87" s="169"/>
      <c r="U87" s="169"/>
      <c r="V87" s="169"/>
      <c r="W87" s="169"/>
      <c r="X87" s="169"/>
      <c r="Y87" s="169"/>
      <c r="Z87" s="169"/>
    </row>
    <row r="88" spans="1:26" s="171" customFormat="1" ht="11.1" customHeight="1" x14ac:dyDescent="0.15">
      <c r="A88" s="7" t="s">
        <v>187</v>
      </c>
      <c r="B88" s="167">
        <v>76.099999999999994</v>
      </c>
      <c r="C88" s="167">
        <v>83.6</v>
      </c>
      <c r="D88" s="167">
        <v>94.2</v>
      </c>
      <c r="E88" s="167">
        <v>100.7</v>
      </c>
      <c r="F88" s="167">
        <v>83</v>
      </c>
      <c r="G88" s="167">
        <v>85.6</v>
      </c>
      <c r="H88" s="167">
        <v>83.1</v>
      </c>
      <c r="I88" s="167">
        <v>71.099999999999994</v>
      </c>
      <c r="J88" s="167">
        <v>70.099999999999994</v>
      </c>
      <c r="K88" s="167">
        <v>68.599999999999994</v>
      </c>
      <c r="L88" s="167"/>
      <c r="M88" s="167"/>
      <c r="N88" s="242"/>
      <c r="O88" s="248"/>
      <c r="P88" s="169"/>
      <c r="Q88" s="169"/>
      <c r="R88" s="169"/>
      <c r="S88" s="169"/>
      <c r="T88" s="169"/>
      <c r="U88" s="169"/>
      <c r="V88" s="169"/>
      <c r="W88" s="169"/>
      <c r="X88" s="169"/>
      <c r="Y88" s="169"/>
      <c r="Z88" s="169"/>
    </row>
    <row r="89" spans="1:26" ht="9.9499999999999993" customHeight="1" x14ac:dyDescent="0.15">
      <c r="E89" s="447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7:BC90"/>
  <sheetViews>
    <sheetView workbookViewId="0">
      <selection activeCell="A4" sqref="A4"/>
    </sheetView>
  </sheetViews>
  <sheetFormatPr defaultRowHeight="9.9499999999999993" customHeight="1" x14ac:dyDescent="0.15"/>
  <cols>
    <col min="1" max="1" width="7.625" style="260" customWidth="1"/>
    <col min="2" max="13" width="6.125" style="260" customWidth="1"/>
    <col min="14" max="27" width="7.625" style="260" customWidth="1"/>
    <col min="28" max="16384" width="9" style="260"/>
  </cols>
  <sheetData>
    <row r="7" spans="1:15" ht="9.9499999999999993" customHeight="1" x14ac:dyDescent="0.15">
      <c r="A7" s="172"/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</row>
    <row r="8" spans="1:15" ht="9.9499999999999993" customHeight="1" x14ac:dyDescent="0.15">
      <c r="A8" s="172"/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</row>
    <row r="9" spans="1:15" ht="9.9499999999999993" customHeight="1" x14ac:dyDescent="0.15">
      <c r="A9" s="172"/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</row>
    <row r="10" spans="1:15" ht="9.9499999999999993" customHeight="1" x14ac:dyDescent="0.15">
      <c r="A10" s="172"/>
      <c r="B10" s="172"/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</row>
    <row r="11" spans="1:15" ht="9.9499999999999993" customHeight="1" x14ac:dyDescent="0.15">
      <c r="A11" s="172"/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</row>
    <row r="14" spans="1:15" ht="9.9499999999999993" customHeight="1" x14ac:dyDescent="0.15">
      <c r="N14" s="261"/>
      <c r="O14" s="261"/>
    </row>
    <row r="17" spans="1:48" ht="9.9499999999999993" customHeight="1" x14ac:dyDescent="0.15">
      <c r="O17" s="261"/>
    </row>
    <row r="18" spans="1:48" ht="9.9499999999999993" customHeight="1" x14ac:dyDescent="0.15">
      <c r="A18" s="172"/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2"/>
    </row>
    <row r="19" spans="1:48" ht="9.9499999999999993" customHeight="1" x14ac:dyDescent="0.15">
      <c r="A19" s="172"/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</row>
    <row r="20" spans="1:48" ht="9.9499999999999993" customHeight="1" x14ac:dyDescent="0.15">
      <c r="A20" s="172"/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261"/>
    </row>
    <row r="21" spans="1:48" ht="9.9499999999999993" customHeight="1" x14ac:dyDescent="0.15">
      <c r="A21" s="172"/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261"/>
    </row>
    <row r="22" spans="1:48" ht="9.9499999999999993" customHeight="1" x14ac:dyDescent="0.15">
      <c r="A22" s="172"/>
      <c r="B22" s="172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"/>
      <c r="O22" s="52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8.25" customHeight="1" x14ac:dyDescent="0.15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1.1" customHeight="1" x14ac:dyDescent="0.15">
      <c r="A24" s="7"/>
      <c r="B24" s="8" t="s">
        <v>77</v>
      </c>
      <c r="C24" s="8" t="s">
        <v>78</v>
      </c>
      <c r="D24" s="8" t="s">
        <v>79</v>
      </c>
      <c r="E24" s="8" t="s">
        <v>80</v>
      </c>
      <c r="F24" s="8" t="s">
        <v>81</v>
      </c>
      <c r="G24" s="8" t="s">
        <v>82</v>
      </c>
      <c r="H24" s="8" t="s">
        <v>83</v>
      </c>
      <c r="I24" s="8" t="s">
        <v>84</v>
      </c>
      <c r="J24" s="8" t="s">
        <v>85</v>
      </c>
      <c r="K24" s="8" t="s">
        <v>86</v>
      </c>
      <c r="L24" s="8" t="s">
        <v>87</v>
      </c>
      <c r="M24" s="8" t="s">
        <v>88</v>
      </c>
      <c r="N24" s="237" t="s">
        <v>123</v>
      </c>
      <c r="O24" s="168" t="s">
        <v>126</v>
      </c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1.1" customHeight="1" x14ac:dyDescent="0.15">
      <c r="A25" s="7" t="s">
        <v>175</v>
      </c>
      <c r="B25" s="174">
        <v>14.1</v>
      </c>
      <c r="C25" s="174">
        <v>14.9</v>
      </c>
      <c r="D25" s="174">
        <v>16.399999999999999</v>
      </c>
      <c r="E25" s="174">
        <v>16.100000000000001</v>
      </c>
      <c r="F25" s="174">
        <v>15.5</v>
      </c>
      <c r="G25" s="174">
        <v>16.8</v>
      </c>
      <c r="H25" s="174">
        <v>16.100000000000001</v>
      </c>
      <c r="I25" s="174">
        <v>15</v>
      </c>
      <c r="J25" s="174">
        <v>17.8</v>
      </c>
      <c r="K25" s="174">
        <v>16.899999999999999</v>
      </c>
      <c r="L25" s="174">
        <v>15.7</v>
      </c>
      <c r="M25" s="391">
        <v>15.7</v>
      </c>
      <c r="N25" s="243">
        <f>SUM(B25:M25)</f>
        <v>191</v>
      </c>
      <c r="O25" s="238">
        <v>108.8</v>
      </c>
      <c r="P25" s="177"/>
      <c r="Q25" s="335"/>
      <c r="R25" s="335"/>
      <c r="S25" s="177"/>
      <c r="T25" s="177"/>
      <c r="U25" s="177"/>
      <c r="V25" s="177"/>
      <c r="W25" s="177"/>
      <c r="X25" s="177"/>
      <c r="Y25" s="177"/>
      <c r="Z25" s="177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1.1" customHeight="1" x14ac:dyDescent="0.15">
      <c r="A26" s="7" t="s">
        <v>178</v>
      </c>
      <c r="B26" s="174">
        <v>14.6</v>
      </c>
      <c r="C26" s="174">
        <v>14.9</v>
      </c>
      <c r="D26" s="174">
        <v>16</v>
      </c>
      <c r="E26" s="174">
        <v>15.6</v>
      </c>
      <c r="F26" s="174">
        <v>15.5</v>
      </c>
      <c r="G26" s="174">
        <v>15.8</v>
      </c>
      <c r="H26" s="174">
        <v>15.8</v>
      </c>
      <c r="I26" s="174">
        <v>15.3</v>
      </c>
      <c r="J26" s="174">
        <v>19.3</v>
      </c>
      <c r="K26" s="174">
        <v>20.3</v>
      </c>
      <c r="L26" s="174">
        <v>21.1</v>
      </c>
      <c r="M26" s="391">
        <v>18.5</v>
      </c>
      <c r="N26" s="243">
        <f>SUM(B26:M26)</f>
        <v>202.7</v>
      </c>
      <c r="O26" s="238">
        <f>SUM(N26/N25)*100</f>
        <v>106.12565445026176</v>
      </c>
      <c r="P26" s="177"/>
      <c r="Q26" s="335"/>
      <c r="R26" s="335"/>
      <c r="S26" s="177"/>
      <c r="T26" s="177"/>
      <c r="U26" s="177"/>
      <c r="V26" s="177"/>
      <c r="W26" s="177"/>
      <c r="X26" s="177"/>
      <c r="Y26" s="177"/>
      <c r="Z26" s="177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1.1" customHeight="1" x14ac:dyDescent="0.15">
      <c r="A27" s="7" t="s">
        <v>181</v>
      </c>
      <c r="B27" s="174">
        <v>20</v>
      </c>
      <c r="C27" s="174">
        <v>20.100000000000001</v>
      </c>
      <c r="D27" s="174">
        <v>21.2</v>
      </c>
      <c r="E27" s="174">
        <v>22.7</v>
      </c>
      <c r="F27" s="174">
        <v>21.8</v>
      </c>
      <c r="G27" s="174">
        <v>21.8</v>
      </c>
      <c r="H27" s="174">
        <v>23.4</v>
      </c>
      <c r="I27" s="174">
        <v>20.3</v>
      </c>
      <c r="J27" s="174">
        <v>23.3</v>
      </c>
      <c r="K27" s="174">
        <v>22.7</v>
      </c>
      <c r="L27" s="174">
        <v>21.9</v>
      </c>
      <c r="M27" s="391">
        <v>20.8</v>
      </c>
      <c r="N27" s="338">
        <f>SUM(B27:M27)</f>
        <v>260</v>
      </c>
      <c r="O27" s="238">
        <f>SUM(N27/N26)*100</f>
        <v>128.26837691169217</v>
      </c>
      <c r="P27" s="177"/>
      <c r="Q27" s="335"/>
      <c r="R27" s="335"/>
      <c r="S27" s="177"/>
      <c r="T27" s="177"/>
      <c r="U27" s="177"/>
      <c r="V27" s="177"/>
      <c r="W27" s="177"/>
      <c r="X27" s="177"/>
      <c r="Y27" s="177"/>
      <c r="Z27" s="177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1.1" customHeight="1" x14ac:dyDescent="0.15">
      <c r="A28" s="7" t="s">
        <v>180</v>
      </c>
      <c r="B28" s="174">
        <v>20.3</v>
      </c>
      <c r="C28" s="174">
        <v>21.9</v>
      </c>
      <c r="D28" s="174">
        <v>25.5</v>
      </c>
      <c r="E28" s="174">
        <v>26.2</v>
      </c>
      <c r="F28" s="174">
        <v>20.399999999999999</v>
      </c>
      <c r="G28" s="174">
        <v>21.6</v>
      </c>
      <c r="H28" s="174">
        <v>23.6</v>
      </c>
      <c r="I28" s="174">
        <v>19.3</v>
      </c>
      <c r="J28" s="174">
        <v>23.5</v>
      </c>
      <c r="K28" s="174">
        <v>23.4</v>
      </c>
      <c r="L28" s="174">
        <v>16.899999999999999</v>
      </c>
      <c r="M28" s="391">
        <v>19</v>
      </c>
      <c r="N28" s="338">
        <f>SUM(B28:M28)</f>
        <v>261.60000000000002</v>
      </c>
      <c r="O28" s="238">
        <f>SUM(N28/N27)*100</f>
        <v>100.61538461538461</v>
      </c>
      <c r="P28" s="177"/>
      <c r="Q28" s="335"/>
      <c r="R28" s="335"/>
      <c r="S28" s="177"/>
      <c r="T28" s="177"/>
      <c r="U28" s="177"/>
      <c r="V28" s="177"/>
      <c r="W28" s="177"/>
      <c r="X28" s="177"/>
      <c r="Y28" s="177"/>
      <c r="Z28" s="177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1.1" customHeight="1" x14ac:dyDescent="0.15">
      <c r="A29" s="7" t="s">
        <v>187</v>
      </c>
      <c r="B29" s="174">
        <v>16.5</v>
      </c>
      <c r="C29" s="174">
        <v>20.6</v>
      </c>
      <c r="D29" s="174">
        <v>23</v>
      </c>
      <c r="E29" s="174">
        <v>25.7</v>
      </c>
      <c r="F29" s="174">
        <v>22.2</v>
      </c>
      <c r="G29" s="174">
        <v>20.9</v>
      </c>
      <c r="H29" s="174">
        <v>21.1</v>
      </c>
      <c r="I29" s="174">
        <v>47.8</v>
      </c>
      <c r="J29" s="174">
        <v>50.3</v>
      </c>
      <c r="K29" s="174">
        <v>43.9</v>
      </c>
      <c r="L29" s="174"/>
      <c r="M29" s="391"/>
      <c r="N29" s="338"/>
      <c r="O29" s="238"/>
      <c r="P29" s="177"/>
      <c r="Q29" s="246"/>
      <c r="R29" s="246"/>
      <c r="S29" s="177"/>
      <c r="T29" s="177"/>
      <c r="U29" s="177"/>
      <c r="V29" s="177"/>
      <c r="W29" s="177"/>
      <c r="X29" s="177"/>
      <c r="Y29" s="177"/>
      <c r="Z29" s="177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9.9499999999999993" customHeight="1" x14ac:dyDescent="0.15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5" spans="8:14" ht="9.9499999999999993" customHeight="1" x14ac:dyDescent="0.15">
      <c r="H35" s="18"/>
    </row>
    <row r="46" spans="8:14" ht="9.9499999999999993" customHeight="1" x14ac:dyDescent="0.15">
      <c r="H46" s="18"/>
    </row>
    <row r="48" spans="8:14" ht="9.9499999999999993" customHeight="1" x14ac:dyDescent="0.15">
      <c r="N48" s="261"/>
    </row>
    <row r="51" spans="1:55" ht="9.9499999999999993" customHeight="1" x14ac:dyDescent="0.15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ht="4.5" customHeight="1" x14ac:dyDescent="0.15"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ht="11.1" customHeight="1" x14ac:dyDescent="0.15">
      <c r="A53" s="7"/>
      <c r="B53" s="8" t="s">
        <v>77</v>
      </c>
      <c r="C53" s="8" t="s">
        <v>78</v>
      </c>
      <c r="D53" s="8" t="s">
        <v>79</v>
      </c>
      <c r="E53" s="8" t="s">
        <v>80</v>
      </c>
      <c r="F53" s="8" t="s">
        <v>81</v>
      </c>
      <c r="G53" s="8" t="s">
        <v>82</v>
      </c>
      <c r="H53" s="8" t="s">
        <v>83</v>
      </c>
      <c r="I53" s="8" t="s">
        <v>84</v>
      </c>
      <c r="J53" s="8" t="s">
        <v>85</v>
      </c>
      <c r="K53" s="8" t="s">
        <v>86</v>
      </c>
      <c r="L53" s="8" t="s">
        <v>87</v>
      </c>
      <c r="M53" s="8" t="s">
        <v>88</v>
      </c>
      <c r="N53" s="237" t="s">
        <v>124</v>
      </c>
      <c r="O53" s="168" t="s">
        <v>126</v>
      </c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pans="1:55" ht="11.1" customHeight="1" x14ac:dyDescent="0.15">
      <c r="A54" s="7" t="s">
        <v>175</v>
      </c>
      <c r="B54" s="174">
        <v>22.9</v>
      </c>
      <c r="C54" s="174">
        <v>22.8</v>
      </c>
      <c r="D54" s="174">
        <v>23.1</v>
      </c>
      <c r="E54" s="174">
        <v>23.2</v>
      </c>
      <c r="F54" s="174">
        <v>23</v>
      </c>
      <c r="G54" s="174">
        <v>23.1</v>
      </c>
      <c r="H54" s="174">
        <v>22.7</v>
      </c>
      <c r="I54" s="174">
        <v>22.8</v>
      </c>
      <c r="J54" s="174">
        <v>23.7</v>
      </c>
      <c r="K54" s="174">
        <v>24.1</v>
      </c>
      <c r="L54" s="174">
        <v>24.6</v>
      </c>
      <c r="M54" s="174">
        <v>24.6</v>
      </c>
      <c r="N54" s="243">
        <f t="shared" ref="N54:N57" si="0">SUM(B54:M54)/12</f>
        <v>23.383333333333336</v>
      </c>
      <c r="O54" s="238">
        <v>105.6</v>
      </c>
      <c r="P54" s="177"/>
      <c r="Q54" s="346"/>
      <c r="R54" s="346"/>
      <c r="S54" s="177"/>
      <c r="T54" s="177"/>
      <c r="U54" s="177"/>
      <c r="V54" s="177"/>
      <c r="W54" s="177"/>
      <c r="X54" s="177"/>
      <c r="Y54" s="177"/>
      <c r="Z54" s="177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pans="1:55" ht="11.1" customHeight="1" x14ac:dyDescent="0.15">
      <c r="A55" s="7" t="s">
        <v>178</v>
      </c>
      <c r="B55" s="174">
        <v>24.8</v>
      </c>
      <c r="C55" s="174">
        <v>25.3</v>
      </c>
      <c r="D55" s="174">
        <v>24.4</v>
      </c>
      <c r="E55" s="174">
        <v>23.9</v>
      </c>
      <c r="F55" s="174">
        <v>23.3</v>
      </c>
      <c r="G55" s="174">
        <v>23.4</v>
      </c>
      <c r="H55" s="174">
        <v>23.5</v>
      </c>
      <c r="I55" s="174">
        <v>23.2</v>
      </c>
      <c r="J55" s="174">
        <v>26.7</v>
      </c>
      <c r="K55" s="174">
        <v>29.6</v>
      </c>
      <c r="L55" s="174">
        <v>30.7</v>
      </c>
      <c r="M55" s="174">
        <v>29.8</v>
      </c>
      <c r="N55" s="243">
        <f t="shared" si="0"/>
        <v>25.716666666666665</v>
      </c>
      <c r="O55" s="238">
        <f>SUM(N55/N54)*100</f>
        <v>109.97861724875264</v>
      </c>
      <c r="P55" s="177"/>
      <c r="Q55" s="346"/>
      <c r="R55" s="346"/>
      <c r="S55" s="177"/>
      <c r="T55" s="177"/>
      <c r="U55" s="177"/>
      <c r="V55" s="177"/>
      <c r="W55" s="177"/>
      <c r="X55" s="177"/>
      <c r="Y55" s="177"/>
      <c r="Z55" s="177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</row>
    <row r="56" spans="1:55" ht="11.1" customHeight="1" x14ac:dyDescent="0.15">
      <c r="A56" s="7" t="s">
        <v>181</v>
      </c>
      <c r="B56" s="174">
        <v>29.9</v>
      </c>
      <c r="C56" s="174">
        <v>30.7</v>
      </c>
      <c r="D56" s="174">
        <v>30.6</v>
      </c>
      <c r="E56" s="174">
        <v>31.5</v>
      </c>
      <c r="F56" s="174">
        <v>30.7</v>
      </c>
      <c r="G56" s="174">
        <v>30.4</v>
      </c>
      <c r="H56" s="174">
        <v>31.2</v>
      </c>
      <c r="I56" s="174">
        <v>31.6</v>
      </c>
      <c r="J56" s="174">
        <v>30.1</v>
      </c>
      <c r="K56" s="174">
        <v>31.2</v>
      </c>
      <c r="L56" s="174">
        <v>32.200000000000003</v>
      </c>
      <c r="M56" s="174">
        <v>30.2</v>
      </c>
      <c r="N56" s="243">
        <f t="shared" si="0"/>
        <v>30.858333333333331</v>
      </c>
      <c r="O56" s="238">
        <f t="shared" ref="O56:O57" si="1">SUM(N56/N55)*100</f>
        <v>119.99351911860012</v>
      </c>
      <c r="P56" s="177"/>
      <c r="Q56" s="346"/>
      <c r="R56" s="346"/>
      <c r="S56" s="177"/>
      <c r="T56" s="177"/>
      <c r="U56" s="177"/>
      <c r="V56" s="177"/>
      <c r="W56" s="177"/>
      <c r="X56" s="177"/>
      <c r="Y56" s="177"/>
      <c r="Z56" s="177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pans="1:55" ht="11.1" customHeight="1" x14ac:dyDescent="0.15">
      <c r="A57" s="7" t="s">
        <v>180</v>
      </c>
      <c r="B57" s="174">
        <v>31.5</v>
      </c>
      <c r="C57" s="174">
        <v>32.5</v>
      </c>
      <c r="D57" s="174">
        <v>33.299999999999997</v>
      </c>
      <c r="E57" s="174">
        <v>34</v>
      </c>
      <c r="F57" s="174">
        <v>33.9</v>
      </c>
      <c r="G57" s="174">
        <v>32.9</v>
      </c>
      <c r="H57" s="174">
        <v>31</v>
      </c>
      <c r="I57" s="174">
        <v>30.4</v>
      </c>
      <c r="J57" s="174">
        <v>31.4</v>
      </c>
      <c r="K57" s="174">
        <v>28.8</v>
      </c>
      <c r="L57" s="174">
        <v>30</v>
      </c>
      <c r="M57" s="174">
        <v>28.8</v>
      </c>
      <c r="N57" s="243">
        <f t="shared" si="0"/>
        <v>31.541666666666668</v>
      </c>
      <c r="O57" s="238">
        <f t="shared" si="1"/>
        <v>102.21442073994061</v>
      </c>
      <c r="P57" s="177"/>
      <c r="Q57" s="346"/>
      <c r="R57" s="346"/>
      <c r="S57" s="177"/>
      <c r="T57" s="177"/>
      <c r="U57" s="177"/>
      <c r="V57" s="177"/>
      <c r="W57" s="177"/>
      <c r="X57" s="177"/>
      <c r="Y57" s="177"/>
      <c r="Z57" s="177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1.1" customHeight="1" x14ac:dyDescent="0.15">
      <c r="A58" s="7" t="s">
        <v>187</v>
      </c>
      <c r="B58" s="174">
        <v>29.4</v>
      </c>
      <c r="C58" s="174">
        <v>31.6</v>
      </c>
      <c r="D58" s="174">
        <v>30.7</v>
      </c>
      <c r="E58" s="174">
        <v>30.6</v>
      </c>
      <c r="F58" s="174">
        <v>30.2</v>
      </c>
      <c r="G58" s="174">
        <v>28.7</v>
      </c>
      <c r="H58" s="174">
        <v>28.73</v>
      </c>
      <c r="I58" s="174">
        <v>56.4</v>
      </c>
      <c r="J58" s="174">
        <v>57.8</v>
      </c>
      <c r="K58" s="174">
        <v>58.5</v>
      </c>
      <c r="L58" s="174"/>
      <c r="M58" s="174"/>
      <c r="N58" s="243"/>
      <c r="O58" s="238"/>
      <c r="P58" s="177"/>
      <c r="Q58" s="346"/>
      <c r="R58" s="346"/>
      <c r="S58" s="177"/>
      <c r="T58" s="177"/>
      <c r="U58" s="177"/>
      <c r="V58" s="177"/>
      <c r="W58" s="177"/>
      <c r="X58" s="177"/>
      <c r="Y58" s="177"/>
      <c r="Z58" s="177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82" spans="1:35" ht="7.5" customHeight="1" x14ac:dyDescent="0.15"/>
    <row r="83" spans="1:35" ht="11.1" customHeight="1" x14ac:dyDescent="0.15">
      <c r="A83" s="7"/>
      <c r="B83" s="8" t="s">
        <v>77</v>
      </c>
      <c r="C83" s="8" t="s">
        <v>78</v>
      </c>
      <c r="D83" s="8" t="s">
        <v>79</v>
      </c>
      <c r="E83" s="8" t="s">
        <v>80</v>
      </c>
      <c r="F83" s="8" t="s">
        <v>81</v>
      </c>
      <c r="G83" s="8" t="s">
        <v>82</v>
      </c>
      <c r="H83" s="8" t="s">
        <v>83</v>
      </c>
      <c r="I83" s="8" t="s">
        <v>84</v>
      </c>
      <c r="J83" s="8" t="s">
        <v>85</v>
      </c>
      <c r="K83" s="8" t="s">
        <v>86</v>
      </c>
      <c r="L83" s="8" t="s">
        <v>87</v>
      </c>
      <c r="M83" s="8" t="s">
        <v>88</v>
      </c>
      <c r="N83" s="237" t="s">
        <v>124</v>
      </c>
      <c r="O83" s="168" t="s">
        <v>126</v>
      </c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1.1" customHeight="1" x14ac:dyDescent="0.15">
      <c r="A84" s="7" t="s">
        <v>175</v>
      </c>
      <c r="B84" s="165">
        <v>61.1</v>
      </c>
      <c r="C84" s="165">
        <v>65.400000000000006</v>
      </c>
      <c r="D84" s="165">
        <v>70.900000000000006</v>
      </c>
      <c r="E84" s="165">
        <v>69.2</v>
      </c>
      <c r="F84" s="165">
        <v>67.3</v>
      </c>
      <c r="G84" s="165">
        <v>72.8</v>
      </c>
      <c r="H84" s="165">
        <v>71.2</v>
      </c>
      <c r="I84" s="165">
        <v>66</v>
      </c>
      <c r="J84" s="165">
        <v>74.900000000000006</v>
      </c>
      <c r="K84" s="165">
        <v>69.900000000000006</v>
      </c>
      <c r="L84" s="165">
        <v>63.4</v>
      </c>
      <c r="M84" s="165">
        <v>63.8</v>
      </c>
      <c r="N84" s="242">
        <f t="shared" ref="N84:N87" si="2">SUM(B84:M84)/12</f>
        <v>67.99166666666666</v>
      </c>
      <c r="O84" s="167">
        <v>94.8</v>
      </c>
      <c r="P84" s="52"/>
      <c r="Q84" s="337"/>
      <c r="R84" s="337"/>
      <c r="S84" s="52"/>
      <c r="T84" s="52"/>
      <c r="U84" s="52"/>
      <c r="V84" s="52"/>
      <c r="W84" s="52"/>
      <c r="X84" s="52"/>
      <c r="Y84" s="52"/>
      <c r="Z84" s="52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1.1" customHeight="1" x14ac:dyDescent="0.15">
      <c r="A85" s="7" t="s">
        <v>178</v>
      </c>
      <c r="B85" s="165">
        <v>58.8</v>
      </c>
      <c r="C85" s="165">
        <v>58.5</v>
      </c>
      <c r="D85" s="165">
        <v>66.2</v>
      </c>
      <c r="E85" s="165">
        <v>65.8</v>
      </c>
      <c r="F85" s="165">
        <v>67.099999999999994</v>
      </c>
      <c r="G85" s="165">
        <v>67.3</v>
      </c>
      <c r="H85" s="165">
        <v>67.099999999999994</v>
      </c>
      <c r="I85" s="165">
        <v>66.2</v>
      </c>
      <c r="J85" s="165">
        <v>70.3</v>
      </c>
      <c r="K85" s="165">
        <v>67.099999999999994</v>
      </c>
      <c r="L85" s="165">
        <v>68.2</v>
      </c>
      <c r="M85" s="165">
        <v>62.5</v>
      </c>
      <c r="N85" s="242">
        <f t="shared" si="2"/>
        <v>65.424999999999997</v>
      </c>
      <c r="O85" s="167">
        <f t="shared" ref="O85:O87" si="3">ROUND(N85/N84*100,1)</f>
        <v>96.2</v>
      </c>
      <c r="P85" s="52"/>
      <c r="Q85" s="337"/>
      <c r="R85" s="337"/>
      <c r="S85" s="52"/>
      <c r="T85" s="52"/>
      <c r="U85" s="52"/>
      <c r="V85" s="52"/>
      <c r="W85" s="52"/>
      <c r="X85" s="52"/>
      <c r="Y85" s="52"/>
      <c r="Z85" s="52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1.1" customHeight="1" x14ac:dyDescent="0.15">
      <c r="A86" s="7" t="s">
        <v>181</v>
      </c>
      <c r="B86" s="165">
        <v>67.099999999999994</v>
      </c>
      <c r="C86" s="165">
        <v>65</v>
      </c>
      <c r="D86" s="165">
        <v>69.599999999999994</v>
      </c>
      <c r="E86" s="165">
        <v>71.8</v>
      </c>
      <c r="F86" s="165">
        <v>71.3</v>
      </c>
      <c r="G86" s="165">
        <v>71.900000000000006</v>
      </c>
      <c r="H86" s="165">
        <v>74.599999999999994</v>
      </c>
      <c r="I86" s="165">
        <v>64.2</v>
      </c>
      <c r="J86" s="165">
        <v>77.900000000000006</v>
      </c>
      <c r="K86" s="165">
        <v>72.5</v>
      </c>
      <c r="L86" s="165">
        <v>67.5</v>
      </c>
      <c r="M86" s="165">
        <v>70</v>
      </c>
      <c r="N86" s="242">
        <f t="shared" si="2"/>
        <v>70.283333333333346</v>
      </c>
      <c r="O86" s="167">
        <f t="shared" si="3"/>
        <v>107.4</v>
      </c>
      <c r="P86" s="52"/>
      <c r="Q86" s="337"/>
      <c r="R86" s="337"/>
      <c r="S86" s="52"/>
      <c r="T86" s="52"/>
      <c r="U86" s="52"/>
      <c r="V86" s="52"/>
      <c r="W86" s="52"/>
      <c r="X86" s="52"/>
      <c r="Y86" s="52"/>
      <c r="Z86" s="52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1.1" customHeight="1" x14ac:dyDescent="0.15">
      <c r="A87" s="7" t="s">
        <v>180</v>
      </c>
      <c r="B87" s="165">
        <v>63.7</v>
      </c>
      <c r="C87" s="165">
        <v>66.900000000000006</v>
      </c>
      <c r="D87" s="165">
        <v>76.400000000000006</v>
      </c>
      <c r="E87" s="165">
        <v>76.900000000000006</v>
      </c>
      <c r="F87" s="165">
        <v>60.2</v>
      </c>
      <c r="G87" s="165">
        <v>66.400000000000006</v>
      </c>
      <c r="H87" s="165">
        <v>77</v>
      </c>
      <c r="I87" s="165">
        <v>64</v>
      </c>
      <c r="J87" s="165">
        <v>74.5</v>
      </c>
      <c r="K87" s="165">
        <v>82</v>
      </c>
      <c r="L87" s="165">
        <v>55.6</v>
      </c>
      <c r="M87" s="165">
        <v>66.8</v>
      </c>
      <c r="N87" s="242">
        <f t="shared" si="2"/>
        <v>69.2</v>
      </c>
      <c r="O87" s="167">
        <f t="shared" si="3"/>
        <v>98.5</v>
      </c>
      <c r="P87" s="52"/>
      <c r="Q87" s="337"/>
      <c r="R87" s="337"/>
      <c r="S87" s="52"/>
      <c r="T87" s="52"/>
      <c r="U87" s="52"/>
      <c r="V87" s="52"/>
      <c r="W87" s="52"/>
      <c r="X87" s="52"/>
      <c r="Y87" s="52"/>
      <c r="Z87" s="52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1.1" customHeight="1" x14ac:dyDescent="0.15">
      <c r="A88" s="7" t="s">
        <v>187</v>
      </c>
      <c r="B88" s="165">
        <v>55.6</v>
      </c>
      <c r="C88" s="165">
        <v>63.7</v>
      </c>
      <c r="D88" s="165">
        <v>75.3</v>
      </c>
      <c r="E88" s="165">
        <v>79</v>
      </c>
      <c r="F88" s="165">
        <v>73.599999999999994</v>
      </c>
      <c r="G88" s="165">
        <v>73.3</v>
      </c>
      <c r="H88" s="165">
        <v>73.599999999999994</v>
      </c>
      <c r="I88" s="165">
        <v>79.8</v>
      </c>
      <c r="J88" s="165">
        <v>87</v>
      </c>
      <c r="K88" s="165">
        <v>74.900000000000006</v>
      </c>
      <c r="L88" s="165"/>
      <c r="M88" s="165"/>
      <c r="N88" s="242"/>
      <c r="O88" s="167"/>
      <c r="P88" s="52"/>
      <c r="Q88" s="415"/>
      <c r="R88" s="415"/>
      <c r="S88" s="52"/>
      <c r="T88" s="52"/>
      <c r="U88" s="52"/>
      <c r="V88" s="52"/>
      <c r="W88" s="52"/>
      <c r="X88" s="52"/>
      <c r="Y88" s="52"/>
      <c r="Z88" s="52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9.9499999999999993" customHeight="1" x14ac:dyDescent="0.15">
      <c r="N89" s="52"/>
      <c r="O89" s="249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9.9499999999999993" customHeight="1" x14ac:dyDescent="0.15"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5"/>
  </sheetPr>
  <dimension ref="A1:O40"/>
  <sheetViews>
    <sheetView workbookViewId="0">
      <selection activeCell="A4" sqref="A4"/>
    </sheetView>
  </sheetViews>
  <sheetFormatPr defaultColWidth="10.625" defaultRowHeight="13.5" x14ac:dyDescent="0.15"/>
  <cols>
    <col min="1" max="1" width="8.5" style="411" customWidth="1"/>
    <col min="2" max="2" width="13.375" style="411" customWidth="1"/>
    <col min="3" max="16384" width="10.625" style="411"/>
  </cols>
  <sheetData>
    <row r="1" spans="1:13" ht="17.25" customHeight="1" x14ac:dyDescent="0.2">
      <c r="A1" s="536" t="s">
        <v>130</v>
      </c>
      <c r="F1" s="160"/>
      <c r="G1" s="160"/>
      <c r="H1" s="160"/>
    </row>
    <row r="2" spans="1:13" x14ac:dyDescent="0.15">
      <c r="A2" s="530"/>
    </row>
    <row r="3" spans="1:13" ht="17.25" x14ac:dyDescent="0.2">
      <c r="A3" s="530"/>
      <c r="C3" s="160"/>
    </row>
    <row r="4" spans="1:13" ht="17.25" x14ac:dyDescent="0.2">
      <c r="A4" s="530"/>
      <c r="J4" s="160"/>
      <c r="K4" s="160"/>
      <c r="L4" s="160"/>
      <c r="M4" s="160"/>
    </row>
    <row r="5" spans="1:13" x14ac:dyDescent="0.15">
      <c r="A5" s="530"/>
    </row>
    <row r="6" spans="1:13" x14ac:dyDescent="0.15">
      <c r="A6" s="530"/>
    </row>
    <row r="7" spans="1:13" x14ac:dyDescent="0.15">
      <c r="A7" s="530"/>
    </row>
    <row r="8" spans="1:13" x14ac:dyDescent="0.15">
      <c r="A8" s="530"/>
    </row>
    <row r="9" spans="1:13" x14ac:dyDescent="0.15">
      <c r="A9" s="530"/>
    </row>
    <row r="10" spans="1:13" x14ac:dyDescent="0.15">
      <c r="A10" s="530"/>
    </row>
    <row r="11" spans="1:13" x14ac:dyDescent="0.15">
      <c r="A11" s="530"/>
    </row>
    <row r="12" spans="1:13" x14ac:dyDescent="0.15">
      <c r="A12" s="530"/>
    </row>
    <row r="13" spans="1:13" x14ac:dyDescent="0.15">
      <c r="A13" s="530"/>
    </row>
    <row r="14" spans="1:13" x14ac:dyDescent="0.15">
      <c r="A14" s="530"/>
    </row>
    <row r="15" spans="1:13" x14ac:dyDescent="0.15">
      <c r="A15" s="530"/>
    </row>
    <row r="16" spans="1:13" x14ac:dyDescent="0.15">
      <c r="A16" s="530"/>
    </row>
    <row r="17" spans="1:15" x14ac:dyDescent="0.15">
      <c r="A17" s="530"/>
    </row>
    <row r="18" spans="1:15" x14ac:dyDescent="0.15">
      <c r="A18" s="530"/>
    </row>
    <row r="19" spans="1:15" x14ac:dyDescent="0.15">
      <c r="A19" s="530"/>
    </row>
    <row r="20" spans="1:15" x14ac:dyDescent="0.15">
      <c r="A20" s="530"/>
    </row>
    <row r="21" spans="1:15" x14ac:dyDescent="0.15">
      <c r="A21" s="530"/>
    </row>
    <row r="22" spans="1:15" x14ac:dyDescent="0.15">
      <c r="A22" s="530"/>
    </row>
    <row r="23" spans="1:15" x14ac:dyDescent="0.15">
      <c r="A23" s="530"/>
    </row>
    <row r="24" spans="1:15" x14ac:dyDescent="0.15">
      <c r="A24" s="530"/>
    </row>
    <row r="25" spans="1:15" x14ac:dyDescent="0.15">
      <c r="A25" s="530"/>
    </row>
    <row r="26" spans="1:15" x14ac:dyDescent="0.15">
      <c r="A26" s="530"/>
    </row>
    <row r="27" spans="1:15" x14ac:dyDescent="0.15">
      <c r="A27" s="530"/>
    </row>
    <row r="28" spans="1:15" x14ac:dyDescent="0.15">
      <c r="A28" s="530"/>
    </row>
    <row r="29" spans="1:15" x14ac:dyDescent="0.15">
      <c r="A29" s="530"/>
      <c r="O29" s="408"/>
    </row>
    <row r="30" spans="1:15" x14ac:dyDescent="0.15">
      <c r="A30" s="530"/>
    </row>
    <row r="31" spans="1:15" x14ac:dyDescent="0.15">
      <c r="A31" s="530"/>
    </row>
    <row r="32" spans="1:15" x14ac:dyDescent="0.15">
      <c r="A32" s="530"/>
    </row>
    <row r="33" spans="1:15" x14ac:dyDescent="0.15">
      <c r="A33" s="530"/>
    </row>
    <row r="34" spans="1:15" x14ac:dyDescent="0.15">
      <c r="A34" s="530"/>
    </row>
    <row r="35" spans="1:15" s="46" customFormat="1" ht="20.100000000000001" customHeight="1" x14ac:dyDescent="0.15">
      <c r="A35" s="530"/>
      <c r="B35" s="436" t="s">
        <v>176</v>
      </c>
      <c r="C35" s="436" t="s">
        <v>129</v>
      </c>
      <c r="D35" s="436" t="s">
        <v>159</v>
      </c>
      <c r="E35" s="436" t="s">
        <v>160</v>
      </c>
      <c r="F35" s="437" t="s">
        <v>162</v>
      </c>
      <c r="G35" s="438" t="s">
        <v>165</v>
      </c>
      <c r="H35" s="438" t="s">
        <v>168</v>
      </c>
      <c r="I35" s="438" t="s">
        <v>175</v>
      </c>
      <c r="J35" s="438" t="s">
        <v>178</v>
      </c>
      <c r="K35" s="438" t="s">
        <v>179</v>
      </c>
      <c r="L35" s="438" t="s">
        <v>186</v>
      </c>
      <c r="M35" s="439" t="s">
        <v>196</v>
      </c>
      <c r="N35" s="51"/>
      <c r="O35" s="162"/>
    </row>
    <row r="36" spans="1:15" ht="25.5" customHeight="1" x14ac:dyDescent="0.15">
      <c r="A36" s="530"/>
      <c r="B36" s="224" t="s">
        <v>110</v>
      </c>
      <c r="C36" s="330">
        <v>107.2</v>
      </c>
      <c r="D36" s="330">
        <v>105</v>
      </c>
      <c r="E36" s="330">
        <v>95.8</v>
      </c>
      <c r="F36" s="330">
        <v>99.5</v>
      </c>
      <c r="G36" s="330">
        <v>100.7</v>
      </c>
      <c r="H36" s="330">
        <v>106.9</v>
      </c>
      <c r="I36" s="330">
        <v>108.5</v>
      </c>
      <c r="J36" s="330">
        <v>114.8</v>
      </c>
      <c r="K36" s="330">
        <v>122.6</v>
      </c>
      <c r="L36" s="330">
        <v>120.5</v>
      </c>
      <c r="M36" s="330">
        <v>121.2</v>
      </c>
      <c r="N36" s="1"/>
      <c r="O36" s="1"/>
    </row>
    <row r="37" spans="1:15" ht="25.5" customHeight="1" x14ac:dyDescent="0.15">
      <c r="A37" s="530"/>
      <c r="B37" s="223" t="s">
        <v>134</v>
      </c>
      <c r="C37" s="330">
        <v>214.8</v>
      </c>
      <c r="D37" s="330">
        <v>215</v>
      </c>
      <c r="E37" s="330">
        <v>220.5</v>
      </c>
      <c r="F37" s="330">
        <v>225.3</v>
      </c>
      <c r="G37" s="330">
        <v>226.3</v>
      </c>
      <c r="H37" s="330">
        <v>228.9</v>
      </c>
      <c r="I37" s="330">
        <v>231.8</v>
      </c>
      <c r="J37" s="330">
        <v>234.9</v>
      </c>
      <c r="K37" s="330">
        <v>240.8</v>
      </c>
      <c r="L37" s="330">
        <v>233.6</v>
      </c>
      <c r="M37" s="330">
        <v>240.1</v>
      </c>
      <c r="N37" s="1"/>
      <c r="O37" s="1"/>
    </row>
    <row r="38" spans="1:15" ht="24.75" customHeight="1" x14ac:dyDescent="0.15">
      <c r="A38" s="530"/>
      <c r="B38" s="197" t="s">
        <v>133</v>
      </c>
      <c r="C38" s="330">
        <v>174</v>
      </c>
      <c r="D38" s="330">
        <v>174</v>
      </c>
      <c r="E38" s="330">
        <v>173</v>
      </c>
      <c r="F38" s="330">
        <v>171</v>
      </c>
      <c r="G38" s="330">
        <v>171</v>
      </c>
      <c r="H38" s="330">
        <v>171</v>
      </c>
      <c r="I38" s="330">
        <v>171</v>
      </c>
      <c r="J38" s="330">
        <v>170</v>
      </c>
      <c r="K38" s="330">
        <v>171</v>
      </c>
      <c r="L38" s="330">
        <v>169</v>
      </c>
      <c r="M38" s="330">
        <v>171</v>
      </c>
    </row>
    <row r="40" spans="1:15" ht="14.25" x14ac:dyDescent="0.15">
      <c r="C40" s="3"/>
      <c r="D40" s="188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O63"/>
  <sheetViews>
    <sheetView workbookViewId="0">
      <selection activeCell="A4" sqref="A4"/>
    </sheetView>
  </sheetViews>
  <sheetFormatPr defaultRowHeight="13.5" x14ac:dyDescent="0.15"/>
  <cols>
    <col min="1" max="1" width="11.875" customWidth="1"/>
    <col min="13" max="13" width="9.25" bestFit="1" customWidth="1"/>
  </cols>
  <sheetData>
    <row r="1" spans="1:15" x14ac:dyDescent="0.15">
      <c r="A1" s="258"/>
      <c r="B1" s="537" t="s">
        <v>197</v>
      </c>
      <c r="C1" s="537"/>
      <c r="D1" s="537"/>
      <c r="E1" s="537"/>
      <c r="F1" s="537"/>
      <c r="G1" s="538" t="s">
        <v>131</v>
      </c>
      <c r="H1" s="538"/>
      <c r="I1" s="538"/>
      <c r="J1" s="259" t="s">
        <v>111</v>
      </c>
      <c r="K1" s="4"/>
      <c r="M1" s="4" t="s">
        <v>170</v>
      </c>
    </row>
    <row r="2" spans="1:15" x14ac:dyDescent="0.15">
      <c r="A2" s="258"/>
      <c r="B2" s="537"/>
      <c r="C2" s="537"/>
      <c r="D2" s="537"/>
      <c r="E2" s="537"/>
      <c r="F2" s="537"/>
      <c r="G2" s="538"/>
      <c r="H2" s="538"/>
      <c r="I2" s="538"/>
      <c r="J2" s="400">
        <v>222774</v>
      </c>
      <c r="K2" s="5" t="s">
        <v>113</v>
      </c>
      <c r="L2" s="233">
        <f t="shared" ref="L2:L7" si="0">SUM(J2)</f>
        <v>222774</v>
      </c>
      <c r="M2" s="400">
        <v>153964</v>
      </c>
    </row>
    <row r="3" spans="1:15" x14ac:dyDescent="0.15">
      <c r="J3" s="400">
        <v>388653</v>
      </c>
      <c r="K3" s="4" t="s">
        <v>114</v>
      </c>
      <c r="L3" s="233">
        <f t="shared" si="0"/>
        <v>388653</v>
      </c>
      <c r="M3" s="400">
        <v>244778</v>
      </c>
    </row>
    <row r="4" spans="1:15" x14ac:dyDescent="0.15">
      <c r="J4" s="400">
        <v>516550</v>
      </c>
      <c r="K4" s="4" t="s">
        <v>104</v>
      </c>
      <c r="L4" s="233">
        <f t="shared" si="0"/>
        <v>516550</v>
      </c>
      <c r="M4" s="400">
        <v>332988</v>
      </c>
    </row>
    <row r="5" spans="1:15" x14ac:dyDescent="0.15">
      <c r="J5" s="400">
        <v>155235</v>
      </c>
      <c r="K5" s="4" t="s">
        <v>92</v>
      </c>
      <c r="L5" s="233">
        <f t="shared" si="0"/>
        <v>155235</v>
      </c>
      <c r="M5" s="400">
        <v>128581</v>
      </c>
    </row>
    <row r="6" spans="1:15" x14ac:dyDescent="0.15">
      <c r="J6" s="400">
        <v>253377</v>
      </c>
      <c r="K6" s="4" t="s">
        <v>102</v>
      </c>
      <c r="L6" s="233">
        <f t="shared" si="0"/>
        <v>253377</v>
      </c>
      <c r="M6" s="400">
        <v>159355</v>
      </c>
    </row>
    <row r="7" spans="1:15" x14ac:dyDescent="0.15">
      <c r="J7" s="400">
        <v>864705</v>
      </c>
      <c r="K7" s="4" t="s">
        <v>105</v>
      </c>
      <c r="L7" s="233">
        <f t="shared" si="0"/>
        <v>864705</v>
      </c>
      <c r="M7" s="400">
        <v>591648</v>
      </c>
    </row>
    <row r="8" spans="1:15" x14ac:dyDescent="0.15">
      <c r="J8" s="233">
        <f>SUM(J2:J7)</f>
        <v>2401294</v>
      </c>
      <c r="K8" s="4" t="s">
        <v>94</v>
      </c>
      <c r="L8" s="55">
        <f>SUM(L2:L7)</f>
        <v>2401294</v>
      </c>
      <c r="M8" s="455">
        <f>SUM(M2:M7)</f>
        <v>1611314</v>
      </c>
    </row>
    <row r="10" spans="1:15" x14ac:dyDescent="0.15">
      <c r="K10" s="4"/>
      <c r="L10" s="4" t="s">
        <v>170</v>
      </c>
      <c r="M10" s="4" t="s">
        <v>115</v>
      </c>
      <c r="N10" s="4"/>
      <c r="O10" s="4" t="s">
        <v>132</v>
      </c>
    </row>
    <row r="11" spans="1:15" x14ac:dyDescent="0.15">
      <c r="K11" s="5" t="s">
        <v>113</v>
      </c>
      <c r="L11" s="233">
        <f>SUM(M2)</f>
        <v>153964</v>
      </c>
      <c r="M11" s="233">
        <f t="shared" ref="M11:M17" si="1">SUM(N11-L11)</f>
        <v>68810</v>
      </c>
      <c r="N11" s="233">
        <f t="shared" ref="N11:N17" si="2">SUM(L2)</f>
        <v>222774</v>
      </c>
      <c r="O11" s="401">
        <f>SUM(L11/N11)</f>
        <v>0.69112194421252027</v>
      </c>
    </row>
    <row r="12" spans="1:15" x14ac:dyDescent="0.15">
      <c r="K12" s="4" t="s">
        <v>114</v>
      </c>
      <c r="L12" s="233">
        <f t="shared" ref="L12:L17" si="3">SUM(M3)</f>
        <v>244778</v>
      </c>
      <c r="M12" s="233">
        <f t="shared" si="1"/>
        <v>143875</v>
      </c>
      <c r="N12" s="233">
        <f t="shared" si="2"/>
        <v>388653</v>
      </c>
      <c r="O12" s="401">
        <f t="shared" ref="O12:O17" si="4">SUM(L12/N12)</f>
        <v>0.62981116831723927</v>
      </c>
    </row>
    <row r="13" spans="1:15" x14ac:dyDescent="0.15">
      <c r="K13" s="4" t="s">
        <v>104</v>
      </c>
      <c r="L13" s="233">
        <f t="shared" si="3"/>
        <v>332988</v>
      </c>
      <c r="M13" s="233">
        <f t="shared" si="1"/>
        <v>183562</v>
      </c>
      <c r="N13" s="233">
        <f t="shared" si="2"/>
        <v>516550</v>
      </c>
      <c r="O13" s="401">
        <f t="shared" si="4"/>
        <v>0.64463846675055658</v>
      </c>
    </row>
    <row r="14" spans="1:15" x14ac:dyDescent="0.15">
      <c r="K14" s="4" t="s">
        <v>92</v>
      </c>
      <c r="L14" s="233">
        <f t="shared" si="3"/>
        <v>128581</v>
      </c>
      <c r="M14" s="233">
        <f t="shared" si="1"/>
        <v>26654</v>
      </c>
      <c r="N14" s="233">
        <f t="shared" si="2"/>
        <v>155235</v>
      </c>
      <c r="O14" s="401">
        <f t="shared" si="4"/>
        <v>0.82829903050214193</v>
      </c>
    </row>
    <row r="15" spans="1:15" x14ac:dyDescent="0.15">
      <c r="K15" s="4" t="s">
        <v>102</v>
      </c>
      <c r="L15" s="233">
        <f t="shared" si="3"/>
        <v>159355</v>
      </c>
      <c r="M15" s="233">
        <f t="shared" si="1"/>
        <v>94022</v>
      </c>
      <c r="N15" s="233">
        <f t="shared" si="2"/>
        <v>253377</v>
      </c>
      <c r="O15" s="401">
        <f t="shared" si="4"/>
        <v>0.62892448801588152</v>
      </c>
    </row>
    <row r="16" spans="1:15" x14ac:dyDescent="0.15">
      <c r="K16" s="4" t="s">
        <v>105</v>
      </c>
      <c r="L16" s="233">
        <f t="shared" si="3"/>
        <v>591648</v>
      </c>
      <c r="M16" s="233">
        <f t="shared" si="1"/>
        <v>273057</v>
      </c>
      <c r="N16" s="233">
        <f t="shared" si="2"/>
        <v>864705</v>
      </c>
      <c r="O16" s="401">
        <f t="shared" si="4"/>
        <v>0.68421947369334046</v>
      </c>
    </row>
    <row r="17" spans="11:15" x14ac:dyDescent="0.15">
      <c r="K17" s="4" t="s">
        <v>94</v>
      </c>
      <c r="L17" s="233">
        <f t="shared" si="3"/>
        <v>1611314</v>
      </c>
      <c r="M17" s="233">
        <f t="shared" si="1"/>
        <v>789980</v>
      </c>
      <c r="N17" s="233">
        <f t="shared" si="2"/>
        <v>2401294</v>
      </c>
      <c r="O17" s="456">
        <f t="shared" si="4"/>
        <v>0.67101904223306263</v>
      </c>
    </row>
    <row r="52" spans="1:11" x14ac:dyDescent="0.15">
      <c r="K52" s="234"/>
    </row>
    <row r="53" spans="1:11" ht="20.100000000000001" customHeight="1" x14ac:dyDescent="0.15"/>
    <row r="54" spans="1:11" ht="20.100000000000001" customHeight="1" thickBot="1" x14ac:dyDescent="0.2"/>
    <row r="55" spans="1:11" ht="16.5" customHeight="1" x14ac:dyDescent="0.15">
      <c r="A55" s="54"/>
      <c r="B55" s="54"/>
      <c r="C55" s="54"/>
      <c r="D55" s="54"/>
      <c r="E55" s="54"/>
      <c r="F55" s="54"/>
      <c r="G55" s="54"/>
      <c r="H55" s="54"/>
      <c r="I55" s="54"/>
    </row>
    <row r="56" spans="1:11" ht="14.25" x14ac:dyDescent="0.15">
      <c r="A56" s="38" t="s">
        <v>116</v>
      </c>
      <c r="B56" s="39"/>
      <c r="C56" s="539" t="s">
        <v>111</v>
      </c>
      <c r="D56" s="540"/>
      <c r="E56" s="539" t="s">
        <v>112</v>
      </c>
      <c r="F56" s="540"/>
      <c r="G56" s="543" t="s">
        <v>117</v>
      </c>
      <c r="H56" s="539" t="s">
        <v>118</v>
      </c>
      <c r="I56" s="540"/>
    </row>
    <row r="57" spans="1:11" ht="14.25" x14ac:dyDescent="0.15">
      <c r="A57" s="40" t="s">
        <v>119</v>
      </c>
      <c r="B57" s="41"/>
      <c r="C57" s="541"/>
      <c r="D57" s="542"/>
      <c r="E57" s="541"/>
      <c r="F57" s="542"/>
      <c r="G57" s="544"/>
      <c r="H57" s="541"/>
      <c r="I57" s="542"/>
    </row>
    <row r="58" spans="1:11" ht="19.5" customHeight="1" x14ac:dyDescent="0.15">
      <c r="A58" s="45" t="s">
        <v>120</v>
      </c>
      <c r="B58" s="42"/>
      <c r="C58" s="547" t="s">
        <v>164</v>
      </c>
      <c r="D58" s="548"/>
      <c r="E58" s="549" t="s">
        <v>194</v>
      </c>
      <c r="F58" s="550"/>
      <c r="G58" s="89">
        <v>15.1</v>
      </c>
      <c r="H58" s="43"/>
      <c r="I58" s="44"/>
    </row>
    <row r="59" spans="1:11" ht="19.5" customHeight="1" x14ac:dyDescent="0.15">
      <c r="A59" s="45" t="s">
        <v>121</v>
      </c>
      <c r="B59" s="42"/>
      <c r="C59" s="545" t="s">
        <v>161</v>
      </c>
      <c r="D59" s="548"/>
      <c r="E59" s="549" t="s">
        <v>198</v>
      </c>
      <c r="F59" s="550"/>
      <c r="G59" s="94">
        <v>35.799999999999997</v>
      </c>
      <c r="H59" s="43"/>
      <c r="I59" s="44"/>
    </row>
    <row r="60" spans="1:11" ht="20.100000000000001" customHeight="1" x14ac:dyDescent="0.15">
      <c r="A60" s="45" t="s">
        <v>122</v>
      </c>
      <c r="B60" s="42"/>
      <c r="C60" s="549" t="s">
        <v>195</v>
      </c>
      <c r="D60" s="550"/>
      <c r="E60" s="545" t="s">
        <v>199</v>
      </c>
      <c r="F60" s="546"/>
      <c r="G60" s="89">
        <v>76.400000000000006</v>
      </c>
      <c r="H60" s="43"/>
      <c r="I60" s="44"/>
    </row>
    <row r="61" spans="1:11" ht="20.100000000000001" customHeight="1" x14ac:dyDescent="0.15"/>
    <row r="62" spans="1:11" ht="20.100000000000001" customHeight="1" x14ac:dyDescent="0.15"/>
    <row r="63" spans="1:11" x14ac:dyDescent="0.15">
      <c r="E63" s="37"/>
    </row>
  </sheetData>
  <mergeCells count="12">
    <mergeCell ref="E60:F60"/>
    <mergeCell ref="C58:D58"/>
    <mergeCell ref="C59:D59"/>
    <mergeCell ref="E58:F58"/>
    <mergeCell ref="E59:F59"/>
    <mergeCell ref="C60:D60"/>
    <mergeCell ref="B1:F2"/>
    <mergeCell ref="G1:I2"/>
    <mergeCell ref="C56:D57"/>
    <mergeCell ref="E56:F57"/>
    <mergeCell ref="G56:G57"/>
    <mergeCell ref="H56:I57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AI91"/>
  <sheetViews>
    <sheetView workbookViewId="0">
      <selection activeCell="A4" sqref="A4"/>
    </sheetView>
  </sheetViews>
  <sheetFormatPr defaultColWidth="4.75" defaultRowHeight="9.9499999999999993" customHeight="1" x14ac:dyDescent="0.15"/>
  <cols>
    <col min="1" max="1" width="7.625" style="412" customWidth="1"/>
    <col min="2" max="10" width="6.125" style="412" customWidth="1"/>
    <col min="11" max="11" width="6.125" style="1" customWidth="1"/>
    <col min="12" max="13" width="6.125" style="412" customWidth="1"/>
    <col min="14" max="14" width="7.625" style="412" customWidth="1"/>
    <col min="15" max="15" width="7.5" style="412" customWidth="1"/>
    <col min="16" max="34" width="7.625" style="412" customWidth="1"/>
    <col min="35" max="41" width="9.625" style="412" customWidth="1"/>
    <col min="42" max="16384" width="4.75" style="412"/>
  </cols>
  <sheetData>
    <row r="1" spans="1:19" ht="9.9499999999999993" customHeight="1" x14ac:dyDescent="0.15">
      <c r="E1" s="3"/>
      <c r="F1" s="3"/>
      <c r="G1" s="3"/>
      <c r="H1" s="3"/>
      <c r="K1" s="163"/>
    </row>
    <row r="3" spans="1:19" ht="9.9499999999999993" customHeight="1" x14ac:dyDescent="0.15">
      <c r="A3" s="31"/>
      <c r="B3" s="31"/>
    </row>
    <row r="4" spans="1:19" ht="9.9499999999999993" customHeight="1" x14ac:dyDescent="0.2">
      <c r="J4" s="160"/>
      <c r="K4" s="3"/>
      <c r="L4" s="3"/>
      <c r="M4" s="88"/>
    </row>
    <row r="13" spans="1:19" ht="9.9499999999999993" customHeight="1" x14ac:dyDescent="0.15">
      <c r="R13" s="180"/>
      <c r="S13" s="331"/>
    </row>
    <row r="14" spans="1:19" ht="9.9499999999999993" customHeight="1" x14ac:dyDescent="0.15">
      <c r="R14" s="180"/>
      <c r="S14" s="331"/>
    </row>
    <row r="15" spans="1:19" ht="9.9499999999999993" customHeight="1" x14ac:dyDescent="0.15">
      <c r="R15" s="180"/>
      <c r="S15" s="331"/>
    </row>
    <row r="16" spans="1:19" ht="9.9499999999999993" customHeight="1" x14ac:dyDescent="0.15">
      <c r="R16" s="180"/>
      <c r="S16" s="331"/>
    </row>
    <row r="17" spans="1:35" ht="9.9499999999999993" customHeight="1" x14ac:dyDescent="0.15">
      <c r="R17" s="180"/>
      <c r="S17" s="331"/>
    </row>
    <row r="20" spans="1:35" ht="9.9499999999999993" customHeight="1" x14ac:dyDescent="0.15">
      <c r="AI20" s="164"/>
    </row>
    <row r="25" spans="1:35" s="164" customFormat="1" ht="9.9499999999999993" customHeight="1" x14ac:dyDescent="0.15">
      <c r="A25" s="165"/>
      <c r="B25" s="165" t="s">
        <v>77</v>
      </c>
      <c r="C25" s="165" t="s">
        <v>78</v>
      </c>
      <c r="D25" s="165" t="s">
        <v>79</v>
      </c>
      <c r="E25" s="165" t="s">
        <v>80</v>
      </c>
      <c r="F25" s="165" t="s">
        <v>81</v>
      </c>
      <c r="G25" s="165" t="s">
        <v>82</v>
      </c>
      <c r="H25" s="165" t="s">
        <v>83</v>
      </c>
      <c r="I25" s="165" t="s">
        <v>84</v>
      </c>
      <c r="J25" s="165" t="s">
        <v>85</v>
      </c>
      <c r="K25" s="165" t="s">
        <v>86</v>
      </c>
      <c r="L25" s="165" t="s">
        <v>87</v>
      </c>
      <c r="M25" s="166" t="s">
        <v>88</v>
      </c>
      <c r="N25" s="237" t="s">
        <v>127</v>
      </c>
      <c r="O25" s="168" t="s">
        <v>126</v>
      </c>
      <c r="AI25" s="412"/>
    </row>
    <row r="26" spans="1:35" ht="9.9499999999999993" customHeight="1" x14ac:dyDescent="0.15">
      <c r="A26" s="7" t="s">
        <v>175</v>
      </c>
      <c r="B26" s="165">
        <v>62</v>
      </c>
      <c r="C26" s="165">
        <v>64.5</v>
      </c>
      <c r="D26" s="167">
        <v>73.8</v>
      </c>
      <c r="E26" s="165">
        <v>76.400000000000006</v>
      </c>
      <c r="F26" s="165">
        <v>79.2</v>
      </c>
      <c r="G26" s="165">
        <v>78.099999999999994</v>
      </c>
      <c r="H26" s="167">
        <v>77.5</v>
      </c>
      <c r="I26" s="165">
        <v>71.099999999999994</v>
      </c>
      <c r="J26" s="165">
        <v>75.7</v>
      </c>
      <c r="K26" s="165">
        <v>73.3</v>
      </c>
      <c r="L26" s="165">
        <v>72.900000000000006</v>
      </c>
      <c r="M26" s="360">
        <v>75.400000000000006</v>
      </c>
      <c r="N26" s="361">
        <f t="shared" ref="N26:N29" si="0">SUM(B26:M26)</f>
        <v>879.9</v>
      </c>
      <c r="O26" s="167">
        <v>111.3</v>
      </c>
    </row>
    <row r="27" spans="1:35" ht="9.9499999999999993" customHeight="1" x14ac:dyDescent="0.15">
      <c r="A27" s="7" t="s">
        <v>178</v>
      </c>
      <c r="B27" s="165">
        <v>64.900000000000006</v>
      </c>
      <c r="C27" s="165">
        <v>67.599999999999994</v>
      </c>
      <c r="D27" s="167">
        <v>77.400000000000006</v>
      </c>
      <c r="E27" s="165">
        <v>74</v>
      </c>
      <c r="F27" s="165">
        <v>77</v>
      </c>
      <c r="G27" s="165">
        <v>78.2</v>
      </c>
      <c r="H27" s="167">
        <v>75.400000000000006</v>
      </c>
      <c r="I27" s="165">
        <v>74.8</v>
      </c>
      <c r="J27" s="165">
        <v>77</v>
      </c>
      <c r="K27" s="165">
        <v>80.7</v>
      </c>
      <c r="L27" s="165">
        <v>84.1</v>
      </c>
      <c r="M27" s="360">
        <v>74.400000000000006</v>
      </c>
      <c r="N27" s="361">
        <f t="shared" si="0"/>
        <v>905.5</v>
      </c>
      <c r="O27" s="167">
        <f>SUM(N27/N26)*100</f>
        <v>102.90942152517333</v>
      </c>
    </row>
    <row r="28" spans="1:35" ht="9.9499999999999993" customHeight="1" x14ac:dyDescent="0.15">
      <c r="A28" s="7" t="s">
        <v>181</v>
      </c>
      <c r="B28" s="165">
        <v>74.599999999999994</v>
      </c>
      <c r="C28" s="165">
        <v>75.400000000000006</v>
      </c>
      <c r="D28" s="167">
        <v>81.099999999999994</v>
      </c>
      <c r="E28" s="165">
        <v>81.599999999999994</v>
      </c>
      <c r="F28" s="165">
        <v>80.7</v>
      </c>
      <c r="G28" s="165">
        <v>79.400000000000006</v>
      </c>
      <c r="H28" s="167">
        <v>87.2</v>
      </c>
      <c r="I28" s="165">
        <v>72.599999999999994</v>
      </c>
      <c r="J28" s="165">
        <v>79</v>
      </c>
      <c r="K28" s="165">
        <v>82.8</v>
      </c>
      <c r="L28" s="165">
        <v>76.400000000000006</v>
      </c>
      <c r="M28" s="360">
        <v>76.5</v>
      </c>
      <c r="N28" s="361">
        <f t="shared" si="0"/>
        <v>947.3</v>
      </c>
      <c r="O28" s="167">
        <f>SUM(N28/N27)*100</f>
        <v>104.61623412479292</v>
      </c>
    </row>
    <row r="29" spans="1:35" ht="9.9499999999999993" customHeight="1" x14ac:dyDescent="0.15">
      <c r="A29" s="7" t="s">
        <v>180</v>
      </c>
      <c r="B29" s="165">
        <v>69</v>
      </c>
      <c r="C29" s="165">
        <v>77.5</v>
      </c>
      <c r="D29" s="167">
        <v>84.3</v>
      </c>
      <c r="E29" s="165">
        <v>83</v>
      </c>
      <c r="F29" s="165">
        <v>72.7</v>
      </c>
      <c r="G29" s="165">
        <v>75.400000000000006</v>
      </c>
      <c r="H29" s="167">
        <v>78.3</v>
      </c>
      <c r="I29" s="165">
        <v>69.5</v>
      </c>
      <c r="J29" s="165">
        <v>75.900000000000006</v>
      </c>
      <c r="K29" s="165">
        <v>79.900000000000006</v>
      </c>
      <c r="L29" s="165">
        <v>67.3</v>
      </c>
      <c r="M29" s="360">
        <v>71.8</v>
      </c>
      <c r="N29" s="361">
        <f t="shared" si="0"/>
        <v>904.5999999999998</v>
      </c>
      <c r="O29" s="167">
        <f>SUM(N29/N28)*100</f>
        <v>95.492452232661236</v>
      </c>
    </row>
    <row r="30" spans="1:35" ht="9.9499999999999993" customHeight="1" x14ac:dyDescent="0.15">
      <c r="A30" s="7" t="s">
        <v>187</v>
      </c>
      <c r="B30" s="165">
        <v>62</v>
      </c>
      <c r="C30" s="165">
        <v>71.900000000000006</v>
      </c>
      <c r="D30" s="167">
        <v>82.3</v>
      </c>
      <c r="E30" s="165">
        <v>86.9</v>
      </c>
      <c r="F30" s="165">
        <v>79.5</v>
      </c>
      <c r="G30" s="165">
        <v>84.7</v>
      </c>
      <c r="H30" s="167">
        <v>77.8</v>
      </c>
      <c r="I30" s="165">
        <v>103.2</v>
      </c>
      <c r="J30" s="165">
        <v>105.2</v>
      </c>
      <c r="K30" s="165">
        <v>95.4</v>
      </c>
      <c r="L30" s="165"/>
      <c r="M30" s="360"/>
      <c r="N30" s="361"/>
      <c r="O30" s="167"/>
    </row>
    <row r="31" spans="1:35" s="1" customFormat="1" ht="9.9499999999999993" customHeight="1" x14ac:dyDescent="0.15"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</row>
    <row r="51" spans="1:27" ht="9.9499999999999993" customHeight="1" x14ac:dyDescent="0.1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AA51" s="1"/>
    </row>
    <row r="52" spans="1:27" ht="9.9499999999999993" customHeight="1" x14ac:dyDescent="0.15">
      <c r="A52" s="52"/>
      <c r="B52" s="32"/>
      <c r="C52" s="1"/>
      <c r="D52" s="1"/>
      <c r="E52" s="1"/>
      <c r="F52" s="1"/>
      <c r="G52" s="1"/>
      <c r="H52" s="1"/>
      <c r="I52" s="1"/>
      <c r="J52" s="1"/>
      <c r="L52" s="1"/>
      <c r="M52" s="1"/>
      <c r="AA52" s="1"/>
    </row>
    <row r="53" spans="1:27" ht="9.9499999999999993" customHeight="1" x14ac:dyDescent="0.15">
      <c r="A53" s="52"/>
      <c r="B53" s="32"/>
      <c r="C53" s="1"/>
      <c r="D53" s="1"/>
      <c r="E53" s="1"/>
      <c r="F53" s="1"/>
      <c r="G53" s="1"/>
      <c r="H53" s="1"/>
      <c r="I53" s="1"/>
      <c r="J53" s="1"/>
      <c r="L53" s="1"/>
      <c r="M53" s="1"/>
      <c r="AA53" s="1"/>
    </row>
    <row r="54" spans="1:27" ht="9.9499999999999993" customHeight="1" x14ac:dyDescent="0.15">
      <c r="A54" s="52"/>
      <c r="B54" s="1"/>
      <c r="C54" s="1"/>
      <c r="D54" s="1"/>
      <c r="E54" s="1"/>
      <c r="F54" s="1"/>
      <c r="G54" s="1"/>
      <c r="H54" s="1"/>
      <c r="I54" s="1"/>
      <c r="J54" s="1"/>
      <c r="L54" s="1"/>
      <c r="M54" s="1"/>
      <c r="AA54" s="1"/>
    </row>
    <row r="55" spans="1:27" ht="9.9499999999999993" customHeight="1" x14ac:dyDescent="0.15">
      <c r="A55" s="165"/>
      <c r="B55" s="165" t="s">
        <v>77</v>
      </c>
      <c r="C55" s="165" t="s">
        <v>78</v>
      </c>
      <c r="D55" s="165" t="s">
        <v>79</v>
      </c>
      <c r="E55" s="165" t="s">
        <v>80</v>
      </c>
      <c r="F55" s="165" t="s">
        <v>81</v>
      </c>
      <c r="G55" s="165" t="s">
        <v>82</v>
      </c>
      <c r="H55" s="165" t="s">
        <v>83</v>
      </c>
      <c r="I55" s="165" t="s">
        <v>84</v>
      </c>
      <c r="J55" s="165" t="s">
        <v>85</v>
      </c>
      <c r="K55" s="165" t="s">
        <v>86</v>
      </c>
      <c r="L55" s="165" t="s">
        <v>87</v>
      </c>
      <c r="M55" s="166" t="s">
        <v>88</v>
      </c>
      <c r="N55" s="237" t="s">
        <v>128</v>
      </c>
      <c r="O55" s="168" t="s">
        <v>126</v>
      </c>
    </row>
    <row r="56" spans="1:27" ht="9.9499999999999993" customHeight="1" x14ac:dyDescent="0.15">
      <c r="A56" s="7" t="s">
        <v>175</v>
      </c>
      <c r="B56" s="165">
        <v>104.4</v>
      </c>
      <c r="C56" s="165">
        <v>104.4</v>
      </c>
      <c r="D56" s="165">
        <v>105.2</v>
      </c>
      <c r="E56" s="165">
        <v>107.2</v>
      </c>
      <c r="F56" s="165">
        <v>110.3</v>
      </c>
      <c r="G56" s="165">
        <v>111.5</v>
      </c>
      <c r="H56" s="165">
        <v>107.4</v>
      </c>
      <c r="I56" s="165">
        <v>107.8</v>
      </c>
      <c r="J56" s="166">
        <v>109.6</v>
      </c>
      <c r="K56" s="165">
        <v>111.2</v>
      </c>
      <c r="L56" s="165">
        <v>111.4</v>
      </c>
      <c r="M56" s="166">
        <v>111.9</v>
      </c>
      <c r="N56" s="242">
        <f t="shared" ref="N56:N59" si="1">SUM(B56:M56)/12</f>
        <v>108.52500000000002</v>
      </c>
      <c r="O56" s="167">
        <v>101.5</v>
      </c>
      <c r="P56" s="18"/>
      <c r="Q56" s="18"/>
    </row>
    <row r="57" spans="1:27" ht="9.9499999999999993" customHeight="1" x14ac:dyDescent="0.15">
      <c r="A57" s="7" t="s">
        <v>178</v>
      </c>
      <c r="B57" s="165">
        <v>109.8</v>
      </c>
      <c r="C57" s="165">
        <v>111.1</v>
      </c>
      <c r="D57" s="165">
        <v>112.9</v>
      </c>
      <c r="E57" s="165">
        <v>112.6</v>
      </c>
      <c r="F57" s="165">
        <v>115.3</v>
      </c>
      <c r="G57" s="165">
        <v>116.9</v>
      </c>
      <c r="H57" s="165">
        <v>111</v>
      </c>
      <c r="I57" s="165">
        <v>109</v>
      </c>
      <c r="J57" s="166">
        <v>114.4</v>
      </c>
      <c r="K57" s="165">
        <v>118.3</v>
      </c>
      <c r="L57" s="165">
        <v>124.3</v>
      </c>
      <c r="M57" s="166">
        <v>121.6</v>
      </c>
      <c r="N57" s="242">
        <f t="shared" si="1"/>
        <v>114.76666666666665</v>
      </c>
      <c r="O57" s="167">
        <f>SUM(N57/N56)*100</f>
        <v>105.75136297320122</v>
      </c>
      <c r="P57" s="18"/>
      <c r="Q57" s="18"/>
    </row>
    <row r="58" spans="1:27" ht="9.9499999999999993" customHeight="1" x14ac:dyDescent="0.15">
      <c r="A58" s="7" t="s">
        <v>181</v>
      </c>
      <c r="B58" s="165">
        <v>119.6</v>
      </c>
      <c r="C58" s="165">
        <v>123</v>
      </c>
      <c r="D58" s="165">
        <v>124.9</v>
      </c>
      <c r="E58" s="165">
        <v>120.4</v>
      </c>
      <c r="F58" s="165">
        <v>122.8</v>
      </c>
      <c r="G58" s="165">
        <v>122.8</v>
      </c>
      <c r="H58" s="165">
        <v>126.5</v>
      </c>
      <c r="I58" s="165">
        <v>124.6</v>
      </c>
      <c r="J58" s="166">
        <v>120.4</v>
      </c>
      <c r="K58" s="165">
        <v>123.9</v>
      </c>
      <c r="L58" s="165">
        <v>123.3</v>
      </c>
      <c r="M58" s="166">
        <v>119.5</v>
      </c>
      <c r="N58" s="242">
        <f t="shared" si="1"/>
        <v>122.64166666666667</v>
      </c>
      <c r="O58" s="167">
        <f>SUM(N58/N57)*100</f>
        <v>106.86174847516703</v>
      </c>
      <c r="P58" s="18"/>
      <c r="Q58" s="18"/>
    </row>
    <row r="59" spans="1:27" ht="10.5" customHeight="1" x14ac:dyDescent="0.15">
      <c r="A59" s="7" t="s">
        <v>180</v>
      </c>
      <c r="B59" s="165">
        <v>121.9</v>
      </c>
      <c r="C59" s="165">
        <v>124.4</v>
      </c>
      <c r="D59" s="165">
        <v>124.3</v>
      </c>
      <c r="E59" s="165">
        <v>124</v>
      </c>
      <c r="F59" s="165">
        <v>129.1</v>
      </c>
      <c r="G59" s="165">
        <v>126</v>
      </c>
      <c r="H59" s="165">
        <v>120.9</v>
      </c>
      <c r="I59" s="165">
        <v>119.3</v>
      </c>
      <c r="J59" s="166">
        <v>118.8</v>
      </c>
      <c r="K59" s="165">
        <v>118</v>
      </c>
      <c r="L59" s="165">
        <v>111.6</v>
      </c>
      <c r="M59" s="166">
        <v>107.9</v>
      </c>
      <c r="N59" s="242">
        <f t="shared" si="1"/>
        <v>120.51666666666667</v>
      </c>
      <c r="O59" s="167">
        <f>SUM(N59/N58)*100</f>
        <v>98.267309913705233</v>
      </c>
      <c r="P59" s="18"/>
      <c r="Q59" s="18"/>
    </row>
    <row r="60" spans="1:27" ht="10.5" customHeight="1" x14ac:dyDescent="0.15">
      <c r="A60" s="7" t="s">
        <v>187</v>
      </c>
      <c r="B60" s="165">
        <v>107.9</v>
      </c>
      <c r="C60" s="165">
        <v>111.7</v>
      </c>
      <c r="D60" s="165">
        <v>111.9</v>
      </c>
      <c r="E60" s="165">
        <v>110.2</v>
      </c>
      <c r="F60" s="165">
        <v>112.5</v>
      </c>
      <c r="G60" s="165">
        <v>113</v>
      </c>
      <c r="H60" s="165">
        <v>111.4</v>
      </c>
      <c r="I60" s="165">
        <v>144</v>
      </c>
      <c r="J60" s="166">
        <v>145.1</v>
      </c>
      <c r="K60" s="165">
        <v>144.6</v>
      </c>
      <c r="L60" s="165"/>
      <c r="M60" s="166"/>
      <c r="N60" s="242"/>
      <c r="O60" s="167"/>
    </row>
    <row r="62" spans="1:27" ht="9.9499999999999993" customHeight="1" x14ac:dyDescent="0.15">
      <c r="O62" s="52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9.9499999999999993" customHeight="1" x14ac:dyDescent="0.15">
      <c r="O63" s="52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9.9499999999999993" customHeight="1" x14ac:dyDescent="0.15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7" spans="15:27" ht="9.9499999999999993" customHeight="1" x14ac:dyDescent="0.15"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</row>
    <row r="85" spans="1:25" ht="9.9499999999999993" customHeight="1" x14ac:dyDescent="0.15">
      <c r="A85" s="165"/>
      <c r="B85" s="165" t="s">
        <v>77</v>
      </c>
      <c r="C85" s="165" t="s">
        <v>78</v>
      </c>
      <c r="D85" s="165" t="s">
        <v>79</v>
      </c>
      <c r="E85" s="165" t="s">
        <v>80</v>
      </c>
      <c r="F85" s="165" t="s">
        <v>81</v>
      </c>
      <c r="G85" s="165" t="s">
        <v>82</v>
      </c>
      <c r="H85" s="165" t="s">
        <v>83</v>
      </c>
      <c r="I85" s="165" t="s">
        <v>84</v>
      </c>
      <c r="J85" s="165" t="s">
        <v>85</v>
      </c>
      <c r="K85" s="165" t="s">
        <v>86</v>
      </c>
      <c r="L85" s="165" t="s">
        <v>87</v>
      </c>
      <c r="M85" s="166" t="s">
        <v>88</v>
      </c>
      <c r="N85" s="237" t="s">
        <v>128</v>
      </c>
      <c r="O85" s="168" t="s">
        <v>126</v>
      </c>
    </row>
    <row r="86" spans="1:25" ht="9.9499999999999993" customHeight="1" x14ac:dyDescent="0.15">
      <c r="A86" s="7" t="s">
        <v>175</v>
      </c>
      <c r="B86" s="165">
        <v>59</v>
      </c>
      <c r="C86" s="165">
        <v>61.8</v>
      </c>
      <c r="D86" s="165">
        <v>70</v>
      </c>
      <c r="E86" s="165">
        <v>71.099999999999994</v>
      </c>
      <c r="F86" s="165">
        <v>71.400000000000006</v>
      </c>
      <c r="G86" s="165">
        <v>69.900000000000006</v>
      </c>
      <c r="H86" s="165">
        <v>72.599999999999994</v>
      </c>
      <c r="I86" s="165">
        <v>65.900000000000006</v>
      </c>
      <c r="J86" s="166">
        <v>68.8</v>
      </c>
      <c r="K86" s="165">
        <v>65.7</v>
      </c>
      <c r="L86" s="165">
        <v>65.400000000000006</v>
      </c>
      <c r="M86" s="166">
        <v>67.3</v>
      </c>
      <c r="N86" s="242">
        <f t="shared" ref="N86" si="2">SUM(B86:M86)/12</f>
        <v>67.408333333333317</v>
      </c>
      <c r="O86" s="167">
        <v>109.4</v>
      </c>
      <c r="P86" s="51"/>
      <c r="Q86" s="249"/>
      <c r="R86" s="51"/>
      <c r="S86" s="51"/>
      <c r="T86" s="51"/>
      <c r="U86" s="51"/>
      <c r="V86" s="51"/>
      <c r="W86" s="51"/>
      <c r="X86" s="51"/>
      <c r="Y86" s="170"/>
    </row>
    <row r="87" spans="1:25" ht="9.9499999999999993" customHeight="1" x14ac:dyDescent="0.15">
      <c r="A87" s="7" t="s">
        <v>178</v>
      </c>
      <c r="B87" s="165">
        <v>59.5</v>
      </c>
      <c r="C87" s="165">
        <v>60.6</v>
      </c>
      <c r="D87" s="165">
        <v>68.3</v>
      </c>
      <c r="E87" s="165">
        <v>65.8</v>
      </c>
      <c r="F87" s="165">
        <v>66.5</v>
      </c>
      <c r="G87" s="165">
        <v>66.7</v>
      </c>
      <c r="H87" s="165">
        <v>68.8</v>
      </c>
      <c r="I87" s="165">
        <v>68.900000000000006</v>
      </c>
      <c r="J87" s="166">
        <v>66.5</v>
      </c>
      <c r="K87" s="165">
        <v>67.7</v>
      </c>
      <c r="L87" s="165">
        <v>66.8</v>
      </c>
      <c r="M87" s="166">
        <v>61.7</v>
      </c>
      <c r="N87" s="242">
        <f>SUM(B87:M87)/12</f>
        <v>65.650000000000006</v>
      </c>
      <c r="O87" s="167">
        <f t="shared" ref="O87:O88" si="3">SUM(N87/N86)*100</f>
        <v>97.391519347261749</v>
      </c>
      <c r="P87" s="51"/>
      <c r="Q87" s="249"/>
      <c r="R87" s="51"/>
      <c r="S87" s="51"/>
      <c r="T87" s="51"/>
      <c r="U87" s="51"/>
      <c r="V87" s="51"/>
      <c r="W87" s="51"/>
      <c r="X87" s="51"/>
      <c r="Y87" s="51"/>
    </row>
    <row r="88" spans="1:25" ht="10.5" customHeight="1" x14ac:dyDescent="0.15">
      <c r="A88" s="7" t="s">
        <v>181</v>
      </c>
      <c r="B88" s="165">
        <v>62.7</v>
      </c>
      <c r="C88" s="165">
        <v>60.7</v>
      </c>
      <c r="D88" s="165">
        <v>64.7</v>
      </c>
      <c r="E88" s="165">
        <v>68.3</v>
      </c>
      <c r="F88" s="165">
        <v>65.3</v>
      </c>
      <c r="G88" s="165">
        <v>64.7</v>
      </c>
      <c r="H88" s="165">
        <v>68.400000000000006</v>
      </c>
      <c r="I88" s="165">
        <v>58.6</v>
      </c>
      <c r="J88" s="166">
        <v>66.2</v>
      </c>
      <c r="K88" s="165">
        <v>66.3</v>
      </c>
      <c r="L88" s="165">
        <v>62.1</v>
      </c>
      <c r="M88" s="166">
        <v>64.599999999999994</v>
      </c>
      <c r="N88" s="242">
        <f>SUM(B88:M88)/12</f>
        <v>64.38333333333334</v>
      </c>
      <c r="O88" s="167">
        <f t="shared" si="3"/>
        <v>98.070576288398073</v>
      </c>
      <c r="P88" s="51"/>
      <c r="Q88" s="249"/>
      <c r="R88" s="51"/>
      <c r="S88" s="51"/>
      <c r="T88" s="51"/>
      <c r="U88" s="51"/>
      <c r="V88" s="51"/>
      <c r="W88" s="51"/>
      <c r="X88" s="51"/>
      <c r="Y88" s="51"/>
    </row>
    <row r="89" spans="1:25" ht="10.5" customHeight="1" x14ac:dyDescent="0.15">
      <c r="A89" s="7" t="s">
        <v>180</v>
      </c>
      <c r="B89" s="165">
        <v>56.2</v>
      </c>
      <c r="C89" s="165">
        <v>61.9</v>
      </c>
      <c r="D89" s="165">
        <v>67.900000000000006</v>
      </c>
      <c r="E89" s="165">
        <v>67</v>
      </c>
      <c r="F89" s="165">
        <v>55.4</v>
      </c>
      <c r="G89" s="165">
        <v>60.3</v>
      </c>
      <c r="H89" s="165">
        <v>65.5</v>
      </c>
      <c r="I89" s="165">
        <v>58.5</v>
      </c>
      <c r="J89" s="166">
        <v>63.9</v>
      </c>
      <c r="K89" s="165">
        <v>67.900000000000006</v>
      </c>
      <c r="L89" s="165">
        <v>61.4</v>
      </c>
      <c r="M89" s="166">
        <v>67</v>
      </c>
      <c r="N89" s="242">
        <f>SUM(B89:M89)/12</f>
        <v>62.741666666666667</v>
      </c>
      <c r="O89" s="167">
        <f>SUM(N89/N88)*100</f>
        <v>97.450168263008024</v>
      </c>
      <c r="P89" s="51"/>
      <c r="Q89" s="249"/>
      <c r="R89" s="51"/>
      <c r="S89" s="51"/>
      <c r="T89" s="51"/>
      <c r="U89" s="51"/>
      <c r="V89" s="51"/>
      <c r="W89" s="51"/>
      <c r="X89" s="51"/>
      <c r="Y89" s="51"/>
    </row>
    <row r="90" spans="1:25" ht="10.5" customHeight="1" x14ac:dyDescent="0.15">
      <c r="A90" s="7" t="s">
        <v>187</v>
      </c>
      <c r="B90" s="165">
        <v>57.4</v>
      </c>
      <c r="C90" s="165">
        <v>63.8</v>
      </c>
      <c r="D90" s="165">
        <v>73.5</v>
      </c>
      <c r="E90" s="165">
        <v>79</v>
      </c>
      <c r="F90" s="165">
        <v>70.3</v>
      </c>
      <c r="G90" s="165">
        <v>74.900000000000006</v>
      </c>
      <c r="H90" s="165">
        <v>70</v>
      </c>
      <c r="I90" s="165">
        <v>68</v>
      </c>
      <c r="J90" s="166">
        <v>72.400000000000006</v>
      </c>
      <c r="K90" s="165">
        <v>66</v>
      </c>
      <c r="L90" s="165"/>
      <c r="M90" s="166"/>
      <c r="N90" s="242"/>
      <c r="O90" s="167"/>
      <c r="P90" s="51"/>
      <c r="Q90" s="51"/>
      <c r="R90" s="51"/>
      <c r="S90" s="51"/>
      <c r="T90" s="51"/>
      <c r="U90" s="51"/>
      <c r="V90" s="51"/>
      <c r="W90" s="51"/>
      <c r="X90" s="51"/>
      <c r="Y90" s="51"/>
    </row>
    <row r="91" spans="1:25" ht="9.9499999999999993" customHeight="1" x14ac:dyDescent="0.15">
      <c r="A91" s="171"/>
      <c r="B91" s="171"/>
      <c r="C91" s="171"/>
      <c r="D91" s="171"/>
      <c r="E91" s="171"/>
      <c r="F91" s="171"/>
      <c r="G91" s="171"/>
      <c r="H91" s="171"/>
      <c r="I91" s="171"/>
      <c r="J91" s="171"/>
      <c r="K91" s="169"/>
      <c r="L91" s="171"/>
      <c r="M91" s="17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66"/>
  </sheetPr>
  <dimension ref="A1:U109"/>
  <sheetViews>
    <sheetView zoomScaleNormal="100" workbookViewId="0">
      <selection activeCell="A4" sqref="A4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31" customWidth="1"/>
    <col min="10" max="10" width="11.62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7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 x14ac:dyDescent="0.15">
      <c r="A1" s="551" t="s">
        <v>200</v>
      </c>
      <c r="B1" s="552"/>
      <c r="C1" s="552"/>
      <c r="D1" s="552"/>
      <c r="E1" s="552"/>
      <c r="F1" s="552"/>
      <c r="G1" s="552"/>
      <c r="M1" s="17"/>
      <c r="N1" s="394" t="s">
        <v>187</v>
      </c>
      <c r="O1" s="125"/>
      <c r="P1" s="53"/>
      <c r="Q1" s="332" t="s">
        <v>180</v>
      </c>
    </row>
    <row r="2" spans="1:19" ht="13.5" customHeight="1" x14ac:dyDescent="0.15">
      <c r="A2" s="1"/>
      <c r="B2" s="1"/>
      <c r="C2" s="1"/>
      <c r="D2" s="1"/>
      <c r="E2" s="1"/>
      <c r="F2" s="1"/>
      <c r="G2" s="1"/>
      <c r="H2" s="4"/>
      <c r="I2" s="161" t="s">
        <v>9</v>
      </c>
      <c r="J2" s="9" t="s">
        <v>68</v>
      </c>
      <c r="K2" s="4" t="s">
        <v>44</v>
      </c>
      <c r="L2" s="4"/>
      <c r="M2" s="9" t="s">
        <v>9</v>
      </c>
      <c r="N2" s="9"/>
      <c r="O2" s="100"/>
      <c r="P2" s="92"/>
      <c r="Q2" s="98"/>
    </row>
    <row r="3" spans="1:19" ht="13.5" customHeight="1" x14ac:dyDescent="0.15">
      <c r="A3" s="1"/>
      <c r="B3" s="1"/>
      <c r="C3" s="1"/>
      <c r="D3" s="1"/>
      <c r="E3" s="1"/>
      <c r="F3" s="1"/>
      <c r="H3" s="92">
        <v>17</v>
      </c>
      <c r="I3" s="183" t="s">
        <v>21</v>
      </c>
      <c r="J3" s="14">
        <v>255920</v>
      </c>
      <c r="K3" s="226">
        <v>1</v>
      </c>
      <c r="L3" s="4">
        <f>SUM(H3)</f>
        <v>17</v>
      </c>
      <c r="M3" s="183" t="s">
        <v>21</v>
      </c>
      <c r="N3" s="14">
        <f>SUM(J3)</f>
        <v>255920</v>
      </c>
      <c r="O3" s="4">
        <f>SUM(H3)</f>
        <v>17</v>
      </c>
      <c r="P3" s="183" t="s">
        <v>21</v>
      </c>
      <c r="Q3" s="227">
        <v>81575</v>
      </c>
    </row>
    <row r="4" spans="1:19" ht="13.5" customHeight="1" x14ac:dyDescent="0.15">
      <c r="H4" s="92">
        <v>33</v>
      </c>
      <c r="I4" s="183" t="s">
        <v>0</v>
      </c>
      <c r="J4" s="14">
        <v>100704</v>
      </c>
      <c r="K4" s="226">
        <v>2</v>
      </c>
      <c r="L4" s="4">
        <f t="shared" ref="L4:L12" si="0">SUM(H4)</f>
        <v>33</v>
      </c>
      <c r="M4" s="183" t="s">
        <v>0</v>
      </c>
      <c r="N4" s="14">
        <f t="shared" ref="N4:N12" si="1">SUM(J4)</f>
        <v>100704</v>
      </c>
      <c r="O4" s="4">
        <f t="shared" ref="O4:O12" si="2">SUM(H4)</f>
        <v>33</v>
      </c>
      <c r="P4" s="183" t="s">
        <v>0</v>
      </c>
      <c r="Q4" s="97">
        <v>136906</v>
      </c>
    </row>
    <row r="5" spans="1:19" ht="13.5" customHeight="1" x14ac:dyDescent="0.15">
      <c r="H5" s="92">
        <v>36</v>
      </c>
      <c r="I5" s="184" t="s">
        <v>5</v>
      </c>
      <c r="J5" s="14">
        <v>96014</v>
      </c>
      <c r="K5" s="226">
        <v>3</v>
      </c>
      <c r="L5" s="4">
        <f t="shared" si="0"/>
        <v>36</v>
      </c>
      <c r="M5" s="184" t="s">
        <v>5</v>
      </c>
      <c r="N5" s="14">
        <f t="shared" si="1"/>
        <v>96014</v>
      </c>
      <c r="O5" s="4">
        <f t="shared" si="2"/>
        <v>36</v>
      </c>
      <c r="P5" s="184" t="s">
        <v>5</v>
      </c>
      <c r="Q5" s="97">
        <v>65944</v>
      </c>
      <c r="S5" s="53"/>
    </row>
    <row r="6" spans="1:19" ht="13.5" customHeight="1" x14ac:dyDescent="0.15">
      <c r="H6" s="92">
        <v>26</v>
      </c>
      <c r="I6" s="183" t="s">
        <v>30</v>
      </c>
      <c r="J6" s="14">
        <v>94575</v>
      </c>
      <c r="K6" s="226">
        <v>4</v>
      </c>
      <c r="L6" s="4">
        <f t="shared" si="0"/>
        <v>26</v>
      </c>
      <c r="M6" s="183" t="s">
        <v>30</v>
      </c>
      <c r="N6" s="14">
        <f t="shared" si="1"/>
        <v>94575</v>
      </c>
      <c r="O6" s="4">
        <f t="shared" si="2"/>
        <v>26</v>
      </c>
      <c r="P6" s="183" t="s">
        <v>30</v>
      </c>
      <c r="Q6" s="97">
        <v>91437</v>
      </c>
    </row>
    <row r="7" spans="1:19" ht="13.5" customHeight="1" x14ac:dyDescent="0.15">
      <c r="H7" s="92">
        <v>16</v>
      </c>
      <c r="I7" s="183" t="s">
        <v>3</v>
      </c>
      <c r="J7" s="98">
        <v>60066</v>
      </c>
      <c r="K7" s="226">
        <v>5</v>
      </c>
      <c r="L7" s="4">
        <f t="shared" si="0"/>
        <v>16</v>
      </c>
      <c r="M7" s="183" t="s">
        <v>3</v>
      </c>
      <c r="N7" s="14">
        <f t="shared" si="1"/>
        <v>60066</v>
      </c>
      <c r="O7" s="4">
        <f t="shared" si="2"/>
        <v>16</v>
      </c>
      <c r="P7" s="183" t="s">
        <v>3</v>
      </c>
      <c r="Q7" s="97">
        <v>58669</v>
      </c>
    </row>
    <row r="8" spans="1:19" ht="13.5" customHeight="1" x14ac:dyDescent="0.15">
      <c r="G8" s="448"/>
      <c r="H8" s="92">
        <v>31</v>
      </c>
      <c r="I8" s="183" t="s">
        <v>106</v>
      </c>
      <c r="J8" s="14">
        <v>40039</v>
      </c>
      <c r="K8" s="226">
        <v>6</v>
      </c>
      <c r="L8" s="4">
        <f t="shared" si="0"/>
        <v>31</v>
      </c>
      <c r="M8" s="183" t="s">
        <v>64</v>
      </c>
      <c r="N8" s="14">
        <f t="shared" si="1"/>
        <v>40039</v>
      </c>
      <c r="O8" s="4">
        <f t="shared" si="2"/>
        <v>31</v>
      </c>
      <c r="P8" s="183" t="s">
        <v>64</v>
      </c>
      <c r="Q8" s="97">
        <v>25719</v>
      </c>
    </row>
    <row r="9" spans="1:19" ht="13.5" customHeight="1" x14ac:dyDescent="0.15">
      <c r="H9" s="153">
        <v>13</v>
      </c>
      <c r="I9" s="186" t="s">
        <v>7</v>
      </c>
      <c r="J9" s="152">
        <v>38995</v>
      </c>
      <c r="K9" s="226">
        <v>7</v>
      </c>
      <c r="L9" s="4">
        <f t="shared" si="0"/>
        <v>13</v>
      </c>
      <c r="M9" s="186" t="s">
        <v>7</v>
      </c>
      <c r="N9" s="14">
        <f t="shared" si="1"/>
        <v>38995</v>
      </c>
      <c r="O9" s="4">
        <f t="shared" si="2"/>
        <v>13</v>
      </c>
      <c r="P9" s="186" t="s">
        <v>7</v>
      </c>
      <c r="Q9" s="97">
        <v>30543</v>
      </c>
    </row>
    <row r="10" spans="1:19" ht="13.5" customHeight="1" x14ac:dyDescent="0.15">
      <c r="G10" s="448"/>
      <c r="H10" s="92">
        <v>34</v>
      </c>
      <c r="I10" s="183" t="s">
        <v>1</v>
      </c>
      <c r="J10" s="253">
        <v>38823</v>
      </c>
      <c r="K10" s="226">
        <v>8</v>
      </c>
      <c r="L10" s="4">
        <f t="shared" si="0"/>
        <v>34</v>
      </c>
      <c r="M10" s="183" t="s">
        <v>1</v>
      </c>
      <c r="N10" s="14">
        <f t="shared" si="1"/>
        <v>38823</v>
      </c>
      <c r="O10" s="4">
        <f t="shared" si="2"/>
        <v>34</v>
      </c>
      <c r="P10" s="183" t="s">
        <v>1</v>
      </c>
      <c r="Q10" s="97">
        <v>39805</v>
      </c>
    </row>
    <row r="11" spans="1:19" ht="13.5" customHeight="1" x14ac:dyDescent="0.15">
      <c r="H11" s="494">
        <v>40</v>
      </c>
      <c r="I11" s="255" t="s">
        <v>2</v>
      </c>
      <c r="J11" s="14">
        <v>35101</v>
      </c>
      <c r="K11" s="226">
        <v>9</v>
      </c>
      <c r="L11" s="4">
        <f t="shared" si="0"/>
        <v>40</v>
      </c>
      <c r="M11" s="255" t="s">
        <v>2</v>
      </c>
      <c r="N11" s="14">
        <f t="shared" si="1"/>
        <v>35101</v>
      </c>
      <c r="O11" s="4">
        <f t="shared" si="2"/>
        <v>40</v>
      </c>
      <c r="P11" s="255" t="s">
        <v>2</v>
      </c>
      <c r="Q11" s="97">
        <v>49240</v>
      </c>
    </row>
    <row r="12" spans="1:19" ht="13.5" customHeight="1" thickBot="1" x14ac:dyDescent="0.2">
      <c r="H12" s="323">
        <v>25</v>
      </c>
      <c r="I12" s="465" t="s">
        <v>29</v>
      </c>
      <c r="J12" s="470">
        <v>33151</v>
      </c>
      <c r="K12" s="225">
        <v>10</v>
      </c>
      <c r="L12" s="4">
        <f t="shared" si="0"/>
        <v>25</v>
      </c>
      <c r="M12" s="465" t="s">
        <v>29</v>
      </c>
      <c r="N12" s="129">
        <f t="shared" si="1"/>
        <v>33151</v>
      </c>
      <c r="O12" s="15">
        <f t="shared" si="2"/>
        <v>25</v>
      </c>
      <c r="P12" s="465" t="s">
        <v>29</v>
      </c>
      <c r="Q12" s="228">
        <v>31878</v>
      </c>
    </row>
    <row r="13" spans="1:19" ht="13.5" customHeight="1" thickTop="1" thickBot="1" x14ac:dyDescent="0.2">
      <c r="H13" s="137">
        <v>24</v>
      </c>
      <c r="I13" s="495" t="s">
        <v>28</v>
      </c>
      <c r="J13" s="507">
        <v>31108</v>
      </c>
      <c r="K13" s="117"/>
      <c r="L13" s="86"/>
      <c r="M13" s="187"/>
      <c r="N13" s="398">
        <f>SUM(J43)</f>
        <v>954032</v>
      </c>
      <c r="O13" s="4"/>
      <c r="P13" s="322" t="s">
        <v>157</v>
      </c>
      <c r="Q13" s="230">
        <v>799317</v>
      </c>
    </row>
    <row r="14" spans="1:19" ht="13.5" customHeight="1" x14ac:dyDescent="0.15">
      <c r="B14" s="21"/>
      <c r="G14" s="1"/>
      <c r="H14" s="92">
        <v>38</v>
      </c>
      <c r="I14" s="183" t="s">
        <v>38</v>
      </c>
      <c r="J14" s="14">
        <v>27429</v>
      </c>
      <c r="K14" s="117"/>
      <c r="L14" s="28"/>
      <c r="N14" t="s">
        <v>59</v>
      </c>
      <c r="O14"/>
    </row>
    <row r="15" spans="1:19" ht="13.5" customHeight="1" x14ac:dyDescent="0.15">
      <c r="H15" s="92">
        <v>2</v>
      </c>
      <c r="I15" s="183" t="s">
        <v>6</v>
      </c>
      <c r="J15" s="14">
        <v>13874</v>
      </c>
      <c r="K15" s="117"/>
      <c r="L15" s="28"/>
      <c r="M15" s="1" t="s">
        <v>188</v>
      </c>
      <c r="N15" s="16"/>
      <c r="O15"/>
      <c r="P15" s="394" t="s">
        <v>189</v>
      </c>
      <c r="Q15" s="96" t="s">
        <v>63</v>
      </c>
    </row>
    <row r="16" spans="1:19" ht="13.5" customHeight="1" x14ac:dyDescent="0.15">
      <c r="B16" s="1"/>
      <c r="C16" s="16"/>
      <c r="D16" s="1"/>
      <c r="E16" s="19"/>
      <c r="F16" s="1"/>
      <c r="H16" s="92">
        <v>9</v>
      </c>
      <c r="I16" s="395" t="s">
        <v>173</v>
      </c>
      <c r="J16" s="253">
        <v>13153</v>
      </c>
      <c r="K16" s="117"/>
      <c r="L16" s="4">
        <f>SUM(L3)</f>
        <v>17</v>
      </c>
      <c r="M16" s="14">
        <f>SUM(N3)</f>
        <v>255920</v>
      </c>
      <c r="N16" s="183" t="s">
        <v>21</v>
      </c>
      <c r="O16" s="4">
        <f>SUM(O3)</f>
        <v>17</v>
      </c>
      <c r="P16" s="14">
        <f>SUM(M16)</f>
        <v>255920</v>
      </c>
      <c r="Q16" s="327">
        <v>336063</v>
      </c>
      <c r="R16" s="87"/>
    </row>
    <row r="17" spans="2:20" ht="13.5" customHeight="1" x14ac:dyDescent="0.15">
      <c r="B17" s="1"/>
      <c r="C17" s="16"/>
      <c r="D17" s="1"/>
      <c r="E17" s="19"/>
      <c r="F17" s="1"/>
      <c r="H17" s="92">
        <v>14</v>
      </c>
      <c r="I17" s="183" t="s">
        <v>19</v>
      </c>
      <c r="J17" s="14">
        <v>11793</v>
      </c>
      <c r="K17" s="117"/>
      <c r="L17" s="4">
        <f t="shared" ref="L17:L25" si="3">SUM(L4)</f>
        <v>33</v>
      </c>
      <c r="M17" s="14">
        <f t="shared" ref="M17:M25" si="4">SUM(N4)</f>
        <v>100704</v>
      </c>
      <c r="N17" s="183" t="s">
        <v>0</v>
      </c>
      <c r="O17" s="4">
        <f t="shared" ref="O17:O25" si="5">SUM(O4)</f>
        <v>33</v>
      </c>
      <c r="P17" s="14">
        <f t="shared" ref="P17:P25" si="6">SUM(M17)</f>
        <v>100704</v>
      </c>
      <c r="Q17" s="328">
        <v>87000</v>
      </c>
      <c r="R17" s="87"/>
      <c r="S17" s="46"/>
    </row>
    <row r="18" spans="2:20" ht="13.5" customHeight="1" x14ac:dyDescent="0.15">
      <c r="B18" s="1"/>
      <c r="C18" s="16"/>
      <c r="D18" s="1"/>
      <c r="E18" s="19"/>
      <c r="F18" s="1"/>
      <c r="H18" s="92">
        <v>37</v>
      </c>
      <c r="I18" s="183" t="s">
        <v>37</v>
      </c>
      <c r="J18" s="14">
        <v>9396</v>
      </c>
      <c r="K18" s="117"/>
      <c r="L18" s="4">
        <f t="shared" si="3"/>
        <v>36</v>
      </c>
      <c r="M18" s="14">
        <f t="shared" si="4"/>
        <v>96014</v>
      </c>
      <c r="N18" s="184" t="s">
        <v>5</v>
      </c>
      <c r="O18" s="4">
        <f t="shared" si="5"/>
        <v>36</v>
      </c>
      <c r="P18" s="14">
        <f t="shared" si="6"/>
        <v>96014</v>
      </c>
      <c r="Q18" s="328">
        <v>97736</v>
      </c>
      <c r="R18" s="87"/>
      <c r="S18" s="127"/>
    </row>
    <row r="19" spans="2:20" ht="13.5" customHeight="1" x14ac:dyDescent="0.15">
      <c r="B19" s="1"/>
      <c r="C19" s="16"/>
      <c r="D19" s="1"/>
      <c r="E19" s="19"/>
      <c r="F19" s="1"/>
      <c r="G19" s="434"/>
      <c r="H19" s="92">
        <v>21</v>
      </c>
      <c r="I19" s="395" t="s">
        <v>167</v>
      </c>
      <c r="J19" s="14">
        <v>9072</v>
      </c>
      <c r="L19" s="4">
        <f t="shared" si="3"/>
        <v>26</v>
      </c>
      <c r="M19" s="14">
        <f t="shared" si="4"/>
        <v>94575</v>
      </c>
      <c r="N19" s="183" t="s">
        <v>30</v>
      </c>
      <c r="O19" s="4">
        <f t="shared" si="5"/>
        <v>26</v>
      </c>
      <c r="P19" s="14">
        <f t="shared" si="6"/>
        <v>94575</v>
      </c>
      <c r="Q19" s="328">
        <v>110608</v>
      </c>
      <c r="R19" s="87"/>
      <c r="S19" s="140"/>
    </row>
    <row r="20" spans="2:20" ht="13.5" customHeight="1" x14ac:dyDescent="0.15">
      <c r="B20" s="20"/>
      <c r="C20" s="16"/>
      <c r="D20" s="1"/>
      <c r="E20" s="19"/>
      <c r="F20" s="1"/>
      <c r="H20" s="92">
        <v>11</v>
      </c>
      <c r="I20" s="183" t="s">
        <v>17</v>
      </c>
      <c r="J20" s="253">
        <v>7389</v>
      </c>
      <c r="L20" s="4">
        <f t="shared" si="3"/>
        <v>16</v>
      </c>
      <c r="M20" s="14">
        <f t="shared" si="4"/>
        <v>60066</v>
      </c>
      <c r="N20" s="183" t="s">
        <v>3</v>
      </c>
      <c r="O20" s="4">
        <f t="shared" si="5"/>
        <v>16</v>
      </c>
      <c r="P20" s="14">
        <f t="shared" si="6"/>
        <v>60066</v>
      </c>
      <c r="Q20" s="328">
        <v>50207</v>
      </c>
      <c r="R20" s="87"/>
      <c r="S20" s="140"/>
    </row>
    <row r="21" spans="2:20" ht="13.5" customHeight="1" x14ac:dyDescent="0.15">
      <c r="B21" s="20"/>
      <c r="C21" s="16"/>
      <c r="D21" s="1"/>
      <c r="E21" s="19"/>
      <c r="F21" s="1"/>
      <c r="H21" s="92">
        <v>1</v>
      </c>
      <c r="I21" s="183" t="s">
        <v>4</v>
      </c>
      <c r="J21" s="14">
        <v>7344</v>
      </c>
      <c r="L21" s="4">
        <f t="shared" si="3"/>
        <v>31</v>
      </c>
      <c r="M21" s="14">
        <f t="shared" si="4"/>
        <v>40039</v>
      </c>
      <c r="N21" s="183" t="s">
        <v>64</v>
      </c>
      <c r="O21" s="4">
        <f t="shared" si="5"/>
        <v>31</v>
      </c>
      <c r="P21" s="14">
        <f t="shared" si="6"/>
        <v>40039</v>
      </c>
      <c r="Q21" s="328">
        <v>32701</v>
      </c>
      <c r="R21" s="87"/>
      <c r="S21" s="30"/>
    </row>
    <row r="22" spans="2:20" ht="13.5" customHeight="1" x14ac:dyDescent="0.15">
      <c r="B22" s="1"/>
      <c r="C22" s="16"/>
      <c r="D22" s="1"/>
      <c r="E22" s="19"/>
      <c r="F22" s="1"/>
      <c r="H22" s="92">
        <v>15</v>
      </c>
      <c r="I22" s="183" t="s">
        <v>20</v>
      </c>
      <c r="J22" s="14">
        <v>6898</v>
      </c>
      <c r="K22" s="16"/>
      <c r="L22" s="4">
        <f t="shared" si="3"/>
        <v>13</v>
      </c>
      <c r="M22" s="14">
        <f t="shared" si="4"/>
        <v>38995</v>
      </c>
      <c r="N22" s="186" t="s">
        <v>7</v>
      </c>
      <c r="O22" s="4">
        <f t="shared" si="5"/>
        <v>13</v>
      </c>
      <c r="P22" s="14">
        <f t="shared" si="6"/>
        <v>38995</v>
      </c>
      <c r="Q22" s="328">
        <v>33947</v>
      </c>
      <c r="R22" s="87"/>
    </row>
    <row r="23" spans="2:20" ht="13.5" customHeight="1" x14ac:dyDescent="0.15">
      <c r="B23" s="20"/>
      <c r="C23" s="16"/>
      <c r="D23" s="1"/>
      <c r="E23" s="19"/>
      <c r="F23" s="1"/>
      <c r="H23" s="92">
        <v>3</v>
      </c>
      <c r="I23" s="183" t="s">
        <v>10</v>
      </c>
      <c r="J23" s="14">
        <v>4703</v>
      </c>
      <c r="K23" s="16"/>
      <c r="L23" s="4">
        <f t="shared" si="3"/>
        <v>34</v>
      </c>
      <c r="M23" s="14">
        <f t="shared" si="4"/>
        <v>38823</v>
      </c>
      <c r="N23" s="183" t="s">
        <v>1</v>
      </c>
      <c r="O23" s="4">
        <f t="shared" si="5"/>
        <v>34</v>
      </c>
      <c r="P23" s="14">
        <f t="shared" si="6"/>
        <v>38823</v>
      </c>
      <c r="Q23" s="328">
        <v>51100</v>
      </c>
      <c r="R23" s="87"/>
      <c r="S23" s="46"/>
    </row>
    <row r="24" spans="2:20" ht="13.5" customHeight="1" x14ac:dyDescent="0.15">
      <c r="B24" s="1"/>
      <c r="C24" s="16"/>
      <c r="D24" s="1"/>
      <c r="E24" s="19"/>
      <c r="F24" s="1"/>
      <c r="H24" s="92">
        <v>22</v>
      </c>
      <c r="I24" s="183" t="s">
        <v>26</v>
      </c>
      <c r="J24" s="253">
        <v>3316</v>
      </c>
      <c r="K24" s="16"/>
      <c r="L24" s="4">
        <f t="shared" si="3"/>
        <v>40</v>
      </c>
      <c r="M24" s="14">
        <f t="shared" si="4"/>
        <v>35101</v>
      </c>
      <c r="N24" s="255" t="s">
        <v>2</v>
      </c>
      <c r="O24" s="4">
        <f t="shared" si="5"/>
        <v>40</v>
      </c>
      <c r="P24" s="14">
        <f t="shared" si="6"/>
        <v>35101</v>
      </c>
      <c r="Q24" s="328">
        <v>29620</v>
      </c>
      <c r="R24" s="87"/>
      <c r="S24" s="127"/>
    </row>
    <row r="25" spans="2:20" ht="13.5" customHeight="1" thickBot="1" x14ac:dyDescent="0.2">
      <c r="B25" s="1"/>
      <c r="C25" s="16"/>
      <c r="D25" s="1"/>
      <c r="E25" s="19"/>
      <c r="F25" s="1"/>
      <c r="H25" s="92">
        <v>30</v>
      </c>
      <c r="I25" s="183" t="s">
        <v>33</v>
      </c>
      <c r="J25" s="14">
        <v>2362</v>
      </c>
      <c r="K25" s="16"/>
      <c r="L25" s="15">
        <f t="shared" si="3"/>
        <v>25</v>
      </c>
      <c r="M25" s="129">
        <f t="shared" si="4"/>
        <v>33151</v>
      </c>
      <c r="N25" s="465" t="s">
        <v>29</v>
      </c>
      <c r="O25" s="15">
        <f t="shared" si="5"/>
        <v>25</v>
      </c>
      <c r="P25" s="129">
        <f t="shared" si="6"/>
        <v>33151</v>
      </c>
      <c r="Q25" s="329">
        <v>37022</v>
      </c>
      <c r="R25" s="142" t="s">
        <v>73</v>
      </c>
      <c r="S25" s="30"/>
      <c r="T25" s="30"/>
    </row>
    <row r="26" spans="2:20" ht="13.5" customHeight="1" thickTop="1" x14ac:dyDescent="0.15">
      <c r="B26" s="1"/>
      <c r="C26" s="1"/>
      <c r="D26" s="1"/>
      <c r="E26" s="1"/>
      <c r="F26" s="1"/>
      <c r="H26" s="92">
        <v>27</v>
      </c>
      <c r="I26" s="183" t="s">
        <v>31</v>
      </c>
      <c r="J26" s="152">
        <v>2045</v>
      </c>
      <c r="K26" s="16"/>
      <c r="L26" s="130"/>
      <c r="M26" s="185">
        <f>SUM(J43-(M16+M17+M18+M19+M20+M21+M22+M23+M24+M25))</f>
        <v>160644</v>
      </c>
      <c r="N26" s="254" t="s">
        <v>45</v>
      </c>
      <c r="O26" s="131"/>
      <c r="P26" s="185">
        <f>SUM(M26)</f>
        <v>160644</v>
      </c>
      <c r="Q26" s="185"/>
      <c r="R26" s="201">
        <v>1051781</v>
      </c>
      <c r="T26" s="30"/>
    </row>
    <row r="27" spans="2:20" ht="13.5" customHeight="1" x14ac:dyDescent="0.15">
      <c r="H27" s="92">
        <v>39</v>
      </c>
      <c r="I27" s="183" t="s">
        <v>39</v>
      </c>
      <c r="J27" s="14">
        <v>1953</v>
      </c>
      <c r="K27" s="16"/>
      <c r="M27" s="53" t="s">
        <v>182</v>
      </c>
      <c r="N27" s="53"/>
      <c r="O27" s="125"/>
      <c r="P27" s="126" t="s">
        <v>183</v>
      </c>
    </row>
    <row r="28" spans="2:20" ht="13.5" customHeight="1" x14ac:dyDescent="0.15">
      <c r="G28" s="18"/>
      <c r="H28" s="92">
        <v>12</v>
      </c>
      <c r="I28" s="183" t="s">
        <v>18</v>
      </c>
      <c r="J28" s="14">
        <v>1610</v>
      </c>
      <c r="K28" s="16"/>
      <c r="M28" s="97">
        <f t="shared" ref="M28:M37" si="7">SUM(Q3)</f>
        <v>81575</v>
      </c>
      <c r="N28" s="183" t="s">
        <v>21</v>
      </c>
      <c r="O28" s="4">
        <f>SUM(L3)</f>
        <v>17</v>
      </c>
      <c r="P28" s="97">
        <f t="shared" ref="P28:P37" si="8">SUM(Q3)</f>
        <v>81575</v>
      </c>
    </row>
    <row r="29" spans="2:20" ht="13.5" customHeight="1" x14ac:dyDescent="0.15">
      <c r="H29" s="92">
        <v>29</v>
      </c>
      <c r="I29" s="183" t="s">
        <v>96</v>
      </c>
      <c r="J29" s="14">
        <v>1451</v>
      </c>
      <c r="K29" s="16"/>
      <c r="M29" s="97">
        <f t="shared" si="7"/>
        <v>136906</v>
      </c>
      <c r="N29" s="183" t="s">
        <v>0</v>
      </c>
      <c r="O29" s="4">
        <f t="shared" ref="O29:O37" si="9">SUM(L4)</f>
        <v>33</v>
      </c>
      <c r="P29" s="97">
        <f t="shared" si="8"/>
        <v>136906</v>
      </c>
    </row>
    <row r="30" spans="2:20" ht="13.5" customHeight="1" x14ac:dyDescent="0.15">
      <c r="H30" s="92">
        <v>35</v>
      </c>
      <c r="I30" s="183" t="s">
        <v>36</v>
      </c>
      <c r="J30" s="152">
        <v>1443</v>
      </c>
      <c r="K30" s="16"/>
      <c r="M30" s="97">
        <f t="shared" si="7"/>
        <v>65944</v>
      </c>
      <c r="N30" s="184" t="s">
        <v>5</v>
      </c>
      <c r="O30" s="4">
        <f t="shared" si="9"/>
        <v>36</v>
      </c>
      <c r="P30" s="97">
        <f t="shared" si="8"/>
        <v>65944</v>
      </c>
    </row>
    <row r="31" spans="2:20" ht="13.5" customHeight="1" x14ac:dyDescent="0.15">
      <c r="H31" s="92">
        <v>20</v>
      </c>
      <c r="I31" s="183" t="s">
        <v>24</v>
      </c>
      <c r="J31" s="98">
        <v>1158</v>
      </c>
      <c r="K31" s="16"/>
      <c r="M31" s="97">
        <f t="shared" si="7"/>
        <v>91437</v>
      </c>
      <c r="N31" s="183" t="s">
        <v>30</v>
      </c>
      <c r="O31" s="4">
        <f t="shared" si="9"/>
        <v>26</v>
      </c>
      <c r="P31" s="97">
        <f t="shared" si="8"/>
        <v>91437</v>
      </c>
    </row>
    <row r="32" spans="2:20" ht="13.5" customHeight="1" x14ac:dyDescent="0.15">
      <c r="H32" s="92">
        <v>6</v>
      </c>
      <c r="I32" s="183" t="s">
        <v>13</v>
      </c>
      <c r="J32" s="14">
        <v>699</v>
      </c>
      <c r="K32" s="16"/>
      <c r="M32" s="97">
        <f t="shared" si="7"/>
        <v>58669</v>
      </c>
      <c r="N32" s="183" t="s">
        <v>3</v>
      </c>
      <c r="O32" s="4">
        <f t="shared" si="9"/>
        <v>16</v>
      </c>
      <c r="P32" s="97">
        <f t="shared" si="8"/>
        <v>58669</v>
      </c>
      <c r="S32" s="11"/>
    </row>
    <row r="33" spans="7:21" ht="13.5" customHeight="1" x14ac:dyDescent="0.15">
      <c r="G33" s="449"/>
      <c r="H33" s="92">
        <v>23</v>
      </c>
      <c r="I33" s="183" t="s">
        <v>27</v>
      </c>
      <c r="J33" s="14">
        <v>662</v>
      </c>
      <c r="K33" s="16"/>
      <c r="M33" s="97">
        <f t="shared" si="7"/>
        <v>25719</v>
      </c>
      <c r="N33" s="183" t="s">
        <v>64</v>
      </c>
      <c r="O33" s="4">
        <f t="shared" si="9"/>
        <v>31</v>
      </c>
      <c r="P33" s="97">
        <f t="shared" si="8"/>
        <v>25719</v>
      </c>
      <c r="S33" s="30"/>
      <c r="T33" s="30"/>
    </row>
    <row r="34" spans="7:21" ht="13.5" customHeight="1" x14ac:dyDescent="0.15">
      <c r="H34" s="92">
        <v>18</v>
      </c>
      <c r="I34" s="183" t="s">
        <v>22</v>
      </c>
      <c r="J34" s="14">
        <v>450</v>
      </c>
      <c r="K34" s="16"/>
      <c r="M34" s="97">
        <f t="shared" si="7"/>
        <v>30543</v>
      </c>
      <c r="N34" s="186" t="s">
        <v>7</v>
      </c>
      <c r="O34" s="4">
        <f t="shared" si="9"/>
        <v>13</v>
      </c>
      <c r="P34" s="97">
        <f t="shared" si="8"/>
        <v>30543</v>
      </c>
      <c r="S34" s="30"/>
      <c r="T34" s="30"/>
    </row>
    <row r="35" spans="7:21" ht="13.5" customHeight="1" x14ac:dyDescent="0.15">
      <c r="H35" s="92">
        <v>4</v>
      </c>
      <c r="I35" s="183" t="s">
        <v>11</v>
      </c>
      <c r="J35" s="253">
        <v>408</v>
      </c>
      <c r="K35" s="16"/>
      <c r="M35" s="97">
        <f t="shared" si="7"/>
        <v>39805</v>
      </c>
      <c r="N35" s="183" t="s">
        <v>1</v>
      </c>
      <c r="O35" s="4">
        <f t="shared" si="9"/>
        <v>34</v>
      </c>
      <c r="P35" s="97">
        <f t="shared" si="8"/>
        <v>39805</v>
      </c>
      <c r="S35" s="30"/>
    </row>
    <row r="36" spans="7:21" ht="13.5" customHeight="1" x14ac:dyDescent="0.15">
      <c r="H36" s="92">
        <v>19</v>
      </c>
      <c r="I36" s="183" t="s">
        <v>23</v>
      </c>
      <c r="J36" s="14">
        <v>328</v>
      </c>
      <c r="K36" s="16"/>
      <c r="M36" s="97">
        <f t="shared" si="7"/>
        <v>49240</v>
      </c>
      <c r="N36" s="255" t="s">
        <v>2</v>
      </c>
      <c r="O36" s="4">
        <f t="shared" si="9"/>
        <v>40</v>
      </c>
      <c r="P36" s="97">
        <f t="shared" si="8"/>
        <v>49240</v>
      </c>
      <c r="S36" s="30"/>
    </row>
    <row r="37" spans="7:21" ht="13.5" customHeight="1" thickBot="1" x14ac:dyDescent="0.2">
      <c r="H37" s="92">
        <v>7</v>
      </c>
      <c r="I37" s="183" t="s">
        <v>14</v>
      </c>
      <c r="J37" s="253">
        <v>248</v>
      </c>
      <c r="K37" s="16"/>
      <c r="M37" s="128">
        <f t="shared" si="7"/>
        <v>31878</v>
      </c>
      <c r="N37" s="465" t="s">
        <v>29</v>
      </c>
      <c r="O37" s="15">
        <f t="shared" si="9"/>
        <v>25</v>
      </c>
      <c r="P37" s="128">
        <f t="shared" si="8"/>
        <v>31878</v>
      </c>
      <c r="S37" s="30"/>
    </row>
    <row r="38" spans="7:21" ht="13.5" customHeight="1" thickTop="1" x14ac:dyDescent="0.15">
      <c r="G38" s="434"/>
      <c r="H38" s="92">
        <v>32</v>
      </c>
      <c r="I38" s="183" t="s">
        <v>35</v>
      </c>
      <c r="J38" s="152">
        <v>160</v>
      </c>
      <c r="K38" s="16"/>
      <c r="M38" s="404">
        <f>SUM(Q13-(Q3+Q4+Q5+Q6+Q7+Q8+Q9+Q10+Q11+Q12))</f>
        <v>187601</v>
      </c>
      <c r="N38" s="405" t="s">
        <v>169</v>
      </c>
      <c r="O38" s="406"/>
      <c r="P38" s="407">
        <f>SUM(M38)</f>
        <v>187601</v>
      </c>
      <c r="U38" s="30"/>
    </row>
    <row r="39" spans="7:21" ht="13.5" customHeight="1" x14ac:dyDescent="0.15">
      <c r="H39" s="92">
        <v>10</v>
      </c>
      <c r="I39" s="183" t="s">
        <v>16</v>
      </c>
      <c r="J39" s="14">
        <v>100</v>
      </c>
      <c r="K39" s="16"/>
      <c r="P39" s="30"/>
    </row>
    <row r="40" spans="7:21" ht="13.5" customHeight="1" x14ac:dyDescent="0.15">
      <c r="H40" s="92">
        <v>5</v>
      </c>
      <c r="I40" s="183" t="s">
        <v>12</v>
      </c>
      <c r="J40" s="253">
        <v>50</v>
      </c>
      <c r="K40" s="16"/>
    </row>
    <row r="41" spans="7:21" ht="13.5" customHeight="1" x14ac:dyDescent="0.15">
      <c r="G41" s="449"/>
      <c r="H41" s="92">
        <v>28</v>
      </c>
      <c r="I41" s="183" t="s">
        <v>32</v>
      </c>
      <c r="J41" s="14">
        <v>42</v>
      </c>
      <c r="K41" s="16"/>
    </row>
    <row r="42" spans="7:21" ht="13.5" customHeight="1" thickBot="1" x14ac:dyDescent="0.2">
      <c r="H42" s="153">
        <v>8</v>
      </c>
      <c r="I42" s="186" t="s">
        <v>15</v>
      </c>
      <c r="J42" s="129">
        <v>0</v>
      </c>
      <c r="K42" s="16"/>
    </row>
    <row r="43" spans="7:21" ht="13.5" customHeight="1" thickTop="1" x14ac:dyDescent="0.15">
      <c r="H43" s="130"/>
      <c r="I43" s="349" t="s">
        <v>94</v>
      </c>
      <c r="J43" s="350">
        <f>SUM(J3:J42)</f>
        <v>954032</v>
      </c>
    </row>
    <row r="44" spans="7:21" ht="13.5" customHeight="1" x14ac:dyDescent="0.15"/>
    <row r="45" spans="7:21" ht="13.5" customHeight="1" x14ac:dyDescent="0.15"/>
    <row r="46" spans="7:21" ht="13.5" customHeight="1" x14ac:dyDescent="0.15"/>
    <row r="47" spans="7:21" ht="13.5" customHeight="1" x14ac:dyDescent="0.15"/>
    <row r="48" spans="7:21" ht="13.5" customHeight="1" x14ac:dyDescent="0.15"/>
    <row r="49" spans="1:16" ht="13.5" customHeight="1" x14ac:dyDescent="0.15"/>
    <row r="50" spans="1:16" ht="13.5" customHeight="1" x14ac:dyDescent="0.15"/>
    <row r="51" spans="1:16" ht="13.5" customHeight="1" x14ac:dyDescent="0.15"/>
    <row r="52" spans="1:16" ht="13.5" customHeight="1" x14ac:dyDescent="0.15">
      <c r="A52" s="36" t="s">
        <v>46</v>
      </c>
      <c r="B52" s="24" t="s">
        <v>9</v>
      </c>
      <c r="C52" s="9" t="s">
        <v>187</v>
      </c>
      <c r="D52" s="9" t="s">
        <v>180</v>
      </c>
      <c r="E52" s="26" t="s">
        <v>43</v>
      </c>
      <c r="F52" s="25" t="s">
        <v>42</v>
      </c>
      <c r="G52" s="25" t="s">
        <v>40</v>
      </c>
      <c r="I52" s="182"/>
    </row>
    <row r="53" spans="1:16" ht="13.5" customHeight="1" x14ac:dyDescent="0.15">
      <c r="A53" s="10">
        <v>1</v>
      </c>
      <c r="B53" s="183" t="s">
        <v>21</v>
      </c>
      <c r="C53" s="14">
        <f t="shared" ref="C53:C62" si="10">SUM(J3)</f>
        <v>255920</v>
      </c>
      <c r="D53" s="98">
        <f t="shared" ref="D53:D63" si="11">SUM(Q3)</f>
        <v>81575</v>
      </c>
      <c r="E53" s="95">
        <f t="shared" ref="E53:E62" si="12">SUM(P16/Q16*100)</f>
        <v>76.152388093899063</v>
      </c>
      <c r="F53" s="22">
        <f t="shared" ref="F53:F63" si="13">SUM(C53/D53*100)</f>
        <v>313.72356726938403</v>
      </c>
      <c r="G53" s="23"/>
      <c r="I53" s="182"/>
    </row>
    <row r="54" spans="1:16" ht="13.5" customHeight="1" x14ac:dyDescent="0.15">
      <c r="A54" s="10">
        <v>2</v>
      </c>
      <c r="B54" s="183" t="s">
        <v>0</v>
      </c>
      <c r="C54" s="14">
        <f t="shared" si="10"/>
        <v>100704</v>
      </c>
      <c r="D54" s="98">
        <f t="shared" si="11"/>
        <v>136906</v>
      </c>
      <c r="E54" s="95">
        <f t="shared" si="12"/>
        <v>115.75172413793105</v>
      </c>
      <c r="F54" s="22">
        <f t="shared" si="13"/>
        <v>73.557039136341729</v>
      </c>
      <c r="G54" s="23"/>
      <c r="I54" s="182"/>
    </row>
    <row r="55" spans="1:16" ht="13.5" customHeight="1" x14ac:dyDescent="0.15">
      <c r="A55" s="10">
        <v>3</v>
      </c>
      <c r="B55" s="184" t="s">
        <v>5</v>
      </c>
      <c r="C55" s="14">
        <f t="shared" si="10"/>
        <v>96014</v>
      </c>
      <c r="D55" s="98">
        <f t="shared" si="11"/>
        <v>65944</v>
      </c>
      <c r="E55" s="95">
        <f t="shared" si="12"/>
        <v>98.23811082917247</v>
      </c>
      <c r="F55" s="22">
        <f t="shared" si="13"/>
        <v>145.59929637267985</v>
      </c>
      <c r="G55" s="23"/>
      <c r="I55" s="182"/>
    </row>
    <row r="56" spans="1:16" ht="13.5" customHeight="1" x14ac:dyDescent="0.15">
      <c r="A56" s="10">
        <v>4</v>
      </c>
      <c r="B56" s="183" t="s">
        <v>30</v>
      </c>
      <c r="C56" s="14">
        <f t="shared" si="10"/>
        <v>94575</v>
      </c>
      <c r="D56" s="98">
        <f t="shared" si="11"/>
        <v>91437</v>
      </c>
      <c r="E56" s="95">
        <f t="shared" si="12"/>
        <v>85.504665123680027</v>
      </c>
      <c r="F56" s="22">
        <f t="shared" si="13"/>
        <v>103.43187112438072</v>
      </c>
      <c r="G56" s="23"/>
      <c r="I56" s="182"/>
    </row>
    <row r="57" spans="1:16" ht="13.5" customHeight="1" x14ac:dyDescent="0.15">
      <c r="A57" s="10">
        <v>5</v>
      </c>
      <c r="B57" s="183" t="s">
        <v>3</v>
      </c>
      <c r="C57" s="14">
        <f t="shared" si="10"/>
        <v>60066</v>
      </c>
      <c r="D57" s="98">
        <f t="shared" si="11"/>
        <v>58669</v>
      </c>
      <c r="E57" s="95">
        <f t="shared" si="12"/>
        <v>119.63670404525266</v>
      </c>
      <c r="F57" s="22">
        <f t="shared" si="13"/>
        <v>102.38115529495985</v>
      </c>
      <c r="G57" s="23"/>
      <c r="I57" s="182"/>
      <c r="P57" s="30"/>
    </row>
    <row r="58" spans="1:16" ht="13.5" customHeight="1" x14ac:dyDescent="0.15">
      <c r="A58" s="10">
        <v>6</v>
      </c>
      <c r="B58" s="183" t="s">
        <v>64</v>
      </c>
      <c r="C58" s="14">
        <f t="shared" si="10"/>
        <v>40039</v>
      </c>
      <c r="D58" s="98">
        <f t="shared" si="11"/>
        <v>25719</v>
      </c>
      <c r="E58" s="95">
        <f t="shared" si="12"/>
        <v>122.43968074370815</v>
      </c>
      <c r="F58" s="22">
        <f t="shared" si="13"/>
        <v>155.67868113068158</v>
      </c>
      <c r="G58" s="23"/>
    </row>
    <row r="59" spans="1:16" ht="13.5" customHeight="1" x14ac:dyDescent="0.15">
      <c r="A59" s="10">
        <v>7</v>
      </c>
      <c r="B59" s="186" t="s">
        <v>7</v>
      </c>
      <c r="C59" s="14">
        <f t="shared" si="10"/>
        <v>38995</v>
      </c>
      <c r="D59" s="98">
        <f t="shared" si="11"/>
        <v>30543</v>
      </c>
      <c r="E59" s="95">
        <f t="shared" si="12"/>
        <v>114.87023890181753</v>
      </c>
      <c r="F59" s="22">
        <f t="shared" si="13"/>
        <v>127.67246177520218</v>
      </c>
      <c r="G59" s="23"/>
    </row>
    <row r="60" spans="1:16" ht="13.5" customHeight="1" x14ac:dyDescent="0.15">
      <c r="A60" s="10">
        <v>8</v>
      </c>
      <c r="B60" s="183" t="s">
        <v>1</v>
      </c>
      <c r="C60" s="14">
        <f t="shared" si="10"/>
        <v>38823</v>
      </c>
      <c r="D60" s="98">
        <f t="shared" si="11"/>
        <v>39805</v>
      </c>
      <c r="E60" s="95">
        <f t="shared" si="12"/>
        <v>75.974559686888455</v>
      </c>
      <c r="F60" s="22">
        <f t="shared" si="13"/>
        <v>97.532973244567273</v>
      </c>
      <c r="G60" s="23"/>
    </row>
    <row r="61" spans="1:16" ht="13.5" customHeight="1" x14ac:dyDescent="0.15">
      <c r="A61" s="10">
        <v>9</v>
      </c>
      <c r="B61" s="255" t="s">
        <v>2</v>
      </c>
      <c r="C61" s="14">
        <f t="shared" si="10"/>
        <v>35101</v>
      </c>
      <c r="D61" s="98">
        <f t="shared" si="11"/>
        <v>49240</v>
      </c>
      <c r="E61" s="95">
        <f t="shared" si="12"/>
        <v>118.50438892640108</v>
      </c>
      <c r="F61" s="22">
        <f t="shared" si="13"/>
        <v>71.285540211210403</v>
      </c>
      <c r="G61" s="23"/>
    </row>
    <row r="62" spans="1:16" ht="13.5" customHeight="1" thickBot="1" x14ac:dyDescent="0.2">
      <c r="A62" s="143">
        <v>10</v>
      </c>
      <c r="B62" s="465" t="s">
        <v>29</v>
      </c>
      <c r="C62" s="129">
        <f t="shared" si="10"/>
        <v>33151</v>
      </c>
      <c r="D62" s="144">
        <f t="shared" si="11"/>
        <v>31878</v>
      </c>
      <c r="E62" s="145">
        <f t="shared" si="12"/>
        <v>89.544054886283831</v>
      </c>
      <c r="F62" s="146">
        <f t="shared" si="13"/>
        <v>103.99334964552355</v>
      </c>
      <c r="G62" s="147"/>
    </row>
    <row r="63" spans="1:16" ht="13.5" customHeight="1" thickTop="1" x14ac:dyDescent="0.15">
      <c r="A63" s="130"/>
      <c r="B63" s="148" t="s">
        <v>74</v>
      </c>
      <c r="C63" s="149">
        <f>SUM(J43)</f>
        <v>954032</v>
      </c>
      <c r="D63" s="149">
        <f t="shared" si="11"/>
        <v>799317</v>
      </c>
      <c r="E63" s="150">
        <f>SUM(C63/R26*100)</f>
        <v>90.706335254202159</v>
      </c>
      <c r="F63" s="151">
        <f t="shared" si="13"/>
        <v>119.35590009971013</v>
      </c>
      <c r="G63" s="130"/>
    </row>
    <row r="64" spans="1:16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ref="H3:J42">
    <sortCondition descending="1" ref="J3:J42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1"/>
  </sheetPr>
  <dimension ref="A1:AF159"/>
  <sheetViews>
    <sheetView zoomScaleNormal="100" workbookViewId="0">
      <selection activeCell="A4" sqref="A4"/>
    </sheetView>
  </sheetViews>
  <sheetFormatPr defaultRowHeight="13.5" x14ac:dyDescent="0.1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style="53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style="1" customWidth="1"/>
    <col min="18" max="18" width="13.75" style="52" customWidth="1"/>
    <col min="19" max="30" width="7.625" style="1" customWidth="1"/>
    <col min="31" max="32" width="9" style="1"/>
  </cols>
  <sheetData>
    <row r="1" spans="8:30" ht="12.75" customHeight="1" x14ac:dyDescent="0.15">
      <c r="H1" s="116" t="s">
        <v>66</v>
      </c>
      <c r="R1" s="118"/>
    </row>
    <row r="2" spans="8:30" x14ac:dyDescent="0.15">
      <c r="H2" s="210" t="s">
        <v>187</v>
      </c>
      <c r="I2" s="92"/>
      <c r="J2" s="212" t="s">
        <v>103</v>
      </c>
      <c r="K2" s="4"/>
      <c r="L2" s="352" t="s">
        <v>180</v>
      </c>
      <c r="R2" s="51"/>
      <c r="S2" s="119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</row>
    <row r="3" spans="8:30" x14ac:dyDescent="0.15">
      <c r="H3" s="202" t="s">
        <v>100</v>
      </c>
      <c r="I3" s="92"/>
      <c r="J3" s="161" t="s">
        <v>101</v>
      </c>
      <c r="K3" s="4"/>
      <c r="L3" s="352" t="s">
        <v>100</v>
      </c>
      <c r="M3" s="1"/>
      <c r="N3" s="101"/>
      <c r="O3" s="101"/>
      <c r="S3" s="28"/>
      <c r="T3" s="28"/>
      <c r="U3" s="28"/>
    </row>
    <row r="4" spans="8:30" x14ac:dyDescent="0.15">
      <c r="H4" s="4">
        <v>22886</v>
      </c>
      <c r="I4" s="92">
        <v>33</v>
      </c>
      <c r="J4" s="183" t="s">
        <v>0</v>
      </c>
      <c r="K4" s="132">
        <f>SUM(I4)</f>
        <v>33</v>
      </c>
      <c r="L4" s="369">
        <v>25865</v>
      </c>
      <c r="M4" s="49"/>
      <c r="N4" s="102"/>
      <c r="O4" s="102"/>
      <c r="S4" s="28"/>
      <c r="T4" s="28"/>
      <c r="U4" s="28"/>
    </row>
    <row r="5" spans="8:30" x14ac:dyDescent="0.15">
      <c r="H5" s="99">
        <v>19185</v>
      </c>
      <c r="I5" s="92">
        <v>26</v>
      </c>
      <c r="J5" s="183" t="s">
        <v>30</v>
      </c>
      <c r="K5" s="132">
        <f t="shared" ref="K5:K13" si="0">SUM(I5)</f>
        <v>26</v>
      </c>
      <c r="L5" s="370">
        <v>13439</v>
      </c>
      <c r="M5" s="49"/>
      <c r="N5" s="102"/>
      <c r="O5" s="102"/>
      <c r="S5" s="28"/>
      <c r="T5" s="28"/>
      <c r="U5" s="28"/>
    </row>
    <row r="6" spans="8:30" x14ac:dyDescent="0.15">
      <c r="H6" s="99">
        <v>8352</v>
      </c>
      <c r="I6" s="92">
        <v>14</v>
      </c>
      <c r="J6" s="183" t="s">
        <v>19</v>
      </c>
      <c r="K6" s="132">
        <f t="shared" si="0"/>
        <v>14</v>
      </c>
      <c r="L6" s="370">
        <v>10520</v>
      </c>
      <c r="M6" s="49"/>
      <c r="N6" s="211"/>
      <c r="O6" s="102"/>
      <c r="S6" s="28"/>
      <c r="T6" s="28"/>
      <c r="U6" s="28"/>
    </row>
    <row r="7" spans="8:30" x14ac:dyDescent="0.15">
      <c r="H7" s="222">
        <v>4896</v>
      </c>
      <c r="I7" s="92">
        <v>38</v>
      </c>
      <c r="J7" s="183" t="s">
        <v>38</v>
      </c>
      <c r="K7" s="132">
        <f t="shared" si="0"/>
        <v>38</v>
      </c>
      <c r="L7" s="370">
        <v>4752</v>
      </c>
      <c r="M7" s="49"/>
      <c r="N7" s="102"/>
      <c r="O7" s="102"/>
      <c r="S7" s="28"/>
      <c r="T7" s="28"/>
      <c r="U7" s="28"/>
    </row>
    <row r="8" spans="8:30" x14ac:dyDescent="0.15">
      <c r="H8" s="222">
        <v>4882</v>
      </c>
      <c r="I8" s="92">
        <v>24</v>
      </c>
      <c r="J8" s="183" t="s">
        <v>28</v>
      </c>
      <c r="K8" s="132">
        <f t="shared" si="0"/>
        <v>24</v>
      </c>
      <c r="L8" s="370">
        <v>2683</v>
      </c>
      <c r="M8" s="49"/>
      <c r="N8" s="102"/>
      <c r="O8" s="102"/>
      <c r="S8" s="28"/>
      <c r="T8" s="28"/>
      <c r="U8" s="28"/>
    </row>
    <row r="9" spans="8:30" x14ac:dyDescent="0.15">
      <c r="H9" s="48">
        <v>4294</v>
      </c>
      <c r="I9" s="92">
        <v>15</v>
      </c>
      <c r="J9" s="183" t="s">
        <v>20</v>
      </c>
      <c r="K9" s="132">
        <f t="shared" si="0"/>
        <v>15</v>
      </c>
      <c r="L9" s="370">
        <v>4231</v>
      </c>
      <c r="M9" s="49"/>
      <c r="N9" s="102"/>
      <c r="O9" s="102"/>
      <c r="S9" s="28"/>
      <c r="T9" s="28"/>
      <c r="U9" s="28"/>
    </row>
    <row r="10" spans="8:30" x14ac:dyDescent="0.15">
      <c r="H10" s="99">
        <v>3821</v>
      </c>
      <c r="I10" s="153">
        <v>34</v>
      </c>
      <c r="J10" s="186" t="s">
        <v>1</v>
      </c>
      <c r="K10" s="132">
        <f t="shared" si="0"/>
        <v>34</v>
      </c>
      <c r="L10" s="370">
        <v>2307</v>
      </c>
      <c r="S10" s="28"/>
      <c r="T10" s="28"/>
      <c r="U10" s="28"/>
    </row>
    <row r="11" spans="8:30" x14ac:dyDescent="0.15">
      <c r="H11" s="111">
        <v>2967</v>
      </c>
      <c r="I11" s="92">
        <v>36</v>
      </c>
      <c r="J11" s="183" t="s">
        <v>5</v>
      </c>
      <c r="K11" s="132">
        <f t="shared" si="0"/>
        <v>36</v>
      </c>
      <c r="L11" s="370">
        <v>2287</v>
      </c>
      <c r="M11" s="49"/>
      <c r="N11" s="102"/>
      <c r="O11" s="102"/>
      <c r="S11" s="28"/>
      <c r="T11" s="28"/>
      <c r="U11" s="28"/>
    </row>
    <row r="12" spans="8:30" x14ac:dyDescent="0.15">
      <c r="H12" s="191">
        <v>2386</v>
      </c>
      <c r="I12" s="153">
        <v>37</v>
      </c>
      <c r="J12" s="186" t="s">
        <v>37</v>
      </c>
      <c r="K12" s="132">
        <f t="shared" si="0"/>
        <v>37</v>
      </c>
      <c r="L12" s="370">
        <v>1559</v>
      </c>
      <c r="M12" s="49"/>
      <c r="N12" s="102"/>
      <c r="O12" s="102"/>
      <c r="S12" s="28"/>
      <c r="T12" s="28"/>
      <c r="U12" s="28"/>
    </row>
    <row r="13" spans="8:30" ht="14.25" thickBot="1" x14ac:dyDescent="0.2">
      <c r="H13" s="509">
        <v>1076</v>
      </c>
      <c r="I13" s="478">
        <v>27</v>
      </c>
      <c r="J13" s="479" t="s">
        <v>31</v>
      </c>
      <c r="K13" s="132">
        <f t="shared" si="0"/>
        <v>27</v>
      </c>
      <c r="L13" s="370">
        <v>390</v>
      </c>
      <c r="M13" s="49"/>
      <c r="N13" s="102"/>
      <c r="O13" s="102"/>
      <c r="S13" s="28"/>
      <c r="T13" s="28"/>
      <c r="U13" s="28"/>
    </row>
    <row r="14" spans="8:30" ht="14.25" thickTop="1" x14ac:dyDescent="0.15">
      <c r="H14" s="99">
        <v>976</v>
      </c>
      <c r="I14" s="137">
        <v>25</v>
      </c>
      <c r="J14" s="200" t="s">
        <v>29</v>
      </c>
      <c r="K14" s="121" t="s">
        <v>8</v>
      </c>
      <c r="L14" s="371">
        <v>71771</v>
      </c>
      <c r="S14" s="28"/>
      <c r="T14" s="28"/>
      <c r="U14" s="28"/>
    </row>
    <row r="15" spans="8:30" x14ac:dyDescent="0.15">
      <c r="H15" s="48">
        <v>869</v>
      </c>
      <c r="I15" s="92">
        <v>17</v>
      </c>
      <c r="J15" s="183" t="s">
        <v>21</v>
      </c>
      <c r="K15" s="56"/>
      <c r="L15" s="1" t="s">
        <v>60</v>
      </c>
      <c r="M15" s="459" t="s">
        <v>95</v>
      </c>
      <c r="N15" s="46" t="s">
        <v>75</v>
      </c>
      <c r="S15" s="28"/>
      <c r="T15" s="28"/>
      <c r="U15" s="28"/>
    </row>
    <row r="16" spans="8:30" x14ac:dyDescent="0.15">
      <c r="H16" s="48">
        <v>582</v>
      </c>
      <c r="I16" s="351">
        <v>40</v>
      </c>
      <c r="J16" s="184" t="s">
        <v>2</v>
      </c>
      <c r="K16" s="132">
        <f>SUM(I4)</f>
        <v>33</v>
      </c>
      <c r="L16" s="183" t="s">
        <v>0</v>
      </c>
      <c r="M16" s="372">
        <v>20339</v>
      </c>
      <c r="N16" s="100">
        <f>SUM(H4)</f>
        <v>22886</v>
      </c>
      <c r="O16" s="49"/>
      <c r="P16" s="18"/>
      <c r="S16" s="28"/>
      <c r="T16" s="28"/>
      <c r="U16" s="28"/>
    </row>
    <row r="17" spans="1:21" x14ac:dyDescent="0.15">
      <c r="H17" s="99">
        <v>407</v>
      </c>
      <c r="I17" s="92">
        <v>1</v>
      </c>
      <c r="J17" s="183" t="s">
        <v>4</v>
      </c>
      <c r="K17" s="132">
        <f t="shared" ref="K17:K25" si="1">SUM(I5)</f>
        <v>26</v>
      </c>
      <c r="L17" s="183" t="s">
        <v>30</v>
      </c>
      <c r="M17" s="373">
        <v>31371</v>
      </c>
      <c r="N17" s="100">
        <f t="shared" ref="N17:N25" si="2">SUM(H5)</f>
        <v>19185</v>
      </c>
      <c r="O17" s="49"/>
      <c r="P17" s="18"/>
      <c r="S17" s="28"/>
      <c r="T17" s="28"/>
      <c r="U17" s="28"/>
    </row>
    <row r="18" spans="1:21" x14ac:dyDescent="0.15">
      <c r="H18" s="508">
        <v>320</v>
      </c>
      <c r="I18" s="92">
        <v>19</v>
      </c>
      <c r="J18" s="183" t="s">
        <v>23</v>
      </c>
      <c r="K18" s="132">
        <f t="shared" si="1"/>
        <v>14</v>
      </c>
      <c r="L18" s="183" t="s">
        <v>19</v>
      </c>
      <c r="M18" s="373">
        <v>6464</v>
      </c>
      <c r="N18" s="100">
        <f t="shared" si="2"/>
        <v>8352</v>
      </c>
      <c r="O18" s="49"/>
      <c r="P18" s="18"/>
      <c r="S18" s="28"/>
      <c r="T18" s="28"/>
      <c r="U18" s="28"/>
    </row>
    <row r="19" spans="1:21" x14ac:dyDescent="0.15">
      <c r="H19" s="111">
        <v>249</v>
      </c>
      <c r="I19" s="92">
        <v>16</v>
      </c>
      <c r="J19" s="183" t="s">
        <v>3</v>
      </c>
      <c r="K19" s="132">
        <f t="shared" si="1"/>
        <v>38</v>
      </c>
      <c r="L19" s="183" t="s">
        <v>38</v>
      </c>
      <c r="M19" s="373">
        <v>5536</v>
      </c>
      <c r="N19" s="100">
        <f t="shared" si="2"/>
        <v>4896</v>
      </c>
      <c r="O19" s="49"/>
      <c r="P19" s="18"/>
      <c r="S19" s="28"/>
      <c r="T19" s="28"/>
      <c r="U19" s="28"/>
    </row>
    <row r="20" spans="1:21" ht="14.25" thickBot="1" x14ac:dyDescent="0.2">
      <c r="H20" s="99">
        <v>167</v>
      </c>
      <c r="I20" s="92">
        <v>23</v>
      </c>
      <c r="J20" s="183" t="s">
        <v>27</v>
      </c>
      <c r="K20" s="132">
        <f t="shared" si="1"/>
        <v>24</v>
      </c>
      <c r="L20" s="183" t="s">
        <v>28</v>
      </c>
      <c r="M20" s="373">
        <v>5042</v>
      </c>
      <c r="N20" s="100">
        <f t="shared" si="2"/>
        <v>4882</v>
      </c>
      <c r="O20" s="49"/>
      <c r="P20" s="18"/>
      <c r="S20" s="28"/>
      <c r="T20" s="28"/>
      <c r="U20" s="28"/>
    </row>
    <row r="21" spans="1:21" x14ac:dyDescent="0.15">
      <c r="A21" s="66" t="s">
        <v>46</v>
      </c>
      <c r="B21" s="67" t="s">
        <v>53</v>
      </c>
      <c r="C21" s="67" t="s">
        <v>187</v>
      </c>
      <c r="D21" s="67" t="s">
        <v>180</v>
      </c>
      <c r="E21" s="67" t="s">
        <v>51</v>
      </c>
      <c r="F21" s="67" t="s">
        <v>50</v>
      </c>
      <c r="G21" s="67" t="s">
        <v>52</v>
      </c>
      <c r="H21" s="48">
        <v>157</v>
      </c>
      <c r="I21" s="92">
        <v>21</v>
      </c>
      <c r="J21" s="183" t="s">
        <v>25</v>
      </c>
      <c r="K21" s="132">
        <f t="shared" si="1"/>
        <v>15</v>
      </c>
      <c r="L21" s="183" t="s">
        <v>20</v>
      </c>
      <c r="M21" s="373">
        <v>3600</v>
      </c>
      <c r="N21" s="100">
        <f t="shared" si="2"/>
        <v>4294</v>
      </c>
      <c r="O21" s="49"/>
      <c r="P21" s="18"/>
      <c r="S21" s="28"/>
      <c r="T21" s="28"/>
      <c r="U21" s="28"/>
    </row>
    <row r="22" spans="1:21" x14ac:dyDescent="0.15">
      <c r="A22" s="69">
        <v>1</v>
      </c>
      <c r="B22" s="183" t="s">
        <v>0</v>
      </c>
      <c r="C22" s="47">
        <f t="shared" ref="C22:C31" si="3">SUM(H4)</f>
        <v>22886</v>
      </c>
      <c r="D22" s="100">
        <f>SUM(L4)</f>
        <v>25865</v>
      </c>
      <c r="E22" s="59">
        <f t="shared" ref="E22:E32" si="4">SUM(N16/M16*100)</f>
        <v>112.5227395643837</v>
      </c>
      <c r="F22" s="63">
        <f>SUM(C22/D22*100)</f>
        <v>88.482505316064177</v>
      </c>
      <c r="G22" s="4"/>
      <c r="H22" s="103">
        <v>135</v>
      </c>
      <c r="I22" s="92">
        <v>22</v>
      </c>
      <c r="J22" s="183" t="s">
        <v>26</v>
      </c>
      <c r="K22" s="132">
        <f t="shared" si="1"/>
        <v>34</v>
      </c>
      <c r="L22" s="186" t="s">
        <v>1</v>
      </c>
      <c r="M22" s="373">
        <v>4844</v>
      </c>
      <c r="N22" s="100">
        <f t="shared" si="2"/>
        <v>3821</v>
      </c>
      <c r="O22" s="49"/>
      <c r="P22" s="18"/>
      <c r="S22" s="28"/>
      <c r="T22" s="28"/>
      <c r="U22" s="28"/>
    </row>
    <row r="23" spans="1:21" x14ac:dyDescent="0.15">
      <c r="A23" s="69">
        <v>2</v>
      </c>
      <c r="B23" s="183" t="s">
        <v>30</v>
      </c>
      <c r="C23" s="47">
        <f t="shared" si="3"/>
        <v>19185</v>
      </c>
      <c r="D23" s="100">
        <f>SUM(L5)</f>
        <v>13439</v>
      </c>
      <c r="E23" s="59">
        <f t="shared" si="4"/>
        <v>61.155207038347513</v>
      </c>
      <c r="F23" s="63">
        <f t="shared" ref="F23:F32" si="5">SUM(C23/D23*100)</f>
        <v>142.75615745219139</v>
      </c>
      <c r="G23" s="4"/>
      <c r="H23" s="141">
        <v>72</v>
      </c>
      <c r="I23" s="92">
        <v>6</v>
      </c>
      <c r="J23" s="183" t="s">
        <v>13</v>
      </c>
      <c r="K23" s="132">
        <f t="shared" si="1"/>
        <v>36</v>
      </c>
      <c r="L23" s="183" t="s">
        <v>5</v>
      </c>
      <c r="M23" s="373">
        <v>2950</v>
      </c>
      <c r="N23" s="100">
        <f t="shared" si="2"/>
        <v>2967</v>
      </c>
      <c r="O23" s="49"/>
      <c r="P23" s="18"/>
      <c r="S23" s="28"/>
      <c r="T23" s="28"/>
      <c r="U23" s="28"/>
    </row>
    <row r="24" spans="1:21" x14ac:dyDescent="0.15">
      <c r="A24" s="69">
        <v>3</v>
      </c>
      <c r="B24" s="183" t="s">
        <v>19</v>
      </c>
      <c r="C24" s="47">
        <f t="shared" si="3"/>
        <v>8352</v>
      </c>
      <c r="D24" s="100">
        <f t="shared" ref="D24:D31" si="6">SUM(L6)</f>
        <v>10520</v>
      </c>
      <c r="E24" s="59">
        <f t="shared" si="4"/>
        <v>129.20792079207922</v>
      </c>
      <c r="F24" s="63">
        <f t="shared" si="5"/>
        <v>79.391634980988584</v>
      </c>
      <c r="G24" s="4"/>
      <c r="H24" s="103">
        <v>72</v>
      </c>
      <c r="I24" s="92">
        <v>31</v>
      </c>
      <c r="J24" s="183" t="s">
        <v>106</v>
      </c>
      <c r="K24" s="132">
        <f t="shared" si="1"/>
        <v>37</v>
      </c>
      <c r="L24" s="186" t="s">
        <v>37</v>
      </c>
      <c r="M24" s="373">
        <v>3698</v>
      </c>
      <c r="N24" s="100">
        <f t="shared" si="2"/>
        <v>2386</v>
      </c>
      <c r="O24" s="49"/>
      <c r="P24" s="18"/>
      <c r="S24" s="28"/>
      <c r="T24" s="28"/>
      <c r="U24" s="28"/>
    </row>
    <row r="25" spans="1:21" ht="14.25" thickBot="1" x14ac:dyDescent="0.2">
      <c r="A25" s="69">
        <v>4</v>
      </c>
      <c r="B25" s="183" t="s">
        <v>38</v>
      </c>
      <c r="C25" s="47">
        <f t="shared" si="3"/>
        <v>4896</v>
      </c>
      <c r="D25" s="100">
        <f t="shared" si="6"/>
        <v>4752</v>
      </c>
      <c r="E25" s="59">
        <f t="shared" si="4"/>
        <v>88.439306358381501</v>
      </c>
      <c r="F25" s="63">
        <f t="shared" si="5"/>
        <v>103.03030303030303</v>
      </c>
      <c r="G25" s="4"/>
      <c r="H25" s="103">
        <v>22</v>
      </c>
      <c r="I25" s="92">
        <v>9</v>
      </c>
      <c r="J25" s="395" t="s">
        <v>174</v>
      </c>
      <c r="K25" s="207">
        <f t="shared" si="1"/>
        <v>27</v>
      </c>
      <c r="L25" s="479" t="s">
        <v>31</v>
      </c>
      <c r="M25" s="374">
        <v>1284</v>
      </c>
      <c r="N25" s="191">
        <f t="shared" si="2"/>
        <v>1076</v>
      </c>
      <c r="O25" s="49"/>
      <c r="P25" s="18"/>
      <c r="S25" s="28"/>
      <c r="T25" s="28"/>
      <c r="U25" s="28"/>
    </row>
    <row r="26" spans="1:21" ht="14.25" thickTop="1" x14ac:dyDescent="0.15">
      <c r="A26" s="69">
        <v>5</v>
      </c>
      <c r="B26" s="183" t="s">
        <v>28</v>
      </c>
      <c r="C26" s="100">
        <f t="shared" si="3"/>
        <v>4882</v>
      </c>
      <c r="D26" s="100">
        <f t="shared" si="6"/>
        <v>2683</v>
      </c>
      <c r="E26" s="462">
        <f t="shared" si="4"/>
        <v>96.826656088853625</v>
      </c>
      <c r="F26" s="464">
        <f t="shared" si="5"/>
        <v>181.96049198658218</v>
      </c>
      <c r="G26" s="13"/>
      <c r="H26" s="141">
        <v>19</v>
      </c>
      <c r="I26" s="92">
        <v>2</v>
      </c>
      <c r="J26" s="183" t="s">
        <v>6</v>
      </c>
      <c r="K26" s="4"/>
      <c r="L26" s="440" t="s">
        <v>166</v>
      </c>
      <c r="M26" s="375">
        <v>90379</v>
      </c>
      <c r="N26" s="220">
        <f>SUM(H44)</f>
        <v>78800</v>
      </c>
      <c r="S26" s="28"/>
      <c r="T26" s="28"/>
      <c r="U26" s="28"/>
    </row>
    <row r="27" spans="1:21" x14ac:dyDescent="0.15">
      <c r="A27" s="69">
        <v>6</v>
      </c>
      <c r="B27" s="183" t="s">
        <v>20</v>
      </c>
      <c r="C27" s="47">
        <f t="shared" si="3"/>
        <v>4294</v>
      </c>
      <c r="D27" s="100">
        <f t="shared" si="6"/>
        <v>4231</v>
      </c>
      <c r="E27" s="59">
        <f t="shared" si="4"/>
        <v>119.27777777777777</v>
      </c>
      <c r="F27" s="63">
        <f t="shared" si="5"/>
        <v>101.48900969038053</v>
      </c>
      <c r="G27" s="4"/>
      <c r="H27" s="103">
        <v>6</v>
      </c>
      <c r="I27" s="92">
        <v>4</v>
      </c>
      <c r="J27" s="183" t="s">
        <v>11</v>
      </c>
      <c r="L27" s="32"/>
      <c r="M27" s="28"/>
      <c r="S27" s="28"/>
      <c r="T27" s="28"/>
      <c r="U27" s="28"/>
    </row>
    <row r="28" spans="1:21" x14ac:dyDescent="0.15">
      <c r="A28" s="69">
        <v>7</v>
      </c>
      <c r="B28" s="186" t="s">
        <v>1</v>
      </c>
      <c r="C28" s="47">
        <f t="shared" si="3"/>
        <v>3821</v>
      </c>
      <c r="D28" s="100">
        <f t="shared" si="6"/>
        <v>2307</v>
      </c>
      <c r="E28" s="59">
        <f t="shared" si="4"/>
        <v>78.881090008257644</v>
      </c>
      <c r="F28" s="63">
        <f t="shared" si="5"/>
        <v>165.62635457303858</v>
      </c>
      <c r="G28" s="4"/>
      <c r="H28" s="103">
        <v>1</v>
      </c>
      <c r="I28" s="92">
        <v>3</v>
      </c>
      <c r="J28" s="183" t="s">
        <v>10</v>
      </c>
      <c r="L28" s="32"/>
      <c r="S28" s="28"/>
      <c r="T28" s="28"/>
      <c r="U28" s="28"/>
    </row>
    <row r="29" spans="1:21" x14ac:dyDescent="0.15">
      <c r="A29" s="69">
        <v>8</v>
      </c>
      <c r="B29" s="183" t="s">
        <v>5</v>
      </c>
      <c r="C29" s="47">
        <f t="shared" si="3"/>
        <v>2967</v>
      </c>
      <c r="D29" s="100">
        <f t="shared" si="6"/>
        <v>2287</v>
      </c>
      <c r="E29" s="59">
        <f t="shared" si="4"/>
        <v>100.57627118644068</v>
      </c>
      <c r="F29" s="63">
        <f t="shared" si="5"/>
        <v>129.73327503279407</v>
      </c>
      <c r="G29" s="12"/>
      <c r="H29" s="141">
        <v>1</v>
      </c>
      <c r="I29" s="92">
        <v>12</v>
      </c>
      <c r="J29" s="183" t="s">
        <v>18</v>
      </c>
      <c r="L29" s="32"/>
      <c r="M29" s="28"/>
      <c r="S29" s="28"/>
      <c r="T29" s="28"/>
      <c r="U29" s="28"/>
    </row>
    <row r="30" spans="1:21" x14ac:dyDescent="0.15">
      <c r="A30" s="69">
        <v>9</v>
      </c>
      <c r="B30" s="186" t="s">
        <v>37</v>
      </c>
      <c r="C30" s="47">
        <f t="shared" si="3"/>
        <v>2386</v>
      </c>
      <c r="D30" s="100">
        <f t="shared" si="6"/>
        <v>1559</v>
      </c>
      <c r="E30" s="59">
        <f t="shared" si="4"/>
        <v>64.521362898864254</v>
      </c>
      <c r="F30" s="63">
        <f t="shared" si="5"/>
        <v>153.04682488774856</v>
      </c>
      <c r="G30" s="13"/>
      <c r="H30" s="103">
        <v>0</v>
      </c>
      <c r="I30" s="92">
        <v>5</v>
      </c>
      <c r="J30" s="183" t="s">
        <v>12</v>
      </c>
      <c r="L30" s="32"/>
      <c r="M30" s="28"/>
      <c r="S30" s="28"/>
      <c r="T30" s="28"/>
      <c r="U30" s="28"/>
    </row>
    <row r="31" spans="1:21" ht="14.25" thickBot="1" x14ac:dyDescent="0.2">
      <c r="A31" s="72">
        <v>10</v>
      </c>
      <c r="B31" s="479" t="s">
        <v>31</v>
      </c>
      <c r="C31" s="47">
        <f t="shared" si="3"/>
        <v>1076</v>
      </c>
      <c r="D31" s="100">
        <f t="shared" si="6"/>
        <v>390</v>
      </c>
      <c r="E31" s="59">
        <f t="shared" si="4"/>
        <v>83.800623052959494</v>
      </c>
      <c r="F31" s="63">
        <f t="shared" si="5"/>
        <v>275.89743589743591</v>
      </c>
      <c r="G31" s="104"/>
      <c r="H31" s="458">
        <v>0</v>
      </c>
      <c r="I31" s="92">
        <v>7</v>
      </c>
      <c r="J31" s="183" t="s">
        <v>14</v>
      </c>
      <c r="L31" s="32"/>
      <c r="M31" s="28"/>
      <c r="S31" s="28"/>
      <c r="T31" s="28"/>
      <c r="U31" s="28"/>
    </row>
    <row r="32" spans="1:21" ht="14.25" thickBot="1" x14ac:dyDescent="0.2">
      <c r="A32" s="73"/>
      <c r="B32" s="74" t="s">
        <v>56</v>
      </c>
      <c r="C32" s="75">
        <f>SUM(H44)</f>
        <v>78800</v>
      </c>
      <c r="D32" s="75">
        <f>SUM(L14)</f>
        <v>71771</v>
      </c>
      <c r="E32" s="78">
        <f t="shared" si="4"/>
        <v>87.188395534360865</v>
      </c>
      <c r="F32" s="76">
        <f t="shared" si="5"/>
        <v>109.793649245517</v>
      </c>
      <c r="G32" s="77"/>
      <c r="H32" s="510">
        <v>0</v>
      </c>
      <c r="I32" s="92">
        <v>8</v>
      </c>
      <c r="J32" s="183" t="s">
        <v>15</v>
      </c>
      <c r="L32" s="32"/>
      <c r="M32" s="28"/>
      <c r="S32" s="28"/>
      <c r="T32" s="28"/>
      <c r="U32" s="28"/>
    </row>
    <row r="33" spans="1:30" x14ac:dyDescent="0.15">
      <c r="H33" s="47">
        <v>0</v>
      </c>
      <c r="I33" s="92">
        <v>10</v>
      </c>
      <c r="J33" s="183" t="s">
        <v>16</v>
      </c>
      <c r="L33" s="32"/>
      <c r="M33" s="28"/>
      <c r="S33" s="28"/>
      <c r="T33" s="28"/>
      <c r="U33" s="28"/>
    </row>
    <row r="34" spans="1:30" x14ac:dyDescent="0.15">
      <c r="A34" s="1"/>
      <c r="B34" s="1"/>
      <c r="C34" s="1"/>
      <c r="D34" s="1"/>
      <c r="E34" s="1"/>
      <c r="F34" s="1"/>
      <c r="G34" s="1"/>
      <c r="H34" s="47">
        <v>0</v>
      </c>
      <c r="I34" s="92">
        <v>11</v>
      </c>
      <c r="J34" s="183" t="s">
        <v>17</v>
      </c>
      <c r="L34" s="250"/>
      <c r="M34" s="28"/>
      <c r="S34" s="28"/>
      <c r="T34" s="28"/>
      <c r="U34" s="28"/>
    </row>
    <row r="35" spans="1:30" x14ac:dyDescent="0.15">
      <c r="H35" s="138">
        <v>0</v>
      </c>
      <c r="I35" s="92">
        <v>13</v>
      </c>
      <c r="J35" s="183" t="s">
        <v>7</v>
      </c>
      <c r="L35" s="32"/>
      <c r="M35" s="28"/>
      <c r="N35" s="1"/>
      <c r="S35" s="28"/>
      <c r="T35" s="28"/>
      <c r="U35" s="28"/>
    </row>
    <row r="36" spans="1:30" x14ac:dyDescent="0.15">
      <c r="A36" s="1"/>
      <c r="B36" s="52"/>
      <c r="C36" s="28"/>
      <c r="E36" s="18"/>
      <c r="F36" s="1"/>
      <c r="G36" s="1"/>
      <c r="H36" s="47">
        <v>0</v>
      </c>
      <c r="I36" s="92">
        <v>18</v>
      </c>
      <c r="J36" s="183" t="s">
        <v>22</v>
      </c>
      <c r="L36" s="52"/>
      <c r="M36" s="28"/>
      <c r="S36" s="28"/>
      <c r="T36" s="28"/>
      <c r="U36" s="28"/>
    </row>
    <row r="37" spans="1:30" x14ac:dyDescent="0.15">
      <c r="A37" s="1"/>
      <c r="B37" s="20"/>
      <c r="C37" s="28"/>
      <c r="F37" s="28"/>
      <c r="G37" s="52"/>
      <c r="H37" s="99">
        <v>0</v>
      </c>
      <c r="I37" s="92">
        <v>20</v>
      </c>
      <c r="J37" s="183" t="s">
        <v>24</v>
      </c>
      <c r="L37" s="52"/>
      <c r="M37" s="28"/>
      <c r="S37" s="28"/>
      <c r="T37" s="28"/>
      <c r="U37" s="28"/>
    </row>
    <row r="38" spans="1:30" x14ac:dyDescent="0.15">
      <c r="A38" s="1"/>
      <c r="B38" s="1"/>
      <c r="C38" s="28"/>
      <c r="F38" s="28"/>
      <c r="G38" s="1"/>
      <c r="H38" s="48">
        <v>0</v>
      </c>
      <c r="I38" s="92">
        <v>28</v>
      </c>
      <c r="J38" s="183" t="s">
        <v>32</v>
      </c>
      <c r="L38" s="52"/>
      <c r="M38" s="28"/>
      <c r="S38" s="28"/>
      <c r="T38" s="28"/>
      <c r="U38" s="28"/>
    </row>
    <row r="39" spans="1:30" x14ac:dyDescent="0.15">
      <c r="A39" s="1"/>
      <c r="B39" s="52"/>
      <c r="C39" s="28"/>
      <c r="F39" s="28"/>
      <c r="G39" s="20"/>
      <c r="H39" s="222">
        <v>0</v>
      </c>
      <c r="I39" s="92">
        <v>29</v>
      </c>
      <c r="J39" s="183" t="s">
        <v>96</v>
      </c>
      <c r="L39" s="52"/>
      <c r="M39" s="28"/>
      <c r="S39" s="28"/>
      <c r="T39" s="28"/>
      <c r="U39" s="28"/>
    </row>
    <row r="40" spans="1:30" x14ac:dyDescent="0.15">
      <c r="A40" s="1"/>
      <c r="B40" s="1"/>
      <c r="C40" s="28"/>
      <c r="F40" s="1"/>
      <c r="G40" s="1"/>
      <c r="H40" s="222">
        <v>0</v>
      </c>
      <c r="I40" s="92">
        <v>30</v>
      </c>
      <c r="J40" s="183" t="s">
        <v>33</v>
      </c>
      <c r="L40" s="52"/>
      <c r="M40" s="28"/>
      <c r="S40" s="28"/>
      <c r="T40" s="28"/>
      <c r="U40" s="28"/>
    </row>
    <row r="41" spans="1:30" x14ac:dyDescent="0.15">
      <c r="H41" s="48">
        <v>0</v>
      </c>
      <c r="I41" s="92">
        <v>32</v>
      </c>
      <c r="J41" s="183" t="s">
        <v>35</v>
      </c>
      <c r="L41" s="52"/>
      <c r="M41" s="28"/>
      <c r="S41" s="28"/>
      <c r="T41" s="28"/>
      <c r="U41" s="28"/>
    </row>
    <row r="42" spans="1:30" x14ac:dyDescent="0.15">
      <c r="H42" s="393">
        <v>0</v>
      </c>
      <c r="I42" s="92">
        <v>35</v>
      </c>
      <c r="J42" s="183" t="s">
        <v>36</v>
      </c>
      <c r="L42" s="52"/>
      <c r="M42" s="28"/>
      <c r="S42" s="28"/>
      <c r="T42" s="28"/>
      <c r="U42" s="28"/>
    </row>
    <row r="43" spans="1:30" x14ac:dyDescent="0.15">
      <c r="H43" s="222">
        <v>0</v>
      </c>
      <c r="I43" s="92">
        <v>39</v>
      </c>
      <c r="J43" s="183" t="s">
        <v>39</v>
      </c>
      <c r="L43" s="52"/>
      <c r="M43" s="28"/>
      <c r="S43" s="33"/>
      <c r="T43" s="33"/>
      <c r="U43" s="33"/>
    </row>
    <row r="44" spans="1:30" x14ac:dyDescent="0.15">
      <c r="H44" s="133">
        <f>SUM(H4:H43)</f>
        <v>78800</v>
      </c>
      <c r="I44" s="92"/>
      <c r="J44" s="190" t="s">
        <v>98</v>
      </c>
      <c r="L44" s="52"/>
      <c r="M44" s="28"/>
    </row>
    <row r="45" spans="1:30" x14ac:dyDescent="0.15">
      <c r="R45" s="118"/>
    </row>
    <row r="46" spans="1:30" ht="13.5" customHeight="1" x14ac:dyDescent="0.15">
      <c r="R46" s="51"/>
      <c r="S46" s="119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</row>
    <row r="47" spans="1:30" ht="13.5" customHeight="1" x14ac:dyDescent="0.15">
      <c r="H47" s="216" t="s">
        <v>187</v>
      </c>
      <c r="I47" s="92"/>
      <c r="J47" s="205" t="s">
        <v>71</v>
      </c>
      <c r="K47" s="4"/>
      <c r="L47" s="357" t="s">
        <v>180</v>
      </c>
      <c r="S47" s="28"/>
      <c r="T47" s="28"/>
      <c r="U47" s="28"/>
      <c r="V47" s="28"/>
    </row>
    <row r="48" spans="1:30" x14ac:dyDescent="0.15">
      <c r="H48" s="213" t="s">
        <v>100</v>
      </c>
      <c r="I48" s="137"/>
      <c r="J48" s="204" t="s">
        <v>53</v>
      </c>
      <c r="K48" s="198"/>
      <c r="L48" s="362" t="s">
        <v>100</v>
      </c>
      <c r="S48" s="28"/>
      <c r="T48" s="28"/>
      <c r="U48" s="28"/>
      <c r="V48" s="28"/>
    </row>
    <row r="49" spans="1:22" x14ac:dyDescent="0.15">
      <c r="H49" s="47">
        <v>45172</v>
      </c>
      <c r="I49" s="92">
        <v>26</v>
      </c>
      <c r="J49" s="183" t="s">
        <v>30</v>
      </c>
      <c r="K49" s="4">
        <f>SUM(I49)</f>
        <v>26</v>
      </c>
      <c r="L49" s="363">
        <v>48681</v>
      </c>
      <c r="M49" s="1"/>
      <c r="N49" s="101"/>
      <c r="O49" s="101"/>
      <c r="S49" s="28"/>
      <c r="T49" s="28"/>
      <c r="U49" s="28"/>
      <c r="V49" s="28"/>
    </row>
    <row r="50" spans="1:22" x14ac:dyDescent="0.15">
      <c r="H50" s="511">
        <v>15743</v>
      </c>
      <c r="I50" s="92">
        <v>13</v>
      </c>
      <c r="J50" s="183" t="s">
        <v>7</v>
      </c>
      <c r="K50" s="4">
        <f t="shared" ref="K50:K58" si="7">SUM(I50)</f>
        <v>13</v>
      </c>
      <c r="L50" s="363">
        <v>9314</v>
      </c>
      <c r="M50" s="28"/>
      <c r="N50" s="102"/>
      <c r="O50" s="102"/>
      <c r="S50" s="28"/>
      <c r="T50" s="28"/>
      <c r="U50" s="28"/>
      <c r="V50" s="28"/>
    </row>
    <row r="51" spans="1:22" x14ac:dyDescent="0.15">
      <c r="H51" s="48">
        <v>9250</v>
      </c>
      <c r="I51" s="92">
        <v>40</v>
      </c>
      <c r="J51" s="183" t="s">
        <v>2</v>
      </c>
      <c r="K51" s="4">
        <f t="shared" si="7"/>
        <v>40</v>
      </c>
      <c r="L51" s="363">
        <v>9934</v>
      </c>
      <c r="M51" s="28"/>
      <c r="N51" s="102"/>
      <c r="O51" s="102"/>
      <c r="S51" s="28"/>
      <c r="T51" s="28"/>
      <c r="U51" s="28"/>
      <c r="V51" s="28"/>
    </row>
    <row r="52" spans="1:22" ht="14.25" thickBot="1" x14ac:dyDescent="0.2">
      <c r="H52" s="48">
        <v>9199</v>
      </c>
      <c r="I52" s="92">
        <v>25</v>
      </c>
      <c r="J52" s="183" t="s">
        <v>29</v>
      </c>
      <c r="K52" s="4">
        <f t="shared" si="7"/>
        <v>25</v>
      </c>
      <c r="L52" s="363">
        <v>8593</v>
      </c>
      <c r="M52" s="28"/>
      <c r="N52" s="102"/>
      <c r="O52" s="102"/>
      <c r="S52" s="28"/>
      <c r="T52" s="28"/>
      <c r="U52" s="28"/>
      <c r="V52" s="28"/>
    </row>
    <row r="53" spans="1:22" x14ac:dyDescent="0.15">
      <c r="A53" s="66" t="s">
        <v>46</v>
      </c>
      <c r="B53" s="67" t="s">
        <v>53</v>
      </c>
      <c r="C53" s="67" t="s">
        <v>187</v>
      </c>
      <c r="D53" s="67" t="s">
        <v>180</v>
      </c>
      <c r="E53" s="67" t="s">
        <v>51</v>
      </c>
      <c r="F53" s="67" t="s">
        <v>50</v>
      </c>
      <c r="G53" s="67" t="s">
        <v>52</v>
      </c>
      <c r="H53" s="393">
        <v>8717</v>
      </c>
      <c r="I53" s="92">
        <v>33</v>
      </c>
      <c r="J53" s="183" t="s">
        <v>0</v>
      </c>
      <c r="K53" s="4">
        <f t="shared" si="7"/>
        <v>33</v>
      </c>
      <c r="L53" s="363">
        <v>12378</v>
      </c>
      <c r="M53" s="28"/>
      <c r="N53" s="102"/>
      <c r="O53" s="102"/>
      <c r="S53" s="28"/>
      <c r="T53" s="28"/>
      <c r="U53" s="28"/>
      <c r="V53" s="28"/>
    </row>
    <row r="54" spans="1:22" x14ac:dyDescent="0.15">
      <c r="A54" s="69">
        <v>1</v>
      </c>
      <c r="B54" s="183" t="s">
        <v>30</v>
      </c>
      <c r="C54" s="47">
        <f t="shared" ref="C54:C63" si="8">SUM(H49)</f>
        <v>45172</v>
      </c>
      <c r="D54" s="111">
        <f>SUM(L49)</f>
        <v>48681</v>
      </c>
      <c r="E54" s="59">
        <f t="shared" ref="E54:E64" si="9">SUM(N63/M63*100)</f>
        <v>87.065127305668526</v>
      </c>
      <c r="F54" s="59">
        <f>SUM(C54/D54*100)</f>
        <v>92.791848975986525</v>
      </c>
      <c r="G54" s="4"/>
      <c r="H54" s="99">
        <v>4185</v>
      </c>
      <c r="I54" s="92">
        <v>36</v>
      </c>
      <c r="J54" s="183" t="s">
        <v>5</v>
      </c>
      <c r="K54" s="4">
        <f t="shared" si="7"/>
        <v>36</v>
      </c>
      <c r="L54" s="363">
        <v>4443</v>
      </c>
      <c r="M54" s="28"/>
      <c r="N54" s="435"/>
      <c r="O54" s="102"/>
      <c r="S54" s="28"/>
      <c r="T54" s="28"/>
      <c r="U54" s="28"/>
      <c r="V54" s="28"/>
    </row>
    <row r="55" spans="1:22" x14ac:dyDescent="0.15">
      <c r="A55" s="69">
        <v>2</v>
      </c>
      <c r="B55" s="183" t="s">
        <v>7</v>
      </c>
      <c r="C55" s="47">
        <f t="shared" si="8"/>
        <v>15743</v>
      </c>
      <c r="D55" s="111">
        <f t="shared" ref="D55:D64" si="10">SUM(L50)</f>
        <v>9314</v>
      </c>
      <c r="E55" s="59">
        <f t="shared" si="9"/>
        <v>113.70892018779341</v>
      </c>
      <c r="F55" s="59">
        <f t="shared" ref="F55:F64" si="11">SUM(C55/D55*100)</f>
        <v>169.02512347004512</v>
      </c>
      <c r="G55" s="4"/>
      <c r="H55" s="99">
        <v>3878</v>
      </c>
      <c r="I55" s="92">
        <v>34</v>
      </c>
      <c r="J55" s="183" t="s">
        <v>1</v>
      </c>
      <c r="K55" s="4">
        <f t="shared" si="7"/>
        <v>34</v>
      </c>
      <c r="L55" s="363">
        <v>5465</v>
      </c>
      <c r="M55" s="28"/>
      <c r="N55" s="102"/>
      <c r="O55" s="102"/>
      <c r="S55" s="28"/>
      <c r="T55" s="28"/>
      <c r="U55" s="28"/>
      <c r="V55" s="28"/>
    </row>
    <row r="56" spans="1:22" x14ac:dyDescent="0.15">
      <c r="A56" s="69">
        <v>3</v>
      </c>
      <c r="B56" s="183" t="s">
        <v>2</v>
      </c>
      <c r="C56" s="47">
        <f t="shared" si="8"/>
        <v>9250</v>
      </c>
      <c r="D56" s="111">
        <f t="shared" si="10"/>
        <v>9934</v>
      </c>
      <c r="E56" s="59">
        <f t="shared" si="9"/>
        <v>204.19426048565123</v>
      </c>
      <c r="F56" s="59">
        <f t="shared" si="11"/>
        <v>93.11455607006242</v>
      </c>
      <c r="G56" s="4"/>
      <c r="H56" s="48">
        <v>3206</v>
      </c>
      <c r="I56" s="92">
        <v>24</v>
      </c>
      <c r="J56" s="183" t="s">
        <v>28</v>
      </c>
      <c r="K56" s="4">
        <f t="shared" si="7"/>
        <v>24</v>
      </c>
      <c r="L56" s="363">
        <v>5024</v>
      </c>
      <c r="M56" s="28"/>
      <c r="N56" s="102"/>
      <c r="O56" s="102"/>
      <c r="S56" s="28"/>
      <c r="T56" s="28"/>
      <c r="U56" s="28"/>
      <c r="V56" s="28"/>
    </row>
    <row r="57" spans="1:22" x14ac:dyDescent="0.15">
      <c r="A57" s="69">
        <v>4</v>
      </c>
      <c r="B57" s="183" t="s">
        <v>29</v>
      </c>
      <c r="C57" s="47">
        <f t="shared" si="8"/>
        <v>9199</v>
      </c>
      <c r="D57" s="111">
        <f t="shared" si="10"/>
        <v>8593</v>
      </c>
      <c r="E57" s="59">
        <f t="shared" si="9"/>
        <v>49.544891474120753</v>
      </c>
      <c r="F57" s="59">
        <f t="shared" si="11"/>
        <v>107.05225183288722</v>
      </c>
      <c r="G57" s="4"/>
      <c r="H57" s="141">
        <v>2784</v>
      </c>
      <c r="I57" s="92">
        <v>16</v>
      </c>
      <c r="J57" s="183" t="s">
        <v>3</v>
      </c>
      <c r="K57" s="4">
        <f t="shared" si="7"/>
        <v>16</v>
      </c>
      <c r="L57" s="363">
        <v>2734</v>
      </c>
      <c r="M57" s="28"/>
      <c r="N57" s="102"/>
      <c r="O57" s="102"/>
      <c r="S57" s="28"/>
      <c r="T57" s="28"/>
      <c r="U57" s="28"/>
      <c r="V57" s="28"/>
    </row>
    <row r="58" spans="1:22" ht="14.25" thickBot="1" x14ac:dyDescent="0.2">
      <c r="A58" s="69">
        <v>5</v>
      </c>
      <c r="B58" s="183" t="s">
        <v>0</v>
      </c>
      <c r="C58" s="47">
        <f t="shared" si="8"/>
        <v>8717</v>
      </c>
      <c r="D58" s="111">
        <f t="shared" si="10"/>
        <v>12378</v>
      </c>
      <c r="E58" s="59">
        <f t="shared" si="9"/>
        <v>79.173478655767482</v>
      </c>
      <c r="F58" s="59">
        <f t="shared" si="11"/>
        <v>70.423331717563414</v>
      </c>
      <c r="G58" s="13"/>
      <c r="H58" s="191">
        <v>2756</v>
      </c>
      <c r="I58" s="153">
        <v>22</v>
      </c>
      <c r="J58" s="186" t="s">
        <v>26</v>
      </c>
      <c r="K58" s="15">
        <f t="shared" si="7"/>
        <v>22</v>
      </c>
      <c r="L58" s="364">
        <v>1387</v>
      </c>
      <c r="M58" s="28"/>
      <c r="N58" s="102"/>
      <c r="O58" s="102"/>
      <c r="S58" s="28"/>
      <c r="T58" s="28"/>
      <c r="U58" s="28"/>
      <c r="V58" s="28"/>
    </row>
    <row r="59" spans="1:22" ht="14.25" thickTop="1" x14ac:dyDescent="0.15">
      <c r="A59" s="69">
        <v>6</v>
      </c>
      <c r="B59" s="183" t="s">
        <v>5</v>
      </c>
      <c r="C59" s="47">
        <f t="shared" si="8"/>
        <v>4185</v>
      </c>
      <c r="D59" s="111">
        <f t="shared" si="10"/>
        <v>4443</v>
      </c>
      <c r="E59" s="59">
        <f t="shared" si="9"/>
        <v>192.23702342673403</v>
      </c>
      <c r="F59" s="59">
        <f t="shared" si="11"/>
        <v>94.193112761647541</v>
      </c>
      <c r="G59" s="4"/>
      <c r="H59" s="512">
        <v>562</v>
      </c>
      <c r="I59" s="397">
        <v>21</v>
      </c>
      <c r="J59" s="513" t="s">
        <v>163</v>
      </c>
      <c r="K59" s="9" t="s">
        <v>67</v>
      </c>
      <c r="L59" s="365">
        <v>112278</v>
      </c>
      <c r="M59" s="28"/>
      <c r="N59" s="102"/>
      <c r="O59" s="102"/>
      <c r="S59" s="28"/>
      <c r="T59" s="28"/>
      <c r="U59" s="28"/>
      <c r="V59" s="28"/>
    </row>
    <row r="60" spans="1:22" x14ac:dyDescent="0.15">
      <c r="A60" s="69">
        <v>7</v>
      </c>
      <c r="B60" s="183" t="s">
        <v>1</v>
      </c>
      <c r="C60" s="47">
        <f t="shared" si="8"/>
        <v>3878</v>
      </c>
      <c r="D60" s="111">
        <f t="shared" si="10"/>
        <v>5465</v>
      </c>
      <c r="E60" s="59">
        <f t="shared" si="9"/>
        <v>71.668822768434666</v>
      </c>
      <c r="F60" s="59">
        <f t="shared" si="11"/>
        <v>70.960658737419948</v>
      </c>
      <c r="G60" s="4"/>
      <c r="H60" s="141">
        <v>537</v>
      </c>
      <c r="I60" s="156">
        <v>38</v>
      </c>
      <c r="J60" s="183" t="s">
        <v>38</v>
      </c>
      <c r="K60" s="1"/>
      <c r="L60" s="120"/>
      <c r="M60" s="28"/>
      <c r="N60" s="1"/>
      <c r="O60" s="1"/>
      <c r="S60" s="28"/>
      <c r="T60" s="28"/>
      <c r="U60" s="28"/>
      <c r="V60" s="28"/>
    </row>
    <row r="61" spans="1:22" x14ac:dyDescent="0.15">
      <c r="A61" s="69">
        <v>8</v>
      </c>
      <c r="B61" s="183" t="s">
        <v>28</v>
      </c>
      <c r="C61" s="47">
        <f t="shared" si="8"/>
        <v>3206</v>
      </c>
      <c r="D61" s="111">
        <f t="shared" si="10"/>
        <v>5024</v>
      </c>
      <c r="E61" s="59">
        <f t="shared" si="9"/>
        <v>85.424993338662404</v>
      </c>
      <c r="F61" s="59">
        <f t="shared" si="11"/>
        <v>63.81369426751592</v>
      </c>
      <c r="G61" s="12"/>
      <c r="H61" s="141">
        <v>383</v>
      </c>
      <c r="I61" s="156">
        <v>23</v>
      </c>
      <c r="J61" s="183" t="s">
        <v>27</v>
      </c>
      <c r="K61" s="56"/>
      <c r="S61" s="28"/>
      <c r="T61" s="28"/>
      <c r="U61" s="28"/>
      <c r="V61" s="28"/>
    </row>
    <row r="62" spans="1:22" x14ac:dyDescent="0.15">
      <c r="A62" s="69">
        <v>9</v>
      </c>
      <c r="B62" s="183" t="s">
        <v>3</v>
      </c>
      <c r="C62" s="47">
        <f t="shared" si="8"/>
        <v>2784</v>
      </c>
      <c r="D62" s="111">
        <f t="shared" si="10"/>
        <v>2734</v>
      </c>
      <c r="E62" s="59">
        <f t="shared" si="9"/>
        <v>118.01610852055956</v>
      </c>
      <c r="F62" s="59">
        <f t="shared" si="11"/>
        <v>101.82882223847842</v>
      </c>
      <c r="G62" s="13"/>
      <c r="H62" s="103">
        <v>317</v>
      </c>
      <c r="I62" s="199">
        <v>1</v>
      </c>
      <c r="J62" s="183" t="s">
        <v>4</v>
      </c>
      <c r="K62" s="56"/>
      <c r="L62" s="1" t="s">
        <v>61</v>
      </c>
      <c r="M62" s="105" t="s">
        <v>63</v>
      </c>
      <c r="N62" s="46" t="s">
        <v>75</v>
      </c>
      <c r="O62" s="1"/>
      <c r="S62" s="28"/>
      <c r="T62" s="28"/>
      <c r="U62" s="28"/>
      <c r="V62" s="28"/>
    </row>
    <row r="63" spans="1:22" ht="14.25" thickBot="1" x14ac:dyDescent="0.2">
      <c r="A63" s="72">
        <v>10</v>
      </c>
      <c r="B63" s="186" t="s">
        <v>26</v>
      </c>
      <c r="C63" s="390">
        <f t="shared" si="8"/>
        <v>2756</v>
      </c>
      <c r="D63" s="154">
        <f t="shared" si="10"/>
        <v>1387</v>
      </c>
      <c r="E63" s="65">
        <f t="shared" si="9"/>
        <v>79.837775202780989</v>
      </c>
      <c r="F63" s="65">
        <f t="shared" si="11"/>
        <v>198.70223503965391</v>
      </c>
      <c r="G63" s="104"/>
      <c r="H63" s="141">
        <v>289</v>
      </c>
      <c r="I63" s="92">
        <v>17</v>
      </c>
      <c r="J63" s="183" t="s">
        <v>21</v>
      </c>
      <c r="K63" s="4">
        <f>SUM(K49)</f>
        <v>26</v>
      </c>
      <c r="L63" s="183" t="s">
        <v>30</v>
      </c>
      <c r="M63" s="194">
        <v>51883</v>
      </c>
      <c r="N63" s="100">
        <f>SUM(H49)</f>
        <v>45172</v>
      </c>
      <c r="O63" s="49"/>
      <c r="S63" s="28"/>
      <c r="T63" s="28"/>
      <c r="U63" s="28"/>
      <c r="V63" s="28"/>
    </row>
    <row r="64" spans="1:22" ht="14.25" thickBot="1" x14ac:dyDescent="0.2">
      <c r="A64" s="73"/>
      <c r="B64" s="74" t="s">
        <v>56</v>
      </c>
      <c r="C64" s="114">
        <f>SUM(H89)</f>
        <v>107389</v>
      </c>
      <c r="D64" s="155">
        <f t="shared" si="10"/>
        <v>112278</v>
      </c>
      <c r="E64" s="78">
        <f t="shared" si="9"/>
        <v>89.060374854868144</v>
      </c>
      <c r="F64" s="78">
        <f t="shared" si="11"/>
        <v>95.645629597962198</v>
      </c>
      <c r="G64" s="77"/>
      <c r="H64" s="103">
        <v>165</v>
      </c>
      <c r="I64" s="92">
        <v>12</v>
      </c>
      <c r="J64" s="183" t="s">
        <v>18</v>
      </c>
      <c r="K64" s="4">
        <f t="shared" ref="K64:K72" si="12">SUM(K50)</f>
        <v>13</v>
      </c>
      <c r="L64" s="183" t="s">
        <v>7</v>
      </c>
      <c r="M64" s="194">
        <v>13845</v>
      </c>
      <c r="N64" s="100">
        <f t="shared" ref="N64:N72" si="13">SUM(H50)</f>
        <v>15743</v>
      </c>
      <c r="O64" s="49"/>
      <c r="S64" s="28"/>
      <c r="T64" s="28"/>
      <c r="U64" s="28"/>
      <c r="V64" s="28"/>
    </row>
    <row r="65" spans="2:22" x14ac:dyDescent="0.15">
      <c r="H65" s="47">
        <v>147</v>
      </c>
      <c r="I65" s="92">
        <v>4</v>
      </c>
      <c r="J65" s="183" t="s">
        <v>11</v>
      </c>
      <c r="K65" s="4">
        <f t="shared" si="12"/>
        <v>40</v>
      </c>
      <c r="L65" s="183" t="s">
        <v>2</v>
      </c>
      <c r="M65" s="194">
        <v>4530</v>
      </c>
      <c r="N65" s="100">
        <f t="shared" si="13"/>
        <v>9250</v>
      </c>
      <c r="O65" s="49"/>
      <c r="S65" s="28"/>
      <c r="T65" s="28"/>
      <c r="U65" s="28"/>
      <c r="V65" s="28"/>
    </row>
    <row r="66" spans="2:22" x14ac:dyDescent="0.15">
      <c r="H66" s="47">
        <v>31</v>
      </c>
      <c r="I66" s="92">
        <v>9</v>
      </c>
      <c r="J66" s="395" t="s">
        <v>171</v>
      </c>
      <c r="K66" s="4">
        <f t="shared" si="12"/>
        <v>25</v>
      </c>
      <c r="L66" s="183" t="s">
        <v>29</v>
      </c>
      <c r="M66" s="194">
        <v>18567</v>
      </c>
      <c r="N66" s="100">
        <f t="shared" si="13"/>
        <v>9199</v>
      </c>
      <c r="O66" s="49"/>
      <c r="S66" s="28"/>
      <c r="T66" s="28"/>
      <c r="U66" s="28"/>
      <c r="V66" s="28"/>
    </row>
    <row r="67" spans="2:22" x14ac:dyDescent="0.15">
      <c r="B67" s="1"/>
      <c r="C67" s="1"/>
      <c r="D67" s="1"/>
      <c r="E67" s="1"/>
      <c r="H67" s="100">
        <v>23</v>
      </c>
      <c r="I67" s="92">
        <v>29</v>
      </c>
      <c r="J67" s="183" t="s">
        <v>96</v>
      </c>
      <c r="K67" s="4">
        <f t="shared" si="12"/>
        <v>33</v>
      </c>
      <c r="L67" s="183" t="s">
        <v>0</v>
      </c>
      <c r="M67" s="194">
        <v>11010</v>
      </c>
      <c r="N67" s="100">
        <f t="shared" si="13"/>
        <v>8717</v>
      </c>
      <c r="O67" s="49"/>
      <c r="S67" s="28"/>
      <c r="T67" s="28"/>
      <c r="U67" s="28"/>
      <c r="V67" s="28"/>
    </row>
    <row r="68" spans="2:22" x14ac:dyDescent="0.15">
      <c r="B68" s="57"/>
      <c r="C68" s="28"/>
      <c r="D68" s="1"/>
      <c r="F68" s="1"/>
      <c r="H68" s="48">
        <v>19</v>
      </c>
      <c r="I68" s="92">
        <v>27</v>
      </c>
      <c r="J68" s="183" t="s">
        <v>31</v>
      </c>
      <c r="K68" s="4">
        <f t="shared" si="12"/>
        <v>36</v>
      </c>
      <c r="L68" s="183" t="s">
        <v>5</v>
      </c>
      <c r="M68" s="194">
        <v>2177</v>
      </c>
      <c r="N68" s="100">
        <f t="shared" si="13"/>
        <v>4185</v>
      </c>
      <c r="O68" s="49"/>
      <c r="S68" s="28"/>
      <c r="T68" s="28"/>
      <c r="U68" s="28"/>
      <c r="V68" s="28"/>
    </row>
    <row r="69" spans="2:22" x14ac:dyDescent="0.15">
      <c r="B69" s="57"/>
      <c r="C69" s="28"/>
      <c r="D69" s="1"/>
      <c r="F69" s="1"/>
      <c r="H69" s="48">
        <v>16</v>
      </c>
      <c r="I69" s="92">
        <v>15</v>
      </c>
      <c r="J69" s="183" t="s">
        <v>20</v>
      </c>
      <c r="K69" s="4">
        <f t="shared" si="12"/>
        <v>34</v>
      </c>
      <c r="L69" s="183" t="s">
        <v>1</v>
      </c>
      <c r="M69" s="194">
        <v>5411</v>
      </c>
      <c r="N69" s="100">
        <f t="shared" si="13"/>
        <v>3878</v>
      </c>
      <c r="O69" s="49"/>
      <c r="S69" s="28"/>
      <c r="T69" s="28"/>
      <c r="U69" s="28"/>
      <c r="V69" s="28"/>
    </row>
    <row r="70" spans="2:22" x14ac:dyDescent="0.15">
      <c r="B70" s="60"/>
      <c r="C70" s="1"/>
      <c r="D70" s="1"/>
      <c r="F70" s="1"/>
      <c r="H70" s="48">
        <v>10</v>
      </c>
      <c r="I70" s="92">
        <v>30</v>
      </c>
      <c r="J70" s="183" t="s">
        <v>33</v>
      </c>
      <c r="K70" s="4">
        <f t="shared" si="12"/>
        <v>24</v>
      </c>
      <c r="L70" s="183" t="s">
        <v>28</v>
      </c>
      <c r="M70" s="194">
        <v>3753</v>
      </c>
      <c r="N70" s="100">
        <f t="shared" si="13"/>
        <v>3206</v>
      </c>
      <c r="O70" s="49"/>
      <c r="S70" s="28"/>
      <c r="T70" s="28"/>
      <c r="U70" s="28"/>
      <c r="V70" s="28"/>
    </row>
    <row r="71" spans="2:22" x14ac:dyDescent="0.15">
      <c r="B71" s="56"/>
      <c r="C71" s="1"/>
      <c r="D71" s="1"/>
      <c r="H71" s="48">
        <v>0</v>
      </c>
      <c r="I71" s="92">
        <v>2</v>
      </c>
      <c r="J71" s="183" t="s">
        <v>6</v>
      </c>
      <c r="K71" s="4">
        <f t="shared" si="12"/>
        <v>16</v>
      </c>
      <c r="L71" s="183" t="s">
        <v>3</v>
      </c>
      <c r="M71" s="194">
        <v>2359</v>
      </c>
      <c r="N71" s="100">
        <f t="shared" si="13"/>
        <v>2784</v>
      </c>
      <c r="O71" s="49"/>
      <c r="S71" s="28"/>
      <c r="T71" s="28"/>
      <c r="U71" s="28"/>
      <c r="V71" s="28"/>
    </row>
    <row r="72" spans="2:22" ht="14.25" thickBot="1" x14ac:dyDescent="0.2">
      <c r="B72" s="56"/>
      <c r="C72" s="1"/>
      <c r="D72" s="1"/>
      <c r="H72" s="48">
        <v>0</v>
      </c>
      <c r="I72" s="92">
        <v>3</v>
      </c>
      <c r="J72" s="183" t="s">
        <v>10</v>
      </c>
      <c r="K72" s="4">
        <f t="shared" si="12"/>
        <v>22</v>
      </c>
      <c r="L72" s="186" t="s">
        <v>26</v>
      </c>
      <c r="M72" s="195">
        <v>3452</v>
      </c>
      <c r="N72" s="100">
        <f t="shared" si="13"/>
        <v>2756</v>
      </c>
      <c r="O72" s="49"/>
      <c r="S72" s="28"/>
      <c r="T72" s="28"/>
      <c r="U72" s="28"/>
      <c r="V72" s="28"/>
    </row>
    <row r="73" spans="2:22" ht="14.25" thickTop="1" x14ac:dyDescent="0.15">
      <c r="B73" s="56"/>
      <c r="C73" s="1"/>
      <c r="D73" s="1"/>
      <c r="H73" s="99">
        <v>0</v>
      </c>
      <c r="I73" s="92">
        <v>5</v>
      </c>
      <c r="J73" s="183" t="s">
        <v>12</v>
      </c>
      <c r="K73" s="47"/>
      <c r="L73" s="395" t="s">
        <v>201</v>
      </c>
      <c r="M73" s="193">
        <v>120580</v>
      </c>
      <c r="N73" s="192">
        <f>SUM(H89)</f>
        <v>107389</v>
      </c>
      <c r="O73" s="49"/>
      <c r="S73" s="28"/>
      <c r="T73" s="28"/>
      <c r="U73" s="28"/>
      <c r="V73" s="28"/>
    </row>
    <row r="74" spans="2:22" x14ac:dyDescent="0.15">
      <c r="B74" s="56"/>
      <c r="C74" s="1"/>
      <c r="D74" s="1"/>
      <c r="H74" s="393">
        <v>0</v>
      </c>
      <c r="I74" s="92">
        <v>6</v>
      </c>
      <c r="J74" s="183" t="s">
        <v>13</v>
      </c>
      <c r="K74" s="28"/>
      <c r="L74" s="28"/>
      <c r="M74" s="1"/>
      <c r="N74" s="28"/>
      <c r="O74" s="28"/>
      <c r="S74" s="28"/>
      <c r="T74" s="28"/>
      <c r="U74" s="28"/>
      <c r="V74" s="28"/>
    </row>
    <row r="75" spans="2:22" x14ac:dyDescent="0.15">
      <c r="B75" s="56"/>
      <c r="C75" s="1"/>
      <c r="D75" s="1"/>
      <c r="H75" s="99">
        <v>0</v>
      </c>
      <c r="I75" s="92">
        <v>7</v>
      </c>
      <c r="J75" s="183" t="s">
        <v>14</v>
      </c>
      <c r="L75" s="52"/>
      <c r="M75" s="28"/>
      <c r="N75" s="28"/>
      <c r="O75" s="28"/>
      <c r="S75" s="28"/>
      <c r="T75" s="28"/>
      <c r="U75" s="28"/>
      <c r="V75" s="28"/>
    </row>
    <row r="76" spans="2:22" x14ac:dyDescent="0.15">
      <c r="B76" s="56"/>
      <c r="C76" s="1"/>
      <c r="D76" s="1"/>
      <c r="H76" s="48">
        <v>0</v>
      </c>
      <c r="I76" s="92">
        <v>8</v>
      </c>
      <c r="J76" s="183" t="s">
        <v>15</v>
      </c>
      <c r="L76" s="52"/>
      <c r="M76" s="28"/>
      <c r="N76" s="1"/>
      <c r="O76" s="1"/>
      <c r="S76" s="28"/>
      <c r="T76" s="28"/>
      <c r="U76" s="28"/>
      <c r="V76" s="28"/>
    </row>
    <row r="77" spans="2:22" x14ac:dyDescent="0.15">
      <c r="B77" s="56"/>
      <c r="C77" s="1"/>
      <c r="D77" s="1"/>
      <c r="H77" s="99">
        <v>0</v>
      </c>
      <c r="I77" s="92">
        <v>10</v>
      </c>
      <c r="J77" s="183" t="s">
        <v>16</v>
      </c>
      <c r="L77" s="52"/>
      <c r="M77" s="28"/>
      <c r="N77" s="28"/>
      <c r="O77" s="28"/>
      <c r="S77" s="28"/>
      <c r="T77" s="28"/>
      <c r="U77" s="28"/>
      <c r="V77" s="28"/>
    </row>
    <row r="78" spans="2:22" x14ac:dyDescent="0.15">
      <c r="H78" s="48">
        <v>0</v>
      </c>
      <c r="I78" s="92">
        <v>11</v>
      </c>
      <c r="J78" s="183" t="s">
        <v>17</v>
      </c>
      <c r="L78" s="52"/>
      <c r="M78" s="28"/>
      <c r="N78" s="28"/>
      <c r="O78" s="28"/>
      <c r="S78" s="28"/>
      <c r="T78" s="28"/>
      <c r="U78" s="28"/>
      <c r="V78" s="28"/>
    </row>
    <row r="79" spans="2:22" x14ac:dyDescent="0.15">
      <c r="H79" s="100">
        <v>0</v>
      </c>
      <c r="I79" s="92">
        <v>14</v>
      </c>
      <c r="J79" s="183" t="s">
        <v>19</v>
      </c>
      <c r="L79" s="52"/>
      <c r="M79" s="28"/>
      <c r="N79" s="28"/>
      <c r="O79" s="28"/>
      <c r="S79" s="28"/>
      <c r="T79" s="28"/>
      <c r="U79" s="28"/>
      <c r="V79" s="28"/>
    </row>
    <row r="80" spans="2:22" x14ac:dyDescent="0.15">
      <c r="H80" s="99">
        <v>0</v>
      </c>
      <c r="I80" s="92">
        <v>18</v>
      </c>
      <c r="J80" s="183" t="s">
        <v>22</v>
      </c>
      <c r="L80" s="52"/>
      <c r="M80" s="28"/>
      <c r="N80" s="28"/>
      <c r="O80" s="28"/>
      <c r="S80" s="28"/>
      <c r="T80" s="28"/>
      <c r="U80" s="28"/>
      <c r="V80" s="28"/>
    </row>
    <row r="81" spans="8:22" x14ac:dyDescent="0.15">
      <c r="H81" s="409">
        <v>0</v>
      </c>
      <c r="I81" s="92">
        <v>19</v>
      </c>
      <c r="J81" s="183" t="s">
        <v>23</v>
      </c>
      <c r="L81" s="52"/>
      <c r="M81" s="28"/>
      <c r="N81" s="28"/>
      <c r="O81" s="28"/>
      <c r="S81" s="28"/>
      <c r="T81" s="28"/>
      <c r="U81" s="28"/>
      <c r="V81" s="28"/>
    </row>
    <row r="82" spans="8:22" x14ac:dyDescent="0.15">
      <c r="H82" s="100">
        <v>0</v>
      </c>
      <c r="I82" s="92">
        <v>20</v>
      </c>
      <c r="J82" s="183" t="s">
        <v>24</v>
      </c>
      <c r="L82" s="52"/>
      <c r="M82" s="28"/>
      <c r="N82" s="28"/>
      <c r="O82" s="28"/>
      <c r="S82" s="28"/>
      <c r="T82" s="28"/>
      <c r="U82" s="28"/>
      <c r="V82" s="28"/>
    </row>
    <row r="83" spans="8:22" x14ac:dyDescent="0.15">
      <c r="H83" s="347">
        <v>0</v>
      </c>
      <c r="I83" s="92">
        <v>28</v>
      </c>
      <c r="J83" s="183" t="s">
        <v>32</v>
      </c>
      <c r="L83" s="52"/>
      <c r="M83" s="28"/>
      <c r="N83" s="28"/>
      <c r="O83" s="28"/>
      <c r="S83" s="28"/>
      <c r="T83" s="28"/>
      <c r="U83" s="28"/>
      <c r="V83" s="28"/>
    </row>
    <row r="84" spans="8:22" x14ac:dyDescent="0.15">
      <c r="H84" s="48">
        <v>0</v>
      </c>
      <c r="I84" s="92">
        <v>31</v>
      </c>
      <c r="J84" s="183" t="s">
        <v>97</v>
      </c>
      <c r="L84" s="52"/>
      <c r="M84" s="28"/>
      <c r="N84" s="28"/>
      <c r="O84" s="28"/>
      <c r="S84" s="28"/>
      <c r="T84" s="28"/>
      <c r="U84" s="28"/>
      <c r="V84" s="28"/>
    </row>
    <row r="85" spans="8:22" x14ac:dyDescent="0.15">
      <c r="H85" s="48">
        <v>0</v>
      </c>
      <c r="I85" s="92">
        <v>32</v>
      </c>
      <c r="J85" s="183" t="s">
        <v>35</v>
      </c>
      <c r="L85" s="29"/>
      <c r="M85" s="28"/>
      <c r="N85" s="28"/>
      <c r="O85" s="28"/>
      <c r="S85" s="28"/>
      <c r="T85" s="28"/>
      <c r="U85" s="28"/>
      <c r="V85" s="28"/>
    </row>
    <row r="86" spans="8:22" x14ac:dyDescent="0.15">
      <c r="H86" s="48">
        <v>0</v>
      </c>
      <c r="I86" s="92">
        <v>35</v>
      </c>
      <c r="J86" s="183" t="s">
        <v>36</v>
      </c>
      <c r="L86" s="52"/>
      <c r="M86" s="28"/>
      <c r="N86" s="28"/>
      <c r="O86" s="28"/>
      <c r="S86" s="28"/>
      <c r="T86" s="28"/>
      <c r="U86" s="28"/>
      <c r="V86" s="28"/>
    </row>
    <row r="87" spans="8:22" x14ac:dyDescent="0.15">
      <c r="H87" s="347">
        <v>0</v>
      </c>
      <c r="I87" s="92">
        <v>37</v>
      </c>
      <c r="J87" s="183" t="s">
        <v>37</v>
      </c>
      <c r="L87" s="52"/>
      <c r="M87" s="28"/>
      <c r="N87" s="28"/>
      <c r="O87" s="28"/>
      <c r="S87" s="33"/>
      <c r="T87" s="33"/>
    </row>
    <row r="88" spans="8:22" x14ac:dyDescent="0.15">
      <c r="H88" s="99">
        <v>0</v>
      </c>
      <c r="I88" s="92">
        <v>39</v>
      </c>
      <c r="J88" s="183" t="s">
        <v>39</v>
      </c>
      <c r="L88" s="52"/>
      <c r="M88" s="28"/>
      <c r="N88" s="28"/>
      <c r="O88" s="28"/>
      <c r="Q88" s="28"/>
    </row>
    <row r="89" spans="8:22" x14ac:dyDescent="0.15">
      <c r="H89" s="134">
        <f>SUM(H49:H88)</f>
        <v>107389</v>
      </c>
      <c r="I89" s="92"/>
      <c r="J89" s="4" t="s">
        <v>94</v>
      </c>
      <c r="L89" s="52"/>
      <c r="M89" s="28"/>
      <c r="N89" s="28"/>
      <c r="O89" s="28"/>
    </row>
    <row r="90" spans="8:22" x14ac:dyDescent="0.15">
      <c r="I90" s="189"/>
      <c r="J90" s="86"/>
      <c r="L90" s="52"/>
      <c r="M90" s="28"/>
      <c r="N90" s="28"/>
      <c r="O90" s="28"/>
      <c r="P90" s="1"/>
    </row>
    <row r="91" spans="8:22" ht="18.75" x14ac:dyDescent="0.2">
      <c r="I91" s="101"/>
      <c r="J91" s="33"/>
      <c r="L91" s="52"/>
      <c r="M91" s="28"/>
      <c r="N91" s="28"/>
      <c r="O91" s="28"/>
      <c r="P91" s="50"/>
    </row>
    <row r="92" spans="8:22" x14ac:dyDescent="0.15">
      <c r="I92" s="101"/>
      <c r="J92" s="1"/>
      <c r="L92" s="52"/>
      <c r="M92" s="28"/>
      <c r="N92" s="28"/>
      <c r="O92" s="28"/>
      <c r="P92" s="1"/>
    </row>
    <row r="93" spans="8:22" x14ac:dyDescent="0.15">
      <c r="J93" s="1"/>
      <c r="L93" s="52"/>
      <c r="M93" s="28"/>
      <c r="N93" s="1"/>
      <c r="O93" s="1"/>
      <c r="P93" s="51"/>
    </row>
    <row r="94" spans="8:22" x14ac:dyDescent="0.15">
      <c r="J94" s="1"/>
      <c r="L94" s="52"/>
      <c r="M94" s="28"/>
      <c r="N94" s="28"/>
      <c r="O94" s="28"/>
      <c r="P94" s="28"/>
    </row>
    <row r="95" spans="8:22" x14ac:dyDescent="0.15">
      <c r="J95" s="1"/>
      <c r="L95" s="52"/>
      <c r="M95" s="28"/>
      <c r="N95" s="28"/>
      <c r="O95" s="28"/>
      <c r="P95" s="28"/>
    </row>
    <row r="96" spans="8:22" x14ac:dyDescent="0.15">
      <c r="J96" s="1"/>
      <c r="L96" s="52"/>
      <c r="M96" s="28"/>
      <c r="N96" s="28"/>
      <c r="O96" s="28"/>
      <c r="P96" s="28"/>
    </row>
    <row r="97" spans="10:17" x14ac:dyDescent="0.15">
      <c r="J97" s="1"/>
      <c r="L97" s="52"/>
      <c r="M97" s="28"/>
      <c r="N97" s="28"/>
      <c r="O97" s="28"/>
      <c r="P97" s="28"/>
    </row>
    <row r="98" spans="10:17" x14ac:dyDescent="0.15">
      <c r="J98" s="1"/>
      <c r="L98" s="52"/>
      <c r="M98" s="28"/>
      <c r="N98" s="28"/>
      <c r="O98" s="28"/>
      <c r="P98" s="28"/>
    </row>
    <row r="99" spans="10:17" x14ac:dyDescent="0.15">
      <c r="J99" s="1"/>
      <c r="L99" s="52"/>
      <c r="M99" s="28"/>
      <c r="N99" s="28"/>
      <c r="O99" s="28"/>
      <c r="P99" s="28"/>
    </row>
    <row r="100" spans="10:17" x14ac:dyDescent="0.15">
      <c r="J100" s="1"/>
      <c r="L100" s="52"/>
      <c r="M100" s="28"/>
      <c r="N100" s="28"/>
      <c r="O100" s="28"/>
      <c r="P100" s="28"/>
    </row>
    <row r="101" spans="10:17" x14ac:dyDescent="0.15">
      <c r="J101" s="1"/>
      <c r="L101" s="52"/>
      <c r="M101" s="28"/>
      <c r="N101" s="28"/>
      <c r="O101" s="28"/>
      <c r="P101" s="28"/>
    </row>
    <row r="102" spans="10:17" x14ac:dyDescent="0.15">
      <c r="J102" s="1"/>
      <c r="L102" s="52"/>
      <c r="M102" s="28"/>
      <c r="N102" s="28"/>
      <c r="O102" s="28"/>
      <c r="P102" s="28"/>
    </row>
    <row r="103" spans="10:17" x14ac:dyDescent="0.15">
      <c r="J103" s="1"/>
      <c r="L103" s="52"/>
      <c r="M103" s="28"/>
      <c r="N103" s="28"/>
      <c r="O103" s="28"/>
      <c r="P103" s="28"/>
    </row>
    <row r="104" spans="10:17" x14ac:dyDescent="0.15">
      <c r="J104" s="1"/>
      <c r="L104" s="52"/>
      <c r="M104" s="28"/>
      <c r="N104" s="28"/>
      <c r="O104" s="28"/>
      <c r="P104" s="28"/>
    </row>
    <row r="105" spans="10:17" x14ac:dyDescent="0.15">
      <c r="J105" s="1"/>
      <c r="L105" s="52"/>
      <c r="M105" s="28"/>
      <c r="N105" s="28"/>
      <c r="O105" s="28"/>
      <c r="P105" s="28"/>
    </row>
    <row r="106" spans="10:17" x14ac:dyDescent="0.15">
      <c r="J106" s="1"/>
      <c r="L106" s="52"/>
      <c r="M106" s="28"/>
      <c r="N106" s="28"/>
      <c r="O106" s="28"/>
      <c r="P106" s="28"/>
      <c r="Q106" s="28"/>
    </row>
    <row r="107" spans="10:17" x14ac:dyDescent="0.15">
      <c r="J107" s="1"/>
      <c r="L107" s="52"/>
      <c r="M107" s="28"/>
      <c r="N107" s="28"/>
      <c r="O107" s="28"/>
      <c r="P107" s="28"/>
      <c r="Q107" s="28"/>
    </row>
    <row r="108" spans="10:17" x14ac:dyDescent="0.15">
      <c r="J108" s="1"/>
      <c r="L108" s="52"/>
      <c r="M108" s="28"/>
      <c r="N108" s="28"/>
      <c r="O108" s="28"/>
      <c r="P108" s="28"/>
      <c r="Q108" s="28"/>
    </row>
    <row r="109" spans="10:17" x14ac:dyDescent="0.15">
      <c r="J109" s="1"/>
      <c r="L109" s="52"/>
      <c r="M109" s="28"/>
      <c r="N109" s="28"/>
      <c r="O109" s="28"/>
      <c r="P109" s="28"/>
      <c r="Q109" s="28"/>
    </row>
    <row r="110" spans="10:17" x14ac:dyDescent="0.15">
      <c r="J110" s="1"/>
      <c r="L110" s="52"/>
      <c r="M110" s="28"/>
      <c r="N110" s="28"/>
      <c r="O110" s="28"/>
      <c r="P110" s="28"/>
      <c r="Q110" s="28"/>
    </row>
    <row r="111" spans="10:17" x14ac:dyDescent="0.15">
      <c r="J111" s="1"/>
      <c r="K111" s="28"/>
      <c r="L111" s="28"/>
      <c r="M111" s="1"/>
      <c r="N111" s="28"/>
      <c r="O111" s="28"/>
      <c r="P111" s="28"/>
      <c r="Q111" s="28"/>
    </row>
    <row r="112" spans="10:17" x14ac:dyDescent="0.15">
      <c r="J112" s="1"/>
      <c r="K112" s="28"/>
      <c r="L112" s="28"/>
      <c r="M112" s="1"/>
      <c r="N112" s="28"/>
      <c r="O112" s="28"/>
      <c r="P112" s="28"/>
      <c r="Q112" s="28"/>
    </row>
    <row r="113" spans="10:17" x14ac:dyDescent="0.15">
      <c r="J113" s="1"/>
      <c r="K113" s="28"/>
      <c r="L113" s="28"/>
      <c r="M113" s="1"/>
      <c r="N113" s="28"/>
      <c r="O113" s="28"/>
      <c r="P113" s="28"/>
      <c r="Q113" s="28"/>
    </row>
    <row r="114" spans="10:17" x14ac:dyDescent="0.15">
      <c r="J114" s="1"/>
      <c r="K114" s="28"/>
      <c r="L114" s="28"/>
      <c r="M114" s="1"/>
      <c r="N114" s="28"/>
      <c r="O114" s="28"/>
      <c r="P114" s="28"/>
      <c r="Q114" s="28"/>
    </row>
    <row r="115" spans="10:17" x14ac:dyDescent="0.15">
      <c r="J115" s="1"/>
      <c r="K115" s="28"/>
      <c r="L115" s="28"/>
      <c r="M115" s="1"/>
      <c r="N115" s="28"/>
      <c r="O115" s="28"/>
      <c r="P115" s="28"/>
      <c r="Q115" s="28"/>
    </row>
    <row r="116" spans="10:17" x14ac:dyDescent="0.15">
      <c r="J116" s="1"/>
      <c r="K116" s="28"/>
      <c r="L116" s="28"/>
      <c r="M116" s="1"/>
      <c r="N116" s="28"/>
      <c r="O116" s="28"/>
      <c r="P116" s="28"/>
      <c r="Q116" s="28"/>
    </row>
    <row r="117" spans="10:17" x14ac:dyDescent="0.15">
      <c r="J117" s="1"/>
      <c r="K117" s="28"/>
      <c r="L117" s="28"/>
      <c r="M117" s="1"/>
      <c r="N117" s="28"/>
      <c r="O117" s="28"/>
      <c r="P117" s="28"/>
      <c r="Q117" s="28"/>
    </row>
    <row r="118" spans="10:17" x14ac:dyDescent="0.15">
      <c r="J118" s="1"/>
      <c r="K118" s="28"/>
      <c r="L118" s="28"/>
      <c r="M118" s="1"/>
      <c r="N118" s="28"/>
      <c r="O118" s="28"/>
      <c r="P118" s="28"/>
      <c r="Q118" s="28"/>
    </row>
    <row r="119" spans="10:17" x14ac:dyDescent="0.15">
      <c r="J119" s="1"/>
      <c r="K119" s="28"/>
      <c r="L119" s="28"/>
      <c r="M119" s="1"/>
      <c r="N119" s="28"/>
      <c r="O119" s="28"/>
      <c r="P119" s="28"/>
      <c r="Q119" s="28"/>
    </row>
    <row r="120" spans="10:17" x14ac:dyDescent="0.15">
      <c r="J120" s="1"/>
      <c r="K120" s="28"/>
      <c r="L120" s="28"/>
      <c r="M120" s="1"/>
      <c r="N120" s="28"/>
      <c r="O120" s="28"/>
      <c r="P120" s="28"/>
      <c r="Q120" s="28"/>
    </row>
    <row r="121" spans="10:17" x14ac:dyDescent="0.15">
      <c r="J121" s="1"/>
      <c r="K121" s="28"/>
      <c r="L121" s="28"/>
      <c r="M121" s="1"/>
      <c r="N121" s="28"/>
      <c r="O121" s="28"/>
      <c r="P121" s="28"/>
      <c r="Q121" s="28"/>
    </row>
    <row r="122" spans="10:17" x14ac:dyDescent="0.15">
      <c r="J122" s="1"/>
      <c r="K122" s="28"/>
      <c r="L122" s="28"/>
      <c r="M122" s="1"/>
      <c r="N122" s="28"/>
      <c r="O122" s="28"/>
      <c r="P122" s="28"/>
    </row>
    <row r="123" spans="10:17" x14ac:dyDescent="0.15">
      <c r="J123" s="1"/>
      <c r="K123" s="28"/>
      <c r="L123" s="28"/>
      <c r="M123" s="1"/>
      <c r="N123" s="28"/>
      <c r="O123" s="28"/>
      <c r="P123" s="28"/>
    </row>
    <row r="124" spans="10:17" x14ac:dyDescent="0.15">
      <c r="J124" s="1"/>
      <c r="K124" s="28"/>
      <c r="L124" s="28"/>
      <c r="M124" s="1"/>
      <c r="N124" s="28"/>
      <c r="O124" s="28"/>
      <c r="P124" s="28"/>
    </row>
    <row r="125" spans="10:17" x14ac:dyDescent="0.15">
      <c r="J125" s="1"/>
      <c r="K125" s="28"/>
      <c r="L125" s="28"/>
      <c r="M125" s="1"/>
      <c r="N125" s="28"/>
      <c r="O125" s="28"/>
      <c r="P125" s="28"/>
    </row>
    <row r="126" spans="10:17" x14ac:dyDescent="0.15">
      <c r="J126" s="1"/>
      <c r="K126" s="28"/>
      <c r="L126" s="28"/>
      <c r="M126" s="1"/>
      <c r="N126" s="28"/>
      <c r="O126" s="28"/>
      <c r="P126" s="28"/>
    </row>
    <row r="127" spans="10:17" x14ac:dyDescent="0.15">
      <c r="J127" s="1"/>
      <c r="K127" s="28"/>
      <c r="L127" s="28"/>
      <c r="M127" s="1"/>
      <c r="N127" s="28"/>
      <c r="O127" s="28"/>
      <c r="P127" s="28"/>
    </row>
    <row r="128" spans="10:17" x14ac:dyDescent="0.15">
      <c r="J128" s="1"/>
      <c r="K128" s="28"/>
      <c r="L128" s="28"/>
      <c r="M128" s="1"/>
      <c r="N128" s="28"/>
      <c r="O128" s="28"/>
      <c r="P128" s="28"/>
    </row>
    <row r="129" spans="10:16" x14ac:dyDescent="0.15">
      <c r="J129" s="1"/>
      <c r="K129" s="28"/>
      <c r="L129" s="28"/>
      <c r="M129" s="1"/>
      <c r="N129" s="28"/>
      <c r="O129" s="28"/>
      <c r="P129" s="28"/>
    </row>
    <row r="130" spans="10:16" x14ac:dyDescent="0.15">
      <c r="J130" s="1"/>
      <c r="K130" s="28"/>
      <c r="L130" s="28"/>
      <c r="M130" s="1"/>
      <c r="N130" s="28"/>
      <c r="O130" s="28"/>
      <c r="P130" s="28"/>
    </row>
    <row r="131" spans="10:16" x14ac:dyDescent="0.15">
      <c r="J131" s="1"/>
      <c r="K131" s="28"/>
      <c r="L131" s="28"/>
      <c r="M131" s="1"/>
      <c r="N131" s="28"/>
      <c r="O131" s="28"/>
      <c r="P131" s="28"/>
    </row>
    <row r="132" spans="10:16" x14ac:dyDescent="0.15">
      <c r="J132" s="1"/>
      <c r="K132" s="28"/>
      <c r="L132" s="28"/>
      <c r="M132" s="1"/>
      <c r="N132" s="28"/>
      <c r="O132" s="28"/>
      <c r="P132" s="28"/>
    </row>
    <row r="133" spans="10:16" x14ac:dyDescent="0.15">
      <c r="J133" s="1"/>
      <c r="K133" s="28"/>
      <c r="L133" s="28"/>
      <c r="M133" s="1"/>
      <c r="N133" s="28"/>
      <c r="O133" s="28"/>
      <c r="P133" s="28"/>
    </row>
    <row r="134" spans="10:16" x14ac:dyDescent="0.15">
      <c r="J134" s="1"/>
      <c r="K134" s="1"/>
      <c r="L134" s="1"/>
      <c r="M134" s="1"/>
      <c r="N134" s="1"/>
      <c r="O134" s="1"/>
      <c r="P134" s="1"/>
    </row>
    <row r="135" spans="10:16" x14ac:dyDescent="0.15">
      <c r="J135" s="1"/>
      <c r="K135" s="1"/>
      <c r="L135" s="1"/>
      <c r="M135" s="1"/>
      <c r="N135" s="1"/>
      <c r="O135" s="1"/>
      <c r="P135" s="1"/>
    </row>
    <row r="136" spans="10:16" x14ac:dyDescent="0.15">
      <c r="J136" s="1"/>
      <c r="K136" s="1"/>
      <c r="L136" s="1"/>
    </row>
    <row r="137" spans="10:16" x14ac:dyDescent="0.15">
      <c r="J137" s="1"/>
      <c r="K137" s="1"/>
      <c r="L137" s="1"/>
    </row>
    <row r="138" spans="10:16" x14ac:dyDescent="0.15">
      <c r="J138" s="1"/>
      <c r="K138" s="1"/>
      <c r="L138" s="1"/>
    </row>
    <row r="139" spans="10:16" x14ac:dyDescent="0.15">
      <c r="J139" s="1"/>
      <c r="K139" s="1"/>
      <c r="L139" s="1"/>
    </row>
    <row r="140" spans="10:16" x14ac:dyDescent="0.15">
      <c r="J140" s="1"/>
      <c r="K140" s="1"/>
      <c r="L140" s="1"/>
    </row>
    <row r="141" spans="10:16" x14ac:dyDescent="0.15">
      <c r="J141" s="1"/>
      <c r="K141" s="1"/>
      <c r="L141" s="1"/>
    </row>
    <row r="142" spans="10:16" x14ac:dyDescent="0.15">
      <c r="J142" s="1"/>
      <c r="K142" s="1"/>
      <c r="L142" s="1"/>
    </row>
    <row r="143" spans="10:16" x14ac:dyDescent="0.15">
      <c r="J143" s="1"/>
      <c r="K143" s="1"/>
      <c r="L143" s="1"/>
    </row>
    <row r="144" spans="10:16" x14ac:dyDescent="0.15">
      <c r="J144" s="1"/>
      <c r="K144" s="1"/>
      <c r="L144" s="1"/>
    </row>
    <row r="145" spans="10:12" x14ac:dyDescent="0.15">
      <c r="J145" s="1"/>
      <c r="K145" s="1"/>
      <c r="L145" s="1"/>
    </row>
    <row r="146" spans="10:12" x14ac:dyDescent="0.15">
      <c r="J146" s="1"/>
      <c r="K146" s="1"/>
      <c r="L146" s="1"/>
    </row>
    <row r="147" spans="10:12" x14ac:dyDescent="0.15">
      <c r="J147" s="1"/>
      <c r="K147" s="1"/>
      <c r="L147" s="1"/>
    </row>
    <row r="148" spans="10:12" x14ac:dyDescent="0.15">
      <c r="J148" s="1"/>
      <c r="K148" s="1"/>
      <c r="L148" s="1"/>
    </row>
    <row r="149" spans="10:12" x14ac:dyDescent="0.15">
      <c r="J149" s="1"/>
      <c r="K149" s="1"/>
      <c r="L149" s="1"/>
    </row>
    <row r="150" spans="10:12" x14ac:dyDescent="0.15">
      <c r="J150" s="1"/>
      <c r="K150" s="1"/>
      <c r="L150" s="1"/>
    </row>
    <row r="151" spans="10:12" x14ac:dyDescent="0.15">
      <c r="J151" s="1"/>
      <c r="K151" s="1"/>
      <c r="L151" s="1"/>
    </row>
    <row r="152" spans="10:12" x14ac:dyDescent="0.15">
      <c r="J152" s="1"/>
      <c r="K152" s="1"/>
      <c r="L152" s="1"/>
    </row>
    <row r="153" spans="10:12" x14ac:dyDescent="0.15">
      <c r="J153" s="1"/>
      <c r="K153" s="1"/>
      <c r="L153" s="1"/>
    </row>
    <row r="154" spans="10:12" x14ac:dyDescent="0.15">
      <c r="J154" s="1"/>
      <c r="K154" s="1"/>
      <c r="L154" s="1"/>
    </row>
    <row r="155" spans="10:12" x14ac:dyDescent="0.15">
      <c r="J155" s="1"/>
      <c r="K155" s="1"/>
      <c r="L155" s="1"/>
    </row>
    <row r="156" spans="10:12" x14ac:dyDescent="0.15">
      <c r="J156" s="1"/>
      <c r="K156" s="1"/>
      <c r="L156" s="1"/>
    </row>
    <row r="157" spans="10:12" x14ac:dyDescent="0.15">
      <c r="J157" s="1"/>
      <c r="K157" s="1"/>
      <c r="L157" s="1"/>
    </row>
    <row r="158" spans="10:12" x14ac:dyDescent="0.15">
      <c r="J158" s="1"/>
      <c r="K158" s="1"/>
      <c r="L158" s="1"/>
    </row>
    <row r="159" spans="10:12" x14ac:dyDescent="0.15">
      <c r="J159" s="1"/>
      <c r="K159" s="1"/>
      <c r="L159" s="1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0"/>
  </sheetPr>
  <dimension ref="A1:AE95"/>
  <sheetViews>
    <sheetView zoomScaleNormal="100" workbookViewId="0">
      <selection activeCell="A4" sqref="A4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style="53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61" customWidth="1"/>
    <col min="19" max="30" width="7.625" customWidth="1"/>
  </cols>
  <sheetData>
    <row r="1" spans="5:31" ht="13.5" customHeight="1" x14ac:dyDescent="0.15">
      <c r="H1" s="17" t="s">
        <v>65</v>
      </c>
      <c r="J1" s="115"/>
      <c r="Q1" s="28"/>
      <c r="R1" s="12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 x14ac:dyDescent="0.15">
      <c r="H2" s="334" t="s">
        <v>187</v>
      </c>
      <c r="I2" s="92"/>
      <c r="J2" s="214" t="s">
        <v>104</v>
      </c>
      <c r="K2" s="4"/>
      <c r="L2" s="206" t="s">
        <v>180</v>
      </c>
      <c r="Q2" s="1"/>
      <c r="R2" s="123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1"/>
    </row>
    <row r="3" spans="5:31" x14ac:dyDescent="0.15">
      <c r="H3" s="203" t="s">
        <v>100</v>
      </c>
      <c r="I3" s="92"/>
      <c r="J3" s="161" t="s">
        <v>101</v>
      </c>
      <c r="K3" s="4"/>
      <c r="L3" s="46" t="s">
        <v>100</v>
      </c>
      <c r="M3" s="91"/>
      <c r="Q3" s="1"/>
      <c r="R3" s="52"/>
      <c r="S3" s="28"/>
      <c r="T3" s="28"/>
      <c r="U3" s="28"/>
      <c r="V3" s="28"/>
      <c r="W3" s="1"/>
      <c r="X3" s="1"/>
      <c r="Y3" s="1"/>
      <c r="Z3" s="1"/>
      <c r="AA3" s="1"/>
      <c r="AB3" s="1"/>
      <c r="AC3" s="1"/>
      <c r="AD3" s="1"/>
      <c r="AE3" s="1"/>
    </row>
    <row r="4" spans="5:31" x14ac:dyDescent="0.15">
      <c r="H4" s="100">
        <v>38765</v>
      </c>
      <c r="I4" s="92">
        <v>31</v>
      </c>
      <c r="J4" s="36" t="s">
        <v>64</v>
      </c>
      <c r="K4" s="232">
        <f>SUM(I4)</f>
        <v>31</v>
      </c>
      <c r="L4" s="324">
        <v>24209</v>
      </c>
      <c r="M4" s="49"/>
      <c r="Q4" s="1"/>
      <c r="R4" s="52"/>
      <c r="S4" s="28"/>
      <c r="T4" s="28"/>
      <c r="U4" s="28"/>
      <c r="V4" s="28"/>
      <c r="W4" s="1"/>
      <c r="X4" s="1"/>
      <c r="Y4" s="1"/>
      <c r="Z4" s="1"/>
      <c r="AA4" s="1"/>
      <c r="AB4" s="1"/>
      <c r="AC4" s="1"/>
      <c r="AD4" s="1"/>
      <c r="AE4" s="1"/>
    </row>
    <row r="5" spans="5:31" x14ac:dyDescent="0.15">
      <c r="H5" s="99">
        <v>16513</v>
      </c>
      <c r="I5" s="92">
        <v>33</v>
      </c>
      <c r="J5" s="36" t="s">
        <v>0</v>
      </c>
      <c r="K5" s="232">
        <f t="shared" ref="K5:K13" si="0">SUM(I5)</f>
        <v>33</v>
      </c>
      <c r="L5" s="324">
        <v>12474</v>
      </c>
      <c r="M5" s="49"/>
      <c r="Q5" s="1"/>
      <c r="R5" s="52"/>
      <c r="S5" s="28"/>
      <c r="T5" s="28"/>
      <c r="U5" s="28"/>
      <c r="V5" s="28"/>
      <c r="W5" s="1"/>
      <c r="X5" s="1"/>
      <c r="Y5" s="1"/>
      <c r="Z5" s="1"/>
      <c r="AA5" s="1"/>
      <c r="AB5" s="1"/>
      <c r="AC5" s="1"/>
      <c r="AD5" s="1"/>
      <c r="AE5" s="1"/>
    </row>
    <row r="6" spans="5:31" x14ac:dyDescent="0.15">
      <c r="H6" s="99">
        <v>15914</v>
      </c>
      <c r="I6" s="92">
        <v>34</v>
      </c>
      <c r="J6" s="36" t="s">
        <v>1</v>
      </c>
      <c r="K6" s="232">
        <f t="shared" si="0"/>
        <v>34</v>
      </c>
      <c r="L6" s="324">
        <v>16753</v>
      </c>
      <c r="M6" s="49"/>
      <c r="Q6" s="1"/>
      <c r="R6" s="52"/>
      <c r="S6" s="28"/>
      <c r="T6" s="28"/>
      <c r="U6" s="28"/>
      <c r="V6" s="28"/>
      <c r="W6" s="1"/>
      <c r="X6" s="1"/>
      <c r="Y6" s="1"/>
      <c r="Z6" s="1"/>
      <c r="AA6" s="1"/>
      <c r="AB6" s="1"/>
      <c r="AC6" s="1"/>
      <c r="AD6" s="1"/>
      <c r="AE6" s="1"/>
    </row>
    <row r="7" spans="5:31" x14ac:dyDescent="0.15">
      <c r="H7" s="99">
        <v>15746</v>
      </c>
      <c r="I7" s="92">
        <v>17</v>
      </c>
      <c r="J7" s="36" t="s">
        <v>21</v>
      </c>
      <c r="K7" s="232">
        <f t="shared" si="0"/>
        <v>17</v>
      </c>
      <c r="L7" s="324">
        <v>21339</v>
      </c>
      <c r="M7" s="49"/>
      <c r="Q7" s="1"/>
      <c r="R7" s="52"/>
      <c r="S7" s="28"/>
      <c r="T7" s="28"/>
      <c r="U7" s="28"/>
      <c r="V7" s="28"/>
      <c r="W7" s="1"/>
      <c r="X7" s="1"/>
      <c r="Y7" s="1"/>
      <c r="Z7" s="1"/>
      <c r="AA7" s="1"/>
      <c r="AB7" s="1"/>
      <c r="AC7" s="1"/>
      <c r="AD7" s="1"/>
      <c r="AE7" s="1"/>
    </row>
    <row r="8" spans="5:31" x14ac:dyDescent="0.15">
      <c r="H8" s="99">
        <v>13790</v>
      </c>
      <c r="I8" s="92">
        <v>2</v>
      </c>
      <c r="J8" s="36" t="s">
        <v>6</v>
      </c>
      <c r="K8" s="232">
        <f t="shared" si="0"/>
        <v>2</v>
      </c>
      <c r="L8" s="324">
        <v>21646</v>
      </c>
      <c r="M8" s="49"/>
      <c r="Q8" s="1"/>
      <c r="R8" s="52"/>
      <c r="S8" s="28"/>
      <c r="T8" s="28"/>
      <c r="U8" s="28"/>
      <c r="V8" s="28"/>
      <c r="W8" s="1"/>
      <c r="X8" s="1"/>
      <c r="Y8" s="1"/>
      <c r="Z8" s="1"/>
      <c r="AA8" s="1"/>
      <c r="AB8" s="1"/>
      <c r="AC8" s="1"/>
      <c r="AD8" s="1"/>
      <c r="AE8" s="1"/>
    </row>
    <row r="9" spans="5:31" x14ac:dyDescent="0.15">
      <c r="H9" s="99">
        <v>13228</v>
      </c>
      <c r="I9" s="92">
        <v>13</v>
      </c>
      <c r="J9" s="36" t="s">
        <v>7</v>
      </c>
      <c r="K9" s="232">
        <f t="shared" si="0"/>
        <v>13</v>
      </c>
      <c r="L9" s="324">
        <v>9933</v>
      </c>
      <c r="M9" s="49"/>
      <c r="Q9" s="1"/>
      <c r="R9" s="52"/>
      <c r="S9" s="28"/>
      <c r="T9" s="28"/>
      <c r="U9" s="28"/>
      <c r="V9" s="28"/>
      <c r="W9" s="1"/>
      <c r="X9" s="1"/>
      <c r="Y9" s="1"/>
      <c r="Z9" s="1"/>
      <c r="AA9" s="1"/>
      <c r="AB9" s="1"/>
      <c r="AC9" s="1"/>
      <c r="AD9" s="1"/>
      <c r="AE9" s="1"/>
    </row>
    <row r="10" spans="5:31" x14ac:dyDescent="0.15">
      <c r="H10" s="99">
        <v>12683</v>
      </c>
      <c r="I10" s="92">
        <v>16</v>
      </c>
      <c r="J10" s="36" t="s">
        <v>3</v>
      </c>
      <c r="K10" s="232">
        <f t="shared" si="0"/>
        <v>16</v>
      </c>
      <c r="L10" s="324">
        <v>13330</v>
      </c>
      <c r="M10" s="49"/>
      <c r="Q10" s="1"/>
      <c r="R10" s="52"/>
      <c r="S10" s="28"/>
      <c r="T10" s="28"/>
      <c r="U10" s="28"/>
      <c r="V10" s="28"/>
      <c r="W10" s="1"/>
      <c r="X10" s="1"/>
      <c r="Y10" s="1"/>
      <c r="Z10" s="1"/>
      <c r="AA10" s="1"/>
      <c r="AB10" s="1"/>
      <c r="AC10" s="1"/>
      <c r="AD10" s="1"/>
      <c r="AE10" s="1"/>
    </row>
    <row r="11" spans="5:31" x14ac:dyDescent="0.15">
      <c r="H11" s="99">
        <v>11637</v>
      </c>
      <c r="I11" s="92">
        <v>40</v>
      </c>
      <c r="J11" s="351" t="s">
        <v>2</v>
      </c>
      <c r="K11" s="232">
        <f t="shared" si="0"/>
        <v>40</v>
      </c>
      <c r="L11" s="324">
        <v>12755</v>
      </c>
      <c r="M11" s="49"/>
      <c r="N11" s="31"/>
      <c r="Q11" s="1"/>
      <c r="R11" s="52"/>
      <c r="S11" s="28"/>
      <c r="T11" s="28"/>
      <c r="U11" s="28"/>
      <c r="V11" s="28"/>
      <c r="W11" s="1"/>
      <c r="X11" s="1"/>
      <c r="Y11" s="1"/>
      <c r="Z11" s="1"/>
      <c r="AA11" s="1"/>
      <c r="AB11" s="1"/>
      <c r="AC11" s="1"/>
      <c r="AD11" s="1"/>
      <c r="AE11" s="1"/>
    </row>
    <row r="12" spans="5:31" x14ac:dyDescent="0.15">
      <c r="H12" s="467">
        <v>7462</v>
      </c>
      <c r="I12" s="92">
        <v>26</v>
      </c>
      <c r="J12" s="36" t="s">
        <v>30</v>
      </c>
      <c r="K12" s="232">
        <f t="shared" si="0"/>
        <v>26</v>
      </c>
      <c r="L12" s="325">
        <v>7230</v>
      </c>
      <c r="M12" s="49"/>
      <c r="Q12" s="1"/>
      <c r="R12" s="52"/>
      <c r="S12" s="28"/>
      <c r="T12" s="28"/>
      <c r="U12" s="28"/>
      <c r="V12" s="28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 x14ac:dyDescent="0.2">
      <c r="E13" s="18"/>
      <c r="H13" s="466">
        <v>7267</v>
      </c>
      <c r="I13" s="153">
        <v>11</v>
      </c>
      <c r="J13" s="85" t="s">
        <v>17</v>
      </c>
      <c r="K13" s="232">
        <f t="shared" si="0"/>
        <v>11</v>
      </c>
      <c r="L13" s="325">
        <v>5242</v>
      </c>
      <c r="M13" s="49"/>
      <c r="Q13" s="1"/>
      <c r="R13" s="52"/>
      <c r="S13" s="28"/>
      <c r="T13" s="28"/>
      <c r="U13" s="28"/>
      <c r="V13" s="28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 x14ac:dyDescent="0.15">
      <c r="E14" s="18"/>
      <c r="H14" s="514">
        <v>7202</v>
      </c>
      <c r="I14" s="256">
        <v>21</v>
      </c>
      <c r="J14" s="496" t="s">
        <v>167</v>
      </c>
      <c r="K14" s="121" t="s">
        <v>8</v>
      </c>
      <c r="L14" s="326">
        <v>201171</v>
      </c>
      <c r="M14" s="1"/>
      <c r="N14" s="58"/>
      <c r="Q14" s="1"/>
      <c r="R14" s="52"/>
      <c r="S14" s="28"/>
      <c r="T14" s="28"/>
      <c r="U14" s="28"/>
      <c r="V14" s="28"/>
      <c r="W14" s="1"/>
      <c r="X14" s="1"/>
      <c r="Y14" s="1"/>
      <c r="Z14" s="1"/>
      <c r="AA14" s="1"/>
      <c r="AB14" s="1"/>
      <c r="AC14" s="1"/>
      <c r="AD14" s="1"/>
      <c r="AE14" s="1"/>
    </row>
    <row r="15" spans="5:31" x14ac:dyDescent="0.15">
      <c r="H15" s="393">
        <v>6352</v>
      </c>
      <c r="I15" s="92">
        <v>25</v>
      </c>
      <c r="J15" s="36" t="s">
        <v>29</v>
      </c>
      <c r="K15" s="56"/>
      <c r="L15" s="29"/>
      <c r="M15" s="1"/>
      <c r="N15" s="58"/>
      <c r="Q15" s="1"/>
      <c r="R15" s="52"/>
      <c r="S15" s="28"/>
      <c r="T15" s="28"/>
      <c r="U15" s="28"/>
      <c r="V15" s="28"/>
      <c r="W15" s="1"/>
      <c r="X15" s="1"/>
      <c r="Y15" s="1"/>
      <c r="Z15" s="1"/>
      <c r="AA15" s="1"/>
      <c r="AB15" s="1"/>
      <c r="AC15" s="1"/>
      <c r="AD15" s="1"/>
      <c r="AE15" s="1"/>
    </row>
    <row r="16" spans="5:31" x14ac:dyDescent="0.15">
      <c r="H16" s="99">
        <v>4820</v>
      </c>
      <c r="I16" s="92">
        <v>38</v>
      </c>
      <c r="J16" s="36" t="s">
        <v>38</v>
      </c>
      <c r="K16" s="56"/>
      <c r="L16" s="35"/>
      <c r="Q16" s="1"/>
      <c r="R16" s="52"/>
      <c r="S16" s="28"/>
      <c r="T16" s="28"/>
      <c r="U16" s="28"/>
      <c r="V16" s="28"/>
      <c r="W16" s="1"/>
      <c r="X16" s="1"/>
      <c r="Y16" s="1"/>
      <c r="Z16" s="1"/>
      <c r="AA16" s="1"/>
      <c r="AB16" s="1"/>
      <c r="AC16" s="1"/>
      <c r="AD16" s="1"/>
      <c r="AE16" s="1"/>
    </row>
    <row r="17" spans="1:31" x14ac:dyDescent="0.15">
      <c r="H17" s="99">
        <v>4702</v>
      </c>
      <c r="I17" s="92">
        <v>3</v>
      </c>
      <c r="J17" s="36" t="s">
        <v>10</v>
      </c>
      <c r="L17" s="35"/>
      <c r="Q17" s="1"/>
      <c r="R17" s="52"/>
      <c r="S17" s="28"/>
      <c r="T17" s="28"/>
      <c r="U17" s="28"/>
      <c r="V17" s="28"/>
      <c r="W17" s="1"/>
      <c r="X17" s="1"/>
      <c r="Y17" s="1"/>
      <c r="Z17" s="1"/>
      <c r="AA17" s="1"/>
      <c r="AB17" s="1"/>
      <c r="AC17" s="1"/>
      <c r="AD17" s="1"/>
      <c r="AE17" s="1"/>
    </row>
    <row r="18" spans="1:31" x14ac:dyDescent="0.15">
      <c r="H18" s="138">
        <v>4188</v>
      </c>
      <c r="I18" s="92">
        <v>24</v>
      </c>
      <c r="J18" s="351" t="s">
        <v>28</v>
      </c>
      <c r="K18" s="1"/>
      <c r="L18" s="215" t="s">
        <v>104</v>
      </c>
      <c r="M18" t="s">
        <v>63</v>
      </c>
      <c r="N18" s="46" t="s">
        <v>75</v>
      </c>
      <c r="Q18" s="1"/>
      <c r="R18" s="52"/>
      <c r="S18" s="28"/>
      <c r="T18" s="28"/>
      <c r="U18" s="28"/>
      <c r="V18" s="28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 x14ac:dyDescent="0.2">
      <c r="H19" s="100">
        <v>2012</v>
      </c>
      <c r="I19" s="92">
        <v>9</v>
      </c>
      <c r="J19" s="395" t="s">
        <v>173</v>
      </c>
      <c r="K19" s="132">
        <f>SUM(I4)</f>
        <v>31</v>
      </c>
      <c r="L19" s="36" t="s">
        <v>64</v>
      </c>
      <c r="M19" s="450">
        <v>31098</v>
      </c>
      <c r="N19" s="100">
        <f>SUM(H4)</f>
        <v>38765</v>
      </c>
      <c r="Q19" s="1"/>
      <c r="R19" s="52"/>
      <c r="S19" s="28"/>
      <c r="T19" s="28"/>
      <c r="U19" s="28"/>
      <c r="V19" s="28"/>
      <c r="W19" s="1"/>
      <c r="X19" s="1"/>
      <c r="Y19" s="1"/>
      <c r="Z19" s="1"/>
      <c r="AA19" s="1"/>
      <c r="AB19" s="1"/>
      <c r="AC19" s="1"/>
      <c r="AD19" s="1"/>
      <c r="AE19" s="1"/>
    </row>
    <row r="20" spans="1:31" x14ac:dyDescent="0.15">
      <c r="A20" s="66" t="s">
        <v>46</v>
      </c>
      <c r="B20" s="67" t="s">
        <v>53</v>
      </c>
      <c r="C20" s="67" t="s">
        <v>187</v>
      </c>
      <c r="D20" s="67" t="s">
        <v>180</v>
      </c>
      <c r="E20" s="67" t="s">
        <v>51</v>
      </c>
      <c r="F20" s="67" t="s">
        <v>50</v>
      </c>
      <c r="G20" s="68" t="s">
        <v>52</v>
      </c>
      <c r="H20" s="347">
        <v>1713</v>
      </c>
      <c r="I20" s="92">
        <v>1</v>
      </c>
      <c r="J20" s="36" t="s">
        <v>4</v>
      </c>
      <c r="K20" s="132">
        <f t="shared" ref="K20:K28" si="1">SUM(I5)</f>
        <v>33</v>
      </c>
      <c r="L20" s="36" t="s">
        <v>0</v>
      </c>
      <c r="M20" s="451">
        <v>12655</v>
      </c>
      <c r="N20" s="100">
        <f t="shared" ref="N20:N28" si="2">SUM(H5)</f>
        <v>16513</v>
      </c>
      <c r="Q20" s="1"/>
      <c r="R20" s="52"/>
      <c r="S20" s="28"/>
      <c r="T20" s="28"/>
      <c r="U20" s="28"/>
      <c r="V20" s="28"/>
      <c r="W20" s="1"/>
      <c r="X20" s="1"/>
      <c r="Y20" s="1"/>
      <c r="Z20" s="1"/>
      <c r="AA20" s="1"/>
      <c r="AB20" s="1"/>
      <c r="AC20" s="1"/>
      <c r="AD20" s="1"/>
      <c r="AE20" s="1"/>
    </row>
    <row r="21" spans="1:31" x14ac:dyDescent="0.15">
      <c r="A21" s="69">
        <v>1</v>
      </c>
      <c r="B21" s="36" t="s">
        <v>64</v>
      </c>
      <c r="C21" s="231">
        <f>SUM(H4)</f>
        <v>38765</v>
      </c>
      <c r="D21" s="6">
        <f>SUM(L4)</f>
        <v>24209</v>
      </c>
      <c r="E21" s="59">
        <f t="shared" ref="E21:E30" si="3">SUM(N19/M19*100)</f>
        <v>124.65431860569811</v>
      </c>
      <c r="F21" s="59">
        <f t="shared" ref="F21:F31" si="4">SUM(C21/D21*100)</f>
        <v>160.12639927299765</v>
      </c>
      <c r="G21" s="70"/>
      <c r="H21" s="99">
        <v>1188</v>
      </c>
      <c r="I21" s="92">
        <v>14</v>
      </c>
      <c r="J21" s="36" t="s">
        <v>19</v>
      </c>
      <c r="K21" s="132">
        <f t="shared" si="1"/>
        <v>34</v>
      </c>
      <c r="L21" s="36" t="s">
        <v>1</v>
      </c>
      <c r="M21" s="451">
        <v>26389</v>
      </c>
      <c r="N21" s="100">
        <f t="shared" si="2"/>
        <v>15914</v>
      </c>
      <c r="Q21" s="1"/>
      <c r="R21" s="52"/>
      <c r="S21" s="28"/>
      <c r="T21" s="28"/>
      <c r="U21" s="28"/>
      <c r="V21" s="28"/>
      <c r="W21" s="1"/>
      <c r="X21" s="1"/>
      <c r="Y21" s="1"/>
      <c r="Z21" s="1"/>
      <c r="AA21" s="1"/>
      <c r="AB21" s="1"/>
      <c r="AC21" s="1"/>
      <c r="AD21" s="1"/>
      <c r="AE21" s="1"/>
    </row>
    <row r="22" spans="1:31" x14ac:dyDescent="0.15">
      <c r="A22" s="69">
        <v>2</v>
      </c>
      <c r="B22" s="36" t="s">
        <v>0</v>
      </c>
      <c r="C22" s="231">
        <f t="shared" ref="C22:C30" si="5">SUM(H5)</f>
        <v>16513</v>
      </c>
      <c r="D22" s="6">
        <f t="shared" ref="D22:D30" si="6">SUM(L5)</f>
        <v>12474</v>
      </c>
      <c r="E22" s="59">
        <f t="shared" si="3"/>
        <v>130.48597392335046</v>
      </c>
      <c r="F22" s="59">
        <f t="shared" si="4"/>
        <v>132.3793490460157</v>
      </c>
      <c r="G22" s="70"/>
      <c r="H22" s="99">
        <v>865</v>
      </c>
      <c r="I22" s="92">
        <v>36</v>
      </c>
      <c r="J22" s="36" t="s">
        <v>5</v>
      </c>
      <c r="K22" s="132">
        <f t="shared" si="1"/>
        <v>17</v>
      </c>
      <c r="L22" s="36" t="s">
        <v>21</v>
      </c>
      <c r="M22" s="451">
        <v>24425</v>
      </c>
      <c r="N22" s="100">
        <f t="shared" si="2"/>
        <v>15746</v>
      </c>
      <c r="Q22" s="1"/>
      <c r="R22" s="52"/>
      <c r="S22" s="28"/>
      <c r="T22" s="28"/>
      <c r="U22" s="28"/>
      <c r="V22" s="28"/>
      <c r="W22" s="1"/>
      <c r="X22" s="1"/>
      <c r="Y22" s="1"/>
      <c r="Z22" s="1"/>
      <c r="AA22" s="1"/>
      <c r="AB22" s="1"/>
      <c r="AC22" s="1"/>
      <c r="AD22" s="1"/>
      <c r="AE22" s="1"/>
    </row>
    <row r="23" spans="1:31" x14ac:dyDescent="0.15">
      <c r="A23" s="69">
        <v>3</v>
      </c>
      <c r="B23" s="36" t="s">
        <v>1</v>
      </c>
      <c r="C23" s="461">
        <f t="shared" si="5"/>
        <v>15914</v>
      </c>
      <c r="D23" s="111">
        <f t="shared" si="6"/>
        <v>16753</v>
      </c>
      <c r="E23" s="462">
        <f t="shared" si="3"/>
        <v>60.305430292925081</v>
      </c>
      <c r="F23" s="462">
        <f t="shared" si="4"/>
        <v>94.991941741777595</v>
      </c>
      <c r="G23" s="70"/>
      <c r="H23" s="99">
        <v>854</v>
      </c>
      <c r="I23" s="92">
        <v>27</v>
      </c>
      <c r="J23" s="36" t="s">
        <v>31</v>
      </c>
      <c r="K23" s="132">
        <f t="shared" si="1"/>
        <v>2</v>
      </c>
      <c r="L23" s="36" t="s">
        <v>6</v>
      </c>
      <c r="M23" s="451">
        <v>15296</v>
      </c>
      <c r="N23" s="100">
        <f t="shared" si="2"/>
        <v>13790</v>
      </c>
      <c r="Q23" s="1"/>
      <c r="R23" s="52"/>
      <c r="S23" s="28"/>
      <c r="T23" s="28"/>
      <c r="U23" s="28"/>
      <c r="V23" s="28"/>
      <c r="W23" s="1"/>
      <c r="X23" s="1"/>
      <c r="Y23" s="1"/>
      <c r="Z23" s="1"/>
      <c r="AA23" s="1"/>
      <c r="AB23" s="1"/>
      <c r="AC23" s="1"/>
      <c r="AD23" s="1"/>
      <c r="AE23" s="1"/>
    </row>
    <row r="24" spans="1:31" x14ac:dyDescent="0.15">
      <c r="A24" s="69">
        <v>4</v>
      </c>
      <c r="B24" s="36" t="s">
        <v>21</v>
      </c>
      <c r="C24" s="231">
        <f t="shared" si="5"/>
        <v>15746</v>
      </c>
      <c r="D24" s="6">
        <f t="shared" si="6"/>
        <v>21339</v>
      </c>
      <c r="E24" s="59">
        <f t="shared" si="3"/>
        <v>64.466734902763562</v>
      </c>
      <c r="F24" s="59">
        <f t="shared" si="4"/>
        <v>73.789774591124228</v>
      </c>
      <c r="G24" s="70"/>
      <c r="H24" s="99">
        <v>248</v>
      </c>
      <c r="I24" s="92">
        <v>7</v>
      </c>
      <c r="J24" s="36" t="s">
        <v>14</v>
      </c>
      <c r="K24" s="132">
        <f t="shared" si="1"/>
        <v>13</v>
      </c>
      <c r="L24" s="36" t="s">
        <v>7</v>
      </c>
      <c r="M24" s="451">
        <v>9364</v>
      </c>
      <c r="N24" s="100">
        <f t="shared" si="2"/>
        <v>13228</v>
      </c>
      <c r="Q24" s="1"/>
      <c r="R24" s="52"/>
      <c r="S24" s="28"/>
      <c r="T24" s="28"/>
      <c r="U24" s="28"/>
      <c r="V24" s="28"/>
      <c r="W24" s="1"/>
      <c r="X24" s="1"/>
      <c r="Y24" s="1"/>
      <c r="Z24" s="1"/>
      <c r="AA24" s="1"/>
      <c r="AB24" s="1"/>
      <c r="AC24" s="1"/>
      <c r="AD24" s="1"/>
      <c r="AE24" s="1"/>
    </row>
    <row r="25" spans="1:31" x14ac:dyDescent="0.15">
      <c r="A25" s="69">
        <v>5</v>
      </c>
      <c r="B25" s="36" t="s">
        <v>6</v>
      </c>
      <c r="C25" s="231">
        <f t="shared" si="5"/>
        <v>13790</v>
      </c>
      <c r="D25" s="6">
        <f t="shared" si="6"/>
        <v>21646</v>
      </c>
      <c r="E25" s="59">
        <f t="shared" si="3"/>
        <v>90.154288702928881</v>
      </c>
      <c r="F25" s="59">
        <f t="shared" si="4"/>
        <v>63.706920447195792</v>
      </c>
      <c r="G25" s="80"/>
      <c r="H25" s="99">
        <v>228</v>
      </c>
      <c r="I25" s="92">
        <v>4</v>
      </c>
      <c r="J25" s="36" t="s">
        <v>11</v>
      </c>
      <c r="K25" s="132">
        <f t="shared" si="1"/>
        <v>16</v>
      </c>
      <c r="L25" s="36" t="s">
        <v>3</v>
      </c>
      <c r="M25" s="451">
        <v>11646</v>
      </c>
      <c r="N25" s="100">
        <f t="shared" si="2"/>
        <v>12683</v>
      </c>
      <c r="Q25" s="1"/>
      <c r="R25" s="52"/>
      <c r="S25" s="28"/>
      <c r="T25" s="28"/>
      <c r="U25" s="28"/>
      <c r="V25" s="28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15">
      <c r="A26" s="69">
        <v>6</v>
      </c>
      <c r="B26" s="36" t="s">
        <v>7</v>
      </c>
      <c r="C26" s="231">
        <f t="shared" si="5"/>
        <v>13228</v>
      </c>
      <c r="D26" s="6">
        <f t="shared" si="6"/>
        <v>9933</v>
      </c>
      <c r="E26" s="59">
        <f t="shared" si="3"/>
        <v>141.26441691584793</v>
      </c>
      <c r="F26" s="59">
        <f t="shared" si="4"/>
        <v>133.17225410248665</v>
      </c>
      <c r="G26" s="70"/>
      <c r="H26" s="99">
        <v>220</v>
      </c>
      <c r="I26" s="92">
        <v>39</v>
      </c>
      <c r="J26" s="36" t="s">
        <v>39</v>
      </c>
      <c r="K26" s="132">
        <f t="shared" si="1"/>
        <v>40</v>
      </c>
      <c r="L26" s="351" t="s">
        <v>2</v>
      </c>
      <c r="M26" s="451">
        <v>9676</v>
      </c>
      <c r="N26" s="100">
        <f t="shared" si="2"/>
        <v>11637</v>
      </c>
      <c r="Q26" s="1"/>
      <c r="R26" s="52"/>
      <c r="S26" s="28"/>
      <c r="T26" s="28"/>
      <c r="U26" s="28"/>
      <c r="V26" s="28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15">
      <c r="A27" s="69">
        <v>7</v>
      </c>
      <c r="B27" s="36" t="s">
        <v>3</v>
      </c>
      <c r="C27" s="231">
        <f t="shared" si="5"/>
        <v>12683</v>
      </c>
      <c r="D27" s="6">
        <f t="shared" si="6"/>
        <v>13330</v>
      </c>
      <c r="E27" s="59">
        <f t="shared" si="3"/>
        <v>108.90434483942985</v>
      </c>
      <c r="F27" s="59">
        <f t="shared" si="4"/>
        <v>95.146286571642918</v>
      </c>
      <c r="G27" s="70"/>
      <c r="H27" s="99">
        <v>160</v>
      </c>
      <c r="I27" s="92">
        <v>32</v>
      </c>
      <c r="J27" s="36" t="s">
        <v>35</v>
      </c>
      <c r="K27" s="132">
        <f t="shared" si="1"/>
        <v>26</v>
      </c>
      <c r="L27" s="36" t="s">
        <v>30</v>
      </c>
      <c r="M27" s="452">
        <v>5405</v>
      </c>
      <c r="N27" s="100">
        <f t="shared" si="2"/>
        <v>7462</v>
      </c>
      <c r="Q27" s="1"/>
      <c r="R27" s="52"/>
      <c r="S27" s="28"/>
      <c r="T27" s="28"/>
      <c r="U27" s="28"/>
      <c r="V27" s="28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 x14ac:dyDescent="0.2">
      <c r="A28" s="69">
        <v>8</v>
      </c>
      <c r="B28" s="351" t="s">
        <v>2</v>
      </c>
      <c r="C28" s="231">
        <f t="shared" si="5"/>
        <v>11637</v>
      </c>
      <c r="D28" s="6">
        <f t="shared" si="6"/>
        <v>12755</v>
      </c>
      <c r="E28" s="59">
        <f t="shared" si="3"/>
        <v>120.26663910706903</v>
      </c>
      <c r="F28" s="59">
        <f t="shared" si="4"/>
        <v>91.234809878479027</v>
      </c>
      <c r="G28" s="81"/>
      <c r="H28" s="99">
        <v>156</v>
      </c>
      <c r="I28" s="92">
        <v>20</v>
      </c>
      <c r="J28" s="36" t="s">
        <v>24</v>
      </c>
      <c r="K28" s="207">
        <f t="shared" si="1"/>
        <v>11</v>
      </c>
      <c r="L28" s="85" t="s">
        <v>17</v>
      </c>
      <c r="M28" s="453">
        <v>8151</v>
      </c>
      <c r="N28" s="191">
        <f t="shared" si="2"/>
        <v>7267</v>
      </c>
      <c r="Q28" s="1"/>
      <c r="R28" s="52"/>
      <c r="S28" s="28"/>
      <c r="T28" s="28"/>
      <c r="U28" s="28"/>
      <c r="V28" s="28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 x14ac:dyDescent="0.15">
      <c r="A29" s="69">
        <v>9</v>
      </c>
      <c r="B29" s="36" t="s">
        <v>30</v>
      </c>
      <c r="C29" s="231">
        <f t="shared" si="5"/>
        <v>7462</v>
      </c>
      <c r="D29" s="6">
        <f t="shared" si="6"/>
        <v>7230</v>
      </c>
      <c r="E29" s="59">
        <f t="shared" si="3"/>
        <v>138.05735430157262</v>
      </c>
      <c r="F29" s="59">
        <f t="shared" si="4"/>
        <v>103.20885200553252</v>
      </c>
      <c r="G29" s="80"/>
      <c r="H29" s="99">
        <v>125</v>
      </c>
      <c r="I29" s="92">
        <v>29</v>
      </c>
      <c r="J29" s="36" t="s">
        <v>54</v>
      </c>
      <c r="K29" s="130"/>
      <c r="L29" s="130" t="s">
        <v>177</v>
      </c>
      <c r="M29" s="454">
        <v>197255</v>
      </c>
      <c r="N29" s="196">
        <f>SUM(H44)</f>
        <v>188348</v>
      </c>
      <c r="Q29" s="1"/>
      <c r="R29" s="52"/>
      <c r="S29" s="28"/>
      <c r="T29" s="28"/>
      <c r="U29" s="28"/>
      <c r="V29" s="28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 x14ac:dyDescent="0.2">
      <c r="A30" s="82">
        <v>10</v>
      </c>
      <c r="B30" s="85" t="s">
        <v>17</v>
      </c>
      <c r="C30" s="231">
        <f t="shared" si="5"/>
        <v>7267</v>
      </c>
      <c r="D30" s="6">
        <f t="shared" si="6"/>
        <v>5242</v>
      </c>
      <c r="E30" s="65">
        <f t="shared" si="3"/>
        <v>89.154704944178633</v>
      </c>
      <c r="F30" s="71">
        <f t="shared" si="4"/>
        <v>138.63029378099964</v>
      </c>
      <c r="G30" s="83"/>
      <c r="H30" s="48">
        <v>113</v>
      </c>
      <c r="I30" s="92">
        <v>12</v>
      </c>
      <c r="J30" s="36" t="s">
        <v>18</v>
      </c>
      <c r="K30" s="1"/>
      <c r="Q30" s="1"/>
      <c r="R30" s="52"/>
      <c r="S30" s="28"/>
      <c r="T30" s="28"/>
      <c r="U30" s="28"/>
      <c r="V30" s="28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 x14ac:dyDescent="0.2">
      <c r="A31" s="73"/>
      <c r="B31" s="74" t="s">
        <v>57</v>
      </c>
      <c r="C31" s="75">
        <f>SUM(H44)</f>
        <v>188348</v>
      </c>
      <c r="D31" s="75">
        <f>SUM(L14)</f>
        <v>201171</v>
      </c>
      <c r="E31" s="78">
        <f>SUM(N29/M29*100)</f>
        <v>95.484525107094882</v>
      </c>
      <c r="F31" s="71">
        <f t="shared" si="4"/>
        <v>93.625820819104149</v>
      </c>
      <c r="G31" s="79"/>
      <c r="H31" s="99">
        <v>100</v>
      </c>
      <c r="I31" s="92">
        <v>10</v>
      </c>
      <c r="J31" s="36" t="s">
        <v>16</v>
      </c>
      <c r="K31" s="1"/>
      <c r="L31" s="58"/>
      <c r="M31" s="28"/>
      <c r="N31" s="28"/>
      <c r="Q31" s="1"/>
      <c r="R31" s="52"/>
      <c r="S31" s="28"/>
      <c r="T31" s="28"/>
      <c r="U31" s="28"/>
      <c r="V31" s="28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15">
      <c r="H32" s="100">
        <v>41</v>
      </c>
      <c r="I32" s="92">
        <v>18</v>
      </c>
      <c r="J32" s="36" t="s">
        <v>22</v>
      </c>
      <c r="K32" s="1"/>
      <c r="L32" s="58"/>
      <c r="M32" s="28"/>
      <c r="N32" s="28"/>
      <c r="Q32" s="1"/>
      <c r="R32" s="52"/>
      <c r="S32" s="28"/>
      <c r="T32" s="28"/>
      <c r="U32" s="28"/>
      <c r="V32" s="28"/>
      <c r="W32" s="1"/>
      <c r="X32" s="1"/>
      <c r="Y32" s="1"/>
      <c r="Z32" s="1"/>
      <c r="AA32" s="1"/>
      <c r="AB32" s="1"/>
      <c r="AC32" s="1"/>
      <c r="AD32" s="1"/>
      <c r="AE32" s="1"/>
    </row>
    <row r="33" spans="3:31" x14ac:dyDescent="0.15">
      <c r="C33" s="28"/>
      <c r="D33" s="1"/>
      <c r="E33" s="19"/>
      <c r="H33" s="99">
        <v>36</v>
      </c>
      <c r="I33" s="92">
        <v>5</v>
      </c>
      <c r="J33" s="36" t="s">
        <v>12</v>
      </c>
      <c r="K33" s="1"/>
      <c r="L33" s="58"/>
      <c r="M33" s="28"/>
      <c r="N33" s="28"/>
      <c r="Q33" s="1"/>
      <c r="R33" s="52"/>
      <c r="S33" s="28"/>
      <c r="T33" s="28"/>
      <c r="U33" s="28"/>
      <c r="V33" s="28"/>
      <c r="W33" s="1"/>
      <c r="X33" s="1"/>
      <c r="Y33" s="1"/>
      <c r="Z33" s="1"/>
      <c r="AA33" s="1"/>
      <c r="AB33" s="1"/>
      <c r="AC33" s="1"/>
      <c r="AD33" s="1"/>
      <c r="AE33" s="1"/>
    </row>
    <row r="34" spans="3:31" x14ac:dyDescent="0.15">
      <c r="H34" s="99">
        <v>12</v>
      </c>
      <c r="I34" s="92">
        <v>15</v>
      </c>
      <c r="J34" s="36" t="s">
        <v>20</v>
      </c>
      <c r="K34" s="1"/>
      <c r="L34" s="58"/>
      <c r="M34" s="28"/>
      <c r="N34" s="28"/>
      <c r="Q34" s="1"/>
      <c r="R34" s="52"/>
      <c r="S34" s="28"/>
      <c r="T34" s="28"/>
      <c r="U34" s="28"/>
      <c r="V34" s="28"/>
      <c r="W34" s="1"/>
      <c r="X34" s="1"/>
      <c r="Y34" s="1"/>
      <c r="Z34" s="1"/>
      <c r="AA34" s="1"/>
      <c r="AB34" s="1"/>
      <c r="AC34" s="1"/>
      <c r="AD34" s="1"/>
      <c r="AE34" s="1"/>
    </row>
    <row r="35" spans="3:31" x14ac:dyDescent="0.15">
      <c r="C35" s="28"/>
      <c r="D35" s="1"/>
      <c r="E35" s="19"/>
      <c r="F35" s="1"/>
      <c r="H35" s="409">
        <v>7</v>
      </c>
      <c r="I35" s="92">
        <v>23</v>
      </c>
      <c r="J35" s="36" t="s">
        <v>27</v>
      </c>
      <c r="K35" s="1"/>
      <c r="L35" s="58"/>
      <c r="M35" s="28"/>
      <c r="N35" s="28"/>
      <c r="Q35" s="1"/>
      <c r="R35" s="52"/>
      <c r="S35" s="28"/>
      <c r="T35" s="28"/>
      <c r="U35" s="28"/>
      <c r="V35" s="28"/>
      <c r="W35" s="1"/>
      <c r="X35" s="1"/>
      <c r="Y35" s="1"/>
      <c r="Z35" s="1"/>
      <c r="AA35" s="1"/>
      <c r="AB35" s="1"/>
      <c r="AC35" s="1"/>
      <c r="AD35" s="1"/>
      <c r="AE35" s="1"/>
    </row>
    <row r="36" spans="3:31" x14ac:dyDescent="0.15">
      <c r="H36" s="100">
        <v>1</v>
      </c>
      <c r="I36" s="92">
        <v>19</v>
      </c>
      <c r="J36" s="36" t="s">
        <v>23</v>
      </c>
      <c r="K36" s="1"/>
      <c r="L36" s="58"/>
      <c r="M36" s="28"/>
      <c r="N36" s="28"/>
      <c r="Q36" s="1"/>
      <c r="R36" s="52"/>
      <c r="S36" s="28"/>
      <c r="T36" s="28"/>
      <c r="U36" s="28"/>
      <c r="V36" s="28"/>
      <c r="W36" s="1"/>
      <c r="X36" s="1"/>
      <c r="Y36" s="1"/>
      <c r="Z36" s="1"/>
      <c r="AA36" s="1"/>
      <c r="AB36" s="1"/>
      <c r="AC36" s="1"/>
      <c r="AD36" s="1"/>
      <c r="AE36" s="1"/>
    </row>
    <row r="37" spans="3:31" x14ac:dyDescent="0.15">
      <c r="H37" s="99">
        <v>0</v>
      </c>
      <c r="I37" s="92">
        <v>6</v>
      </c>
      <c r="J37" s="36" t="s">
        <v>13</v>
      </c>
      <c r="K37" s="1"/>
      <c r="L37" s="58"/>
      <c r="M37" s="28"/>
      <c r="N37" s="28"/>
      <c r="Q37" s="1"/>
      <c r="R37" s="52"/>
      <c r="S37" s="28"/>
      <c r="T37" s="28"/>
      <c r="U37" s="28"/>
      <c r="V37" s="28"/>
      <c r="W37" s="1"/>
      <c r="X37" s="1"/>
      <c r="Y37" s="1"/>
      <c r="Z37" s="1"/>
      <c r="AA37" s="1"/>
      <c r="AB37" s="1"/>
      <c r="AC37" s="1"/>
      <c r="AD37" s="1"/>
      <c r="AE37" s="1"/>
    </row>
    <row r="38" spans="3:31" x14ac:dyDescent="0.15">
      <c r="H38" s="99">
        <v>0</v>
      </c>
      <c r="I38" s="92">
        <v>8</v>
      </c>
      <c r="J38" s="36" t="s">
        <v>15</v>
      </c>
      <c r="K38" s="1"/>
      <c r="L38" s="58"/>
      <c r="M38" s="28"/>
      <c r="N38" s="28"/>
      <c r="Q38" s="1"/>
      <c r="R38" s="52"/>
      <c r="S38" s="28"/>
      <c r="T38" s="28"/>
      <c r="U38" s="28"/>
      <c r="V38" s="28"/>
      <c r="W38" s="1"/>
      <c r="X38" s="1"/>
      <c r="Y38" s="1"/>
      <c r="Z38" s="1"/>
      <c r="AA38" s="1"/>
      <c r="AB38" s="1"/>
      <c r="AC38" s="1"/>
      <c r="AD38" s="1"/>
      <c r="AE38" s="1"/>
    </row>
    <row r="39" spans="3:31" x14ac:dyDescent="0.15">
      <c r="H39" s="99">
        <v>0</v>
      </c>
      <c r="I39" s="92">
        <v>22</v>
      </c>
      <c r="J39" s="36" t="s">
        <v>26</v>
      </c>
      <c r="K39" s="1"/>
      <c r="L39" s="58"/>
      <c r="M39" s="28"/>
      <c r="N39" s="28"/>
      <c r="Q39" s="1"/>
      <c r="R39" s="52"/>
      <c r="S39" s="28"/>
      <c r="T39" s="28"/>
      <c r="U39" s="28"/>
      <c r="V39" s="28"/>
      <c r="W39" s="1"/>
      <c r="X39" s="1"/>
      <c r="Y39" s="1"/>
      <c r="Z39" s="1"/>
      <c r="AA39" s="1"/>
      <c r="AB39" s="1"/>
      <c r="AC39" s="1"/>
      <c r="AD39" s="1"/>
      <c r="AE39" s="1"/>
    </row>
    <row r="40" spans="3:31" x14ac:dyDescent="0.15">
      <c r="H40" s="99">
        <v>0</v>
      </c>
      <c r="I40" s="92">
        <v>28</v>
      </c>
      <c r="J40" s="36" t="s">
        <v>32</v>
      </c>
      <c r="K40" s="1"/>
      <c r="L40" s="58"/>
      <c r="M40" s="28"/>
      <c r="N40" s="28"/>
      <c r="Q40" s="1"/>
      <c r="R40" s="52"/>
      <c r="S40" s="28"/>
      <c r="T40" s="28"/>
      <c r="U40" s="28"/>
      <c r="V40" s="28"/>
      <c r="W40" s="1"/>
      <c r="X40" s="1"/>
      <c r="Y40" s="1"/>
      <c r="Z40" s="1"/>
      <c r="AA40" s="1"/>
      <c r="AB40" s="1"/>
      <c r="AC40" s="1"/>
      <c r="AD40" s="1"/>
      <c r="AE40" s="1"/>
    </row>
    <row r="41" spans="3:31" x14ac:dyDescent="0.15">
      <c r="H41" s="99">
        <v>0</v>
      </c>
      <c r="I41" s="92">
        <v>30</v>
      </c>
      <c r="J41" s="36" t="s">
        <v>33</v>
      </c>
      <c r="K41" s="1"/>
      <c r="L41" s="1"/>
      <c r="N41" s="28"/>
      <c r="Q41" s="1"/>
      <c r="R41" s="52"/>
      <c r="S41" s="28"/>
      <c r="T41" s="28"/>
      <c r="U41" s="28"/>
      <c r="V41" s="28"/>
      <c r="W41" s="1"/>
      <c r="X41" s="1"/>
      <c r="Y41" s="1"/>
      <c r="Z41" s="1"/>
      <c r="AA41" s="1"/>
      <c r="AB41" s="1"/>
      <c r="AC41" s="1"/>
      <c r="AD41" s="1"/>
      <c r="AE41" s="1"/>
    </row>
    <row r="42" spans="3:31" x14ac:dyDescent="0.15">
      <c r="H42" s="347">
        <v>0</v>
      </c>
      <c r="I42" s="92">
        <v>35</v>
      </c>
      <c r="J42" s="36" t="s">
        <v>36</v>
      </c>
      <c r="K42" s="1"/>
      <c r="L42" s="1"/>
      <c r="M42" s="52"/>
      <c r="N42" s="28"/>
      <c r="Q42" s="1"/>
      <c r="R42" s="52"/>
      <c r="S42" s="28"/>
      <c r="T42" s="28"/>
      <c r="U42" s="28"/>
      <c r="V42" s="28"/>
      <c r="W42" s="1"/>
      <c r="X42" s="1"/>
      <c r="Y42" s="1"/>
      <c r="Z42" s="1"/>
      <c r="AA42" s="1"/>
      <c r="AB42" s="1"/>
      <c r="AC42" s="1"/>
      <c r="AD42" s="1"/>
      <c r="AE42" s="1"/>
    </row>
    <row r="43" spans="3:31" x14ac:dyDescent="0.15">
      <c r="H43" s="48">
        <v>0</v>
      </c>
      <c r="I43" s="92">
        <v>37</v>
      </c>
      <c r="J43" s="36" t="s">
        <v>37</v>
      </c>
      <c r="K43" s="1"/>
      <c r="L43" s="1"/>
      <c r="M43" s="52"/>
      <c r="N43" s="28"/>
      <c r="Q43" s="1"/>
      <c r="R43" s="52"/>
      <c r="S43" s="33"/>
      <c r="T43" s="33"/>
      <c r="U43" s="33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 x14ac:dyDescent="0.15">
      <c r="H44" s="135">
        <f>SUM(H4:H43)</f>
        <v>188348</v>
      </c>
      <c r="I44" s="92"/>
      <c r="J44" s="4" t="s">
        <v>48</v>
      </c>
      <c r="K44" s="1"/>
      <c r="L44" s="1"/>
      <c r="M44" s="52"/>
      <c r="N44" s="28"/>
      <c r="Q44" s="1"/>
      <c r="R44" s="52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 x14ac:dyDescent="0.15">
      <c r="K45" s="1"/>
      <c r="L45" s="1"/>
      <c r="M45" s="52"/>
      <c r="N45" s="28"/>
      <c r="Q45" s="1"/>
      <c r="R45" s="12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 x14ac:dyDescent="0.15">
      <c r="L46" s="1"/>
      <c r="M46" s="52"/>
      <c r="N46" s="28"/>
      <c r="Q46" s="1"/>
      <c r="R46" s="122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 x14ac:dyDescent="0.15">
      <c r="L47" s="1"/>
      <c r="M47" s="52"/>
      <c r="N47" s="28"/>
      <c r="Q47" s="1"/>
      <c r="R47" s="123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1"/>
    </row>
    <row r="48" spans="3:31" x14ac:dyDescent="0.15">
      <c r="C48" s="1"/>
      <c r="D48" s="1"/>
      <c r="E48" s="1"/>
      <c r="F48" s="1"/>
      <c r="G48" s="1"/>
      <c r="H48" s="216" t="s">
        <v>187</v>
      </c>
      <c r="I48" s="92"/>
      <c r="J48" s="217" t="s">
        <v>92</v>
      </c>
      <c r="K48" s="4"/>
      <c r="L48" s="386" t="s">
        <v>180</v>
      </c>
      <c r="M48" s="52"/>
      <c r="N48" s="28"/>
      <c r="Q48" s="1"/>
      <c r="R48" s="52"/>
      <c r="S48" s="28"/>
      <c r="T48" s="28"/>
      <c r="U48" s="28"/>
      <c r="V48" s="28"/>
      <c r="W48" s="1"/>
      <c r="X48" s="1"/>
      <c r="Y48" s="1"/>
      <c r="Z48" s="1"/>
      <c r="AA48" s="1"/>
      <c r="AB48" s="1"/>
      <c r="AC48" s="1"/>
      <c r="AD48" s="1"/>
      <c r="AE48" s="1"/>
    </row>
    <row r="49" spans="1:31" x14ac:dyDescent="0.15">
      <c r="A49" s="1"/>
      <c r="B49" s="1"/>
      <c r="C49" s="1"/>
      <c r="D49" s="1"/>
      <c r="E49" s="1"/>
      <c r="F49" s="1"/>
      <c r="G49" s="1"/>
      <c r="H49" s="107" t="s">
        <v>100</v>
      </c>
      <c r="I49" s="92"/>
      <c r="J49" s="161" t="s">
        <v>9</v>
      </c>
      <c r="K49" s="4"/>
      <c r="L49" s="386" t="s">
        <v>185</v>
      </c>
      <c r="M49" s="91"/>
      <c r="Q49" s="1"/>
      <c r="R49" s="52"/>
      <c r="S49" s="28"/>
      <c r="T49" s="28"/>
      <c r="U49" s="28"/>
      <c r="V49" s="28"/>
      <c r="W49" s="1"/>
      <c r="X49" s="1"/>
      <c r="Y49" s="1"/>
      <c r="Z49" s="1"/>
      <c r="AA49" s="1"/>
      <c r="AB49" s="1"/>
      <c r="AC49" s="1"/>
      <c r="AD49" s="1"/>
      <c r="AE49" s="1"/>
    </row>
    <row r="50" spans="1:31" x14ac:dyDescent="0.15">
      <c r="A50" s="1"/>
      <c r="B50" s="1"/>
      <c r="C50" s="1"/>
      <c r="D50" s="1"/>
      <c r="E50" s="1"/>
      <c r="F50" s="1"/>
      <c r="G50" s="1"/>
      <c r="H50" s="47">
        <v>22161</v>
      </c>
      <c r="I50" s="92">
        <v>16</v>
      </c>
      <c r="J50" s="36" t="s">
        <v>3</v>
      </c>
      <c r="K50" s="384">
        <f>SUM(I50)</f>
        <v>16</v>
      </c>
      <c r="L50" s="387">
        <v>21588</v>
      </c>
      <c r="M50" s="49"/>
      <c r="Q50" s="1"/>
      <c r="R50" s="52"/>
      <c r="S50" s="28"/>
      <c r="T50" s="28"/>
      <c r="U50" s="28"/>
      <c r="V50" s="28"/>
      <c r="W50" s="1"/>
      <c r="X50" s="1"/>
      <c r="Y50" s="1"/>
      <c r="Z50" s="1"/>
      <c r="AA50" s="1"/>
      <c r="AB50" s="1"/>
      <c r="AC50" s="1"/>
      <c r="AD50" s="1"/>
      <c r="AE50" s="1"/>
    </row>
    <row r="51" spans="1:31" x14ac:dyDescent="0.15">
      <c r="A51" s="1"/>
      <c r="B51" s="1"/>
      <c r="C51" s="1"/>
      <c r="D51" s="1"/>
      <c r="E51" s="1"/>
      <c r="F51" s="1"/>
      <c r="G51" s="1"/>
      <c r="H51" s="48">
        <v>7318</v>
      </c>
      <c r="I51" s="92">
        <v>33</v>
      </c>
      <c r="J51" s="36" t="s">
        <v>0</v>
      </c>
      <c r="K51" s="384">
        <f t="shared" ref="K51:K59" si="7">SUM(I51)</f>
        <v>33</v>
      </c>
      <c r="L51" s="388">
        <v>3603</v>
      </c>
      <c r="M51" s="49"/>
      <c r="Q51" s="1"/>
      <c r="R51" s="52"/>
      <c r="S51" s="28"/>
      <c r="T51" s="28"/>
      <c r="U51" s="28"/>
      <c r="V51" s="28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 x14ac:dyDescent="0.2">
      <c r="A52" s="1"/>
      <c r="B52" s="1"/>
      <c r="C52" s="1"/>
      <c r="D52" s="1"/>
      <c r="E52" s="1"/>
      <c r="F52" s="1"/>
      <c r="G52" s="1"/>
      <c r="H52" s="48">
        <v>5993</v>
      </c>
      <c r="I52" s="92">
        <v>38</v>
      </c>
      <c r="J52" s="36" t="s">
        <v>38</v>
      </c>
      <c r="K52" s="384">
        <f t="shared" si="7"/>
        <v>38</v>
      </c>
      <c r="L52" s="388">
        <v>9094</v>
      </c>
      <c r="M52" s="49"/>
      <c r="Q52" s="1"/>
      <c r="R52" s="52"/>
      <c r="S52" s="28"/>
      <c r="T52" s="28"/>
      <c r="U52" s="28"/>
      <c r="V52" s="28"/>
      <c r="W52" s="1"/>
      <c r="X52" s="1"/>
      <c r="Y52" s="1"/>
      <c r="Z52" s="1"/>
      <c r="AA52" s="1"/>
      <c r="AB52" s="1"/>
      <c r="AC52" s="1"/>
      <c r="AD52" s="1"/>
      <c r="AE52" s="1"/>
    </row>
    <row r="53" spans="1:31" x14ac:dyDescent="0.15">
      <c r="A53" s="66" t="s">
        <v>46</v>
      </c>
      <c r="B53" s="67" t="s">
        <v>53</v>
      </c>
      <c r="C53" s="67" t="s">
        <v>187</v>
      </c>
      <c r="D53" s="67" t="s">
        <v>180</v>
      </c>
      <c r="E53" s="67" t="s">
        <v>51</v>
      </c>
      <c r="F53" s="67" t="s">
        <v>50</v>
      </c>
      <c r="G53" s="68" t="s">
        <v>52</v>
      </c>
      <c r="H53" s="99">
        <v>4482</v>
      </c>
      <c r="I53" s="92">
        <v>26</v>
      </c>
      <c r="J53" s="36" t="s">
        <v>30</v>
      </c>
      <c r="K53" s="384">
        <f t="shared" si="7"/>
        <v>26</v>
      </c>
      <c r="L53" s="388">
        <v>3474</v>
      </c>
      <c r="M53" s="49"/>
      <c r="Q53" s="1"/>
      <c r="R53" s="52"/>
      <c r="S53" s="28"/>
      <c r="T53" s="28"/>
      <c r="U53" s="28"/>
      <c r="V53" s="28"/>
      <c r="W53" s="1"/>
      <c r="X53" s="1"/>
      <c r="Y53" s="1"/>
      <c r="Z53" s="1"/>
      <c r="AA53" s="1"/>
      <c r="AB53" s="1"/>
      <c r="AC53" s="1"/>
      <c r="AD53" s="1"/>
      <c r="AE53" s="1"/>
    </row>
    <row r="54" spans="1:31" x14ac:dyDescent="0.15">
      <c r="A54" s="69">
        <v>1</v>
      </c>
      <c r="B54" s="36" t="s">
        <v>3</v>
      </c>
      <c r="C54" s="47">
        <f>SUM(H50)</f>
        <v>22161</v>
      </c>
      <c r="D54" s="111">
        <f>SUM(L50)</f>
        <v>21588</v>
      </c>
      <c r="E54" s="59">
        <f t="shared" ref="E54:E63" si="8">SUM(N67/M67*100)</f>
        <v>127.99468638096339</v>
      </c>
      <c r="F54" s="59">
        <f t="shared" ref="F54:F61" si="9">SUM(C54/D54*100)</f>
        <v>102.65425236242356</v>
      </c>
      <c r="G54" s="70"/>
      <c r="H54" s="99">
        <v>3213</v>
      </c>
      <c r="I54" s="92">
        <v>34</v>
      </c>
      <c r="J54" s="36" t="s">
        <v>1</v>
      </c>
      <c r="K54" s="384">
        <f t="shared" si="7"/>
        <v>34</v>
      </c>
      <c r="L54" s="388">
        <v>3626</v>
      </c>
      <c r="M54" s="49"/>
      <c r="Q54" s="1"/>
      <c r="R54" s="52"/>
      <c r="S54" s="28"/>
      <c r="T54" s="28"/>
      <c r="U54" s="28"/>
      <c r="V54" s="28"/>
      <c r="W54" s="1"/>
      <c r="X54" s="1"/>
      <c r="Y54" s="1"/>
      <c r="Z54" s="1"/>
      <c r="AA54" s="1"/>
      <c r="AB54" s="1"/>
      <c r="AC54" s="1"/>
      <c r="AD54" s="1"/>
      <c r="AE54" s="1"/>
    </row>
    <row r="55" spans="1:31" x14ac:dyDescent="0.15">
      <c r="A55" s="69">
        <v>2</v>
      </c>
      <c r="B55" s="36" t="s">
        <v>0</v>
      </c>
      <c r="C55" s="47">
        <f t="shared" ref="C55:C63" si="10">SUM(H51)</f>
        <v>7318</v>
      </c>
      <c r="D55" s="111">
        <f t="shared" ref="D55:D63" si="11">SUM(L51)</f>
        <v>3603</v>
      </c>
      <c r="E55" s="59">
        <f t="shared" si="8"/>
        <v>90.379152772631841</v>
      </c>
      <c r="F55" s="59">
        <f t="shared" si="9"/>
        <v>203.10852067721342</v>
      </c>
      <c r="G55" s="70"/>
      <c r="H55" s="99">
        <v>2970</v>
      </c>
      <c r="I55" s="92">
        <v>25</v>
      </c>
      <c r="J55" s="36" t="s">
        <v>29</v>
      </c>
      <c r="K55" s="384">
        <f t="shared" si="7"/>
        <v>25</v>
      </c>
      <c r="L55" s="388">
        <v>2098</v>
      </c>
      <c r="M55" s="49"/>
      <c r="Q55" s="1"/>
      <c r="R55" s="52"/>
      <c r="S55" s="28"/>
      <c r="T55" s="28"/>
      <c r="U55" s="28"/>
      <c r="V55" s="28"/>
      <c r="W55" s="1"/>
      <c r="X55" s="1"/>
      <c r="Y55" s="1"/>
      <c r="Z55" s="1"/>
      <c r="AA55" s="1"/>
      <c r="AB55" s="1"/>
      <c r="AC55" s="1"/>
      <c r="AD55" s="1"/>
      <c r="AE55" s="1"/>
    </row>
    <row r="56" spans="1:31" x14ac:dyDescent="0.15">
      <c r="A56" s="69">
        <v>3</v>
      </c>
      <c r="B56" s="36" t="s">
        <v>38</v>
      </c>
      <c r="C56" s="47">
        <f t="shared" si="10"/>
        <v>5993</v>
      </c>
      <c r="D56" s="111">
        <f t="shared" si="11"/>
        <v>9094</v>
      </c>
      <c r="E56" s="59">
        <f t="shared" si="8"/>
        <v>95.505976095617527</v>
      </c>
      <c r="F56" s="59">
        <f t="shared" si="9"/>
        <v>65.900593798108645</v>
      </c>
      <c r="G56" s="70"/>
      <c r="H56" s="48">
        <v>2525</v>
      </c>
      <c r="I56" s="92">
        <v>40</v>
      </c>
      <c r="J56" s="36" t="s">
        <v>2</v>
      </c>
      <c r="K56" s="384">
        <f t="shared" si="7"/>
        <v>40</v>
      </c>
      <c r="L56" s="388">
        <v>1320</v>
      </c>
      <c r="M56" s="49"/>
      <c r="Q56" s="1"/>
      <c r="R56" s="52"/>
      <c r="S56" s="28"/>
      <c r="T56" s="28"/>
      <c r="U56" s="28"/>
      <c r="V56" s="28"/>
      <c r="W56" s="1"/>
      <c r="X56" s="1"/>
      <c r="Y56" s="1"/>
      <c r="Z56" s="1"/>
      <c r="AA56" s="1"/>
      <c r="AB56" s="1"/>
      <c r="AC56" s="1"/>
      <c r="AD56" s="1"/>
      <c r="AE56" s="1"/>
    </row>
    <row r="57" spans="1:31" x14ac:dyDescent="0.15">
      <c r="A57" s="69">
        <v>4</v>
      </c>
      <c r="B57" s="36" t="s">
        <v>30</v>
      </c>
      <c r="C57" s="47">
        <f t="shared" si="10"/>
        <v>4482</v>
      </c>
      <c r="D57" s="111">
        <f t="shared" si="11"/>
        <v>3474</v>
      </c>
      <c r="E57" s="59">
        <f t="shared" si="8"/>
        <v>82.35942668136714</v>
      </c>
      <c r="F57" s="59">
        <f t="shared" si="9"/>
        <v>129.01554404145077</v>
      </c>
      <c r="G57" s="70"/>
      <c r="H57" s="48">
        <v>1941</v>
      </c>
      <c r="I57" s="92">
        <v>36</v>
      </c>
      <c r="J57" s="36" t="s">
        <v>5</v>
      </c>
      <c r="K57" s="384">
        <f t="shared" si="7"/>
        <v>36</v>
      </c>
      <c r="L57" s="388">
        <v>485</v>
      </c>
      <c r="M57" s="49"/>
      <c r="Q57" s="1"/>
      <c r="R57" s="52"/>
      <c r="S57" s="28"/>
      <c r="T57" s="28"/>
      <c r="U57" s="28"/>
      <c r="V57" s="28"/>
      <c r="W57" s="1"/>
      <c r="X57" s="1"/>
      <c r="Y57" s="1"/>
      <c r="Z57" s="1"/>
      <c r="AA57" s="1"/>
      <c r="AB57" s="1"/>
      <c r="AC57" s="1"/>
      <c r="AD57" s="1"/>
      <c r="AE57" s="1"/>
    </row>
    <row r="58" spans="1:31" x14ac:dyDescent="0.15">
      <c r="A58" s="69">
        <v>5</v>
      </c>
      <c r="B58" s="36" t="s">
        <v>1</v>
      </c>
      <c r="C58" s="47">
        <f t="shared" si="10"/>
        <v>3213</v>
      </c>
      <c r="D58" s="111">
        <f t="shared" si="11"/>
        <v>3626</v>
      </c>
      <c r="E58" s="59">
        <f t="shared" si="8"/>
        <v>106.07461208319577</v>
      </c>
      <c r="F58" s="59">
        <f t="shared" si="9"/>
        <v>88.610038610038615</v>
      </c>
      <c r="G58" s="80"/>
      <c r="H58" s="48">
        <v>700</v>
      </c>
      <c r="I58" s="92">
        <v>31</v>
      </c>
      <c r="J58" s="36" t="s">
        <v>108</v>
      </c>
      <c r="K58" s="384">
        <f t="shared" si="7"/>
        <v>31</v>
      </c>
      <c r="L58" s="388">
        <v>721</v>
      </c>
      <c r="M58" s="49"/>
      <c r="Q58" s="1"/>
      <c r="R58" s="52"/>
      <c r="S58" s="28"/>
      <c r="T58" s="28"/>
      <c r="U58" s="28"/>
      <c r="V58" s="28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 x14ac:dyDescent="0.2">
      <c r="A59" s="69">
        <v>6</v>
      </c>
      <c r="B59" s="36" t="s">
        <v>29</v>
      </c>
      <c r="C59" s="47">
        <f t="shared" si="10"/>
        <v>2970</v>
      </c>
      <c r="D59" s="111">
        <f t="shared" si="11"/>
        <v>2098</v>
      </c>
      <c r="E59" s="59">
        <f t="shared" si="8"/>
        <v>192.73199221284881</v>
      </c>
      <c r="F59" s="59">
        <f t="shared" si="9"/>
        <v>141.5633937082936</v>
      </c>
      <c r="G59" s="70"/>
      <c r="H59" s="497">
        <v>636</v>
      </c>
      <c r="I59" s="153">
        <v>14</v>
      </c>
      <c r="J59" s="85" t="s">
        <v>19</v>
      </c>
      <c r="K59" s="385">
        <f t="shared" si="7"/>
        <v>14</v>
      </c>
      <c r="L59" s="389">
        <v>692</v>
      </c>
      <c r="M59" s="49"/>
      <c r="Q59" s="1"/>
      <c r="R59" s="52"/>
      <c r="S59" s="28"/>
      <c r="T59" s="28"/>
      <c r="U59" s="28"/>
      <c r="V59" s="28"/>
      <c r="W59" s="1"/>
      <c r="X59" s="1"/>
      <c r="Y59" s="1"/>
      <c r="Z59" s="1"/>
      <c r="AA59" s="1"/>
      <c r="AB59" s="1"/>
      <c r="AC59" s="1"/>
      <c r="AD59" s="1"/>
      <c r="AE59" s="1"/>
    </row>
    <row r="60" spans="1:31" s="53" customFormat="1" ht="14.25" thickTop="1" x14ac:dyDescent="0.15">
      <c r="A60" s="441">
        <v>7</v>
      </c>
      <c r="B60" s="36" t="s">
        <v>2</v>
      </c>
      <c r="C60" s="100">
        <f t="shared" si="10"/>
        <v>2525</v>
      </c>
      <c r="D60" s="111">
        <f t="shared" si="11"/>
        <v>1320</v>
      </c>
      <c r="E60" s="59">
        <f t="shared" si="8"/>
        <v>117.169373549884</v>
      </c>
      <c r="F60" s="59">
        <f t="shared" si="9"/>
        <v>191.28787878787878</v>
      </c>
      <c r="G60" s="442"/>
      <c r="H60" s="474">
        <v>455</v>
      </c>
      <c r="I60" s="256">
        <v>24</v>
      </c>
      <c r="J60" s="515" t="s">
        <v>28</v>
      </c>
      <c r="K60" s="443" t="s">
        <v>8</v>
      </c>
      <c r="L60" s="457">
        <v>47886</v>
      </c>
      <c r="M60" s="444"/>
      <c r="N60" s="102"/>
      <c r="Q60" s="101"/>
      <c r="R60" s="444"/>
      <c r="S60" s="102"/>
      <c r="T60" s="102"/>
      <c r="U60" s="102"/>
      <c r="V60" s="102"/>
      <c r="W60" s="101"/>
      <c r="X60" s="101"/>
      <c r="Y60" s="101"/>
      <c r="Z60" s="101"/>
      <c r="AA60" s="101"/>
      <c r="AB60" s="101"/>
      <c r="AC60" s="101"/>
      <c r="AD60" s="101"/>
      <c r="AE60" s="101"/>
    </row>
    <row r="61" spans="1:31" x14ac:dyDescent="0.15">
      <c r="A61" s="69">
        <v>8</v>
      </c>
      <c r="B61" s="36" t="s">
        <v>5</v>
      </c>
      <c r="C61" s="47">
        <f t="shared" si="10"/>
        <v>1941</v>
      </c>
      <c r="D61" s="111">
        <f t="shared" si="11"/>
        <v>485</v>
      </c>
      <c r="E61" s="59">
        <f t="shared" si="8"/>
        <v>87.867813490267082</v>
      </c>
      <c r="F61" s="59">
        <f t="shared" si="9"/>
        <v>400.20618556701032</v>
      </c>
      <c r="G61" s="81"/>
      <c r="H61" s="48">
        <v>357</v>
      </c>
      <c r="I61" s="92">
        <v>1</v>
      </c>
      <c r="J61" s="36" t="s">
        <v>4</v>
      </c>
      <c r="K61" s="60"/>
      <c r="L61" s="1"/>
      <c r="M61" s="52"/>
      <c r="N61" s="28"/>
      <c r="Q61" s="1"/>
      <c r="R61" s="52"/>
      <c r="S61" s="28"/>
      <c r="T61" s="28"/>
      <c r="U61" s="28"/>
      <c r="V61" s="28"/>
      <c r="W61" s="1"/>
      <c r="X61" s="1"/>
      <c r="Y61" s="1"/>
      <c r="Z61" s="1"/>
      <c r="AA61" s="1"/>
      <c r="AB61" s="1"/>
      <c r="AC61" s="1"/>
      <c r="AD61" s="1"/>
      <c r="AE61" s="1"/>
    </row>
    <row r="62" spans="1:31" x14ac:dyDescent="0.15">
      <c r="A62" s="69">
        <v>9</v>
      </c>
      <c r="B62" s="36" t="s">
        <v>64</v>
      </c>
      <c r="C62" s="47">
        <f t="shared" si="10"/>
        <v>700</v>
      </c>
      <c r="D62" s="111">
        <f t="shared" si="11"/>
        <v>721</v>
      </c>
      <c r="E62" s="59">
        <f t="shared" si="8"/>
        <v>100.14306151645206</v>
      </c>
      <c r="F62" s="59">
        <f>SUM(C62/D62*100)</f>
        <v>97.087378640776706</v>
      </c>
      <c r="G62" s="80"/>
      <c r="H62" s="48">
        <v>161</v>
      </c>
      <c r="I62" s="92">
        <v>15</v>
      </c>
      <c r="J62" s="36" t="s">
        <v>20</v>
      </c>
      <c r="K62" s="60"/>
      <c r="L62" s="1"/>
      <c r="M62" s="52"/>
      <c r="N62" s="28"/>
      <c r="Q62" s="1"/>
      <c r="R62" s="52"/>
      <c r="S62" s="28"/>
      <c r="T62" s="28"/>
      <c r="U62" s="28"/>
      <c r="V62" s="28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 x14ac:dyDescent="0.2">
      <c r="A63" s="82">
        <v>10</v>
      </c>
      <c r="B63" s="85" t="s">
        <v>19</v>
      </c>
      <c r="C63" s="47">
        <f t="shared" si="10"/>
        <v>636</v>
      </c>
      <c r="D63" s="111">
        <f t="shared" si="11"/>
        <v>692</v>
      </c>
      <c r="E63" s="65">
        <f t="shared" si="8"/>
        <v>114.80144404332131</v>
      </c>
      <c r="F63" s="59">
        <f>SUM(C63/D63*100)</f>
        <v>91.907514450867055</v>
      </c>
      <c r="G63" s="83"/>
      <c r="H63" s="99">
        <v>98</v>
      </c>
      <c r="I63" s="92">
        <v>13</v>
      </c>
      <c r="J63" s="36" t="s">
        <v>7</v>
      </c>
      <c r="K63" s="60"/>
      <c r="L63" s="1"/>
      <c r="M63" s="52"/>
      <c r="N63" s="28"/>
      <c r="Q63" s="1"/>
      <c r="R63" s="52"/>
      <c r="S63" s="28"/>
      <c r="T63" s="28"/>
      <c r="U63" s="28"/>
      <c r="V63" s="28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 x14ac:dyDescent="0.2">
      <c r="A64" s="73"/>
      <c r="B64" s="74" t="s">
        <v>58</v>
      </c>
      <c r="C64" s="75">
        <f>SUM(H90)</f>
        <v>53199</v>
      </c>
      <c r="D64" s="75">
        <f>SUM(L60)</f>
        <v>47886</v>
      </c>
      <c r="E64" s="78">
        <f>SUM(N77/M77*100)</f>
        <v>109.6502256940866</v>
      </c>
      <c r="F64" s="78">
        <f>SUM(C64/D64*100)</f>
        <v>111.09510086455332</v>
      </c>
      <c r="G64" s="79"/>
      <c r="H64" s="409">
        <v>92</v>
      </c>
      <c r="I64" s="92">
        <v>37</v>
      </c>
      <c r="J64" s="36" t="s">
        <v>37</v>
      </c>
      <c r="K64" s="56"/>
      <c r="L64" s="1"/>
      <c r="M64" s="52"/>
      <c r="N64" s="28"/>
      <c r="Q64" s="1"/>
      <c r="R64" s="52"/>
      <c r="S64" s="28"/>
      <c r="T64" s="28"/>
      <c r="U64" s="28"/>
      <c r="V64" s="28"/>
      <c r="W64" s="1"/>
      <c r="X64" s="1"/>
      <c r="Y64" s="1"/>
      <c r="Z64" s="1"/>
      <c r="AA64" s="1"/>
      <c r="AB64" s="1"/>
      <c r="AC64" s="1"/>
      <c r="AD64" s="1"/>
      <c r="AE64" s="1"/>
    </row>
    <row r="65" spans="3:31" x14ac:dyDescent="0.15">
      <c r="H65" s="47">
        <v>80</v>
      </c>
      <c r="I65" s="92">
        <v>9</v>
      </c>
      <c r="J65" s="395" t="s">
        <v>173</v>
      </c>
      <c r="L65" s="1"/>
      <c r="M65" s="52"/>
      <c r="N65" s="28"/>
      <c r="Q65" s="1"/>
      <c r="R65" s="52"/>
      <c r="S65" s="28"/>
      <c r="T65" s="28"/>
      <c r="U65" s="28"/>
      <c r="V65" s="28"/>
      <c r="W65" s="1"/>
      <c r="X65" s="1"/>
      <c r="Y65" s="1"/>
      <c r="Z65" s="1"/>
      <c r="AA65" s="1"/>
      <c r="AB65" s="1"/>
      <c r="AC65" s="1"/>
      <c r="AD65" s="1"/>
      <c r="AE65" s="1"/>
    </row>
    <row r="66" spans="3:31" x14ac:dyDescent="0.15">
      <c r="H66" s="99">
        <v>7</v>
      </c>
      <c r="I66" s="92">
        <v>19</v>
      </c>
      <c r="J66" s="36" t="s">
        <v>23</v>
      </c>
      <c r="K66" s="1"/>
      <c r="L66" s="218" t="s">
        <v>92</v>
      </c>
      <c r="M66" s="402" t="s">
        <v>69</v>
      </c>
      <c r="N66" s="46" t="s">
        <v>75</v>
      </c>
      <c r="Q66" s="1"/>
      <c r="R66" s="52"/>
      <c r="S66" s="28"/>
      <c r="T66" s="28"/>
      <c r="U66" s="28"/>
      <c r="V66" s="28"/>
      <c r="W66" s="1"/>
      <c r="X66" s="1"/>
      <c r="Y66" s="1"/>
      <c r="Z66" s="1"/>
      <c r="AA66" s="1"/>
      <c r="AB66" s="1"/>
      <c r="AC66" s="1"/>
      <c r="AD66" s="1"/>
      <c r="AE66" s="1"/>
    </row>
    <row r="67" spans="3:31" x14ac:dyDescent="0.15">
      <c r="C67" s="28"/>
      <c r="H67" s="48">
        <v>6</v>
      </c>
      <c r="I67" s="92">
        <v>17</v>
      </c>
      <c r="J67" s="36" t="s">
        <v>21</v>
      </c>
      <c r="K67" s="4">
        <f>SUM(I50)</f>
        <v>16</v>
      </c>
      <c r="L67" s="36" t="s">
        <v>3</v>
      </c>
      <c r="M67" s="498">
        <v>17314</v>
      </c>
      <c r="N67" s="100">
        <f>SUM(H50)</f>
        <v>22161</v>
      </c>
      <c r="Q67" s="1"/>
      <c r="R67" s="52"/>
      <c r="S67" s="28"/>
      <c r="T67" s="28"/>
      <c r="U67" s="28"/>
      <c r="V67" s="28"/>
      <c r="W67" s="1"/>
      <c r="X67" s="1"/>
      <c r="Y67" s="1"/>
      <c r="Z67" s="1"/>
      <c r="AA67" s="1"/>
      <c r="AB67" s="1"/>
      <c r="AC67" s="1"/>
      <c r="AD67" s="1"/>
      <c r="AE67" s="1"/>
    </row>
    <row r="68" spans="3:31" x14ac:dyDescent="0.15">
      <c r="C68" s="28"/>
      <c r="H68" s="99">
        <v>4</v>
      </c>
      <c r="I68" s="92">
        <v>23</v>
      </c>
      <c r="J68" s="36" t="s">
        <v>27</v>
      </c>
      <c r="K68" s="4">
        <f t="shared" ref="K68:K76" si="12">SUM(I51)</f>
        <v>33</v>
      </c>
      <c r="L68" s="36" t="s">
        <v>0</v>
      </c>
      <c r="M68" s="499">
        <v>8097</v>
      </c>
      <c r="N68" s="100">
        <f t="shared" ref="N68:N76" si="13">SUM(H51)</f>
        <v>7318</v>
      </c>
      <c r="Q68" s="1"/>
      <c r="R68" s="52"/>
      <c r="S68" s="28"/>
      <c r="T68" s="28"/>
      <c r="U68" s="28"/>
      <c r="V68" s="28"/>
      <c r="W68" s="1"/>
      <c r="X68" s="1"/>
      <c r="Y68" s="1"/>
      <c r="Z68" s="1"/>
      <c r="AA68" s="1"/>
      <c r="AB68" s="1"/>
      <c r="AC68" s="1"/>
      <c r="AD68" s="1"/>
      <c r="AE68" s="1"/>
    </row>
    <row r="69" spans="3:31" x14ac:dyDescent="0.15">
      <c r="C69" s="1"/>
      <c r="H69" s="48">
        <v>0</v>
      </c>
      <c r="I69" s="92">
        <v>2</v>
      </c>
      <c r="J69" s="36" t="s">
        <v>6</v>
      </c>
      <c r="K69" s="4">
        <f t="shared" si="12"/>
        <v>38</v>
      </c>
      <c r="L69" s="36" t="s">
        <v>38</v>
      </c>
      <c r="M69" s="499">
        <v>6275</v>
      </c>
      <c r="N69" s="100">
        <f t="shared" si="13"/>
        <v>5993</v>
      </c>
      <c r="Q69" s="1"/>
      <c r="R69" s="52"/>
      <c r="S69" s="28"/>
      <c r="T69" s="28"/>
      <c r="U69" s="28"/>
      <c r="V69" s="28"/>
      <c r="W69" s="1"/>
      <c r="X69" s="1"/>
      <c r="Y69" s="1"/>
      <c r="Z69" s="1"/>
      <c r="AA69" s="1"/>
      <c r="AB69" s="1"/>
      <c r="AC69" s="1"/>
      <c r="AD69" s="1"/>
      <c r="AE69" s="1"/>
    </row>
    <row r="70" spans="3:31" x14ac:dyDescent="0.15">
      <c r="H70" s="48">
        <v>0</v>
      </c>
      <c r="I70" s="92">
        <v>3</v>
      </c>
      <c r="J70" s="36" t="s">
        <v>10</v>
      </c>
      <c r="K70" s="4">
        <f t="shared" si="12"/>
        <v>26</v>
      </c>
      <c r="L70" s="36" t="s">
        <v>30</v>
      </c>
      <c r="M70" s="499">
        <v>5442</v>
      </c>
      <c r="N70" s="100">
        <f t="shared" si="13"/>
        <v>4482</v>
      </c>
      <c r="Q70" s="1"/>
      <c r="R70" s="52"/>
      <c r="S70" s="28"/>
      <c r="T70" s="28"/>
      <c r="U70" s="28"/>
      <c r="V70" s="28"/>
      <c r="W70" s="1"/>
      <c r="X70" s="1"/>
      <c r="Y70" s="1"/>
      <c r="Z70" s="1"/>
      <c r="AA70" s="1"/>
      <c r="AB70" s="1"/>
      <c r="AC70" s="1"/>
      <c r="AD70" s="1"/>
      <c r="AE70" s="1"/>
    </row>
    <row r="71" spans="3:31" x14ac:dyDescent="0.15">
      <c r="H71" s="48">
        <v>0</v>
      </c>
      <c r="I71" s="92">
        <v>4</v>
      </c>
      <c r="J71" s="36" t="s">
        <v>11</v>
      </c>
      <c r="K71" s="4">
        <f t="shared" si="12"/>
        <v>34</v>
      </c>
      <c r="L71" s="36" t="s">
        <v>1</v>
      </c>
      <c r="M71" s="499">
        <v>3029</v>
      </c>
      <c r="N71" s="100">
        <f t="shared" si="13"/>
        <v>3213</v>
      </c>
      <c r="Q71" s="1"/>
      <c r="R71" s="52"/>
      <c r="S71" s="28"/>
      <c r="T71" s="28"/>
      <c r="U71" s="28"/>
      <c r="V71" s="28"/>
      <c r="W71" s="1"/>
      <c r="X71" s="1"/>
      <c r="Y71" s="1"/>
      <c r="Z71" s="1"/>
      <c r="AA71" s="1"/>
      <c r="AB71" s="1"/>
      <c r="AC71" s="1"/>
      <c r="AD71" s="1"/>
      <c r="AE71" s="1"/>
    </row>
    <row r="72" spans="3:31" x14ac:dyDescent="0.15">
      <c r="H72" s="99">
        <v>0</v>
      </c>
      <c r="I72" s="92">
        <v>5</v>
      </c>
      <c r="J72" s="36" t="s">
        <v>12</v>
      </c>
      <c r="K72" s="4">
        <f t="shared" si="12"/>
        <v>25</v>
      </c>
      <c r="L72" s="36" t="s">
        <v>29</v>
      </c>
      <c r="M72" s="499">
        <v>1541</v>
      </c>
      <c r="N72" s="100">
        <f t="shared" si="13"/>
        <v>2970</v>
      </c>
      <c r="Q72" s="1"/>
      <c r="R72" s="52"/>
      <c r="S72" s="28"/>
      <c r="T72" s="28"/>
      <c r="U72" s="28"/>
      <c r="V72" s="28"/>
      <c r="W72" s="1"/>
      <c r="X72" s="1"/>
      <c r="Y72" s="1"/>
      <c r="Z72" s="1"/>
      <c r="AA72" s="1"/>
      <c r="AB72" s="1"/>
      <c r="AC72" s="1"/>
      <c r="AD72" s="1"/>
      <c r="AE72" s="1"/>
    </row>
    <row r="73" spans="3:31" x14ac:dyDescent="0.15">
      <c r="H73" s="48">
        <v>0</v>
      </c>
      <c r="I73" s="92">
        <v>6</v>
      </c>
      <c r="J73" s="36" t="s">
        <v>13</v>
      </c>
      <c r="K73" s="4">
        <f t="shared" si="12"/>
        <v>40</v>
      </c>
      <c r="L73" s="36" t="s">
        <v>2</v>
      </c>
      <c r="M73" s="499">
        <v>2155</v>
      </c>
      <c r="N73" s="100">
        <f t="shared" si="13"/>
        <v>2525</v>
      </c>
      <c r="Q73" s="1"/>
      <c r="R73" s="52"/>
      <c r="S73" s="28"/>
      <c r="T73" s="28"/>
      <c r="U73" s="28"/>
      <c r="V73" s="28"/>
      <c r="W73" s="1"/>
      <c r="X73" s="1"/>
      <c r="Y73" s="1"/>
      <c r="Z73" s="1"/>
      <c r="AA73" s="1"/>
      <c r="AB73" s="1"/>
      <c r="AC73" s="1"/>
      <c r="AD73" s="1"/>
      <c r="AE73" s="1"/>
    </row>
    <row r="74" spans="3:31" x14ac:dyDescent="0.15">
      <c r="H74" s="347">
        <v>0</v>
      </c>
      <c r="I74" s="92">
        <v>7</v>
      </c>
      <c r="J74" s="36" t="s">
        <v>14</v>
      </c>
      <c r="K74" s="4">
        <f t="shared" si="12"/>
        <v>36</v>
      </c>
      <c r="L74" s="36" t="s">
        <v>5</v>
      </c>
      <c r="M74" s="499">
        <v>2209</v>
      </c>
      <c r="N74" s="100">
        <f t="shared" si="13"/>
        <v>1941</v>
      </c>
      <c r="Q74" s="1"/>
      <c r="R74" s="52"/>
      <c r="S74" s="28"/>
      <c r="T74" s="28"/>
      <c r="U74" s="28"/>
      <c r="V74" s="28"/>
      <c r="W74" s="1"/>
      <c r="X74" s="1"/>
      <c r="Y74" s="1"/>
      <c r="Z74" s="1"/>
      <c r="AA74" s="1"/>
      <c r="AB74" s="1"/>
      <c r="AC74" s="1"/>
      <c r="AD74" s="1"/>
      <c r="AE74" s="1"/>
    </row>
    <row r="75" spans="3:31" x14ac:dyDescent="0.15">
      <c r="H75" s="48">
        <v>0</v>
      </c>
      <c r="I75" s="92">
        <v>8</v>
      </c>
      <c r="J75" s="36" t="s">
        <v>15</v>
      </c>
      <c r="K75" s="4">
        <f t="shared" si="12"/>
        <v>31</v>
      </c>
      <c r="L75" s="36" t="s">
        <v>64</v>
      </c>
      <c r="M75" s="499">
        <v>699</v>
      </c>
      <c r="N75" s="100">
        <f t="shared" si="13"/>
        <v>700</v>
      </c>
      <c r="Q75" s="1"/>
      <c r="R75" s="52"/>
      <c r="S75" s="28"/>
      <c r="T75" s="28"/>
      <c r="U75" s="28"/>
      <c r="V75" s="28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 x14ac:dyDescent="0.2">
      <c r="H76" s="48">
        <v>0</v>
      </c>
      <c r="I76" s="92">
        <v>10</v>
      </c>
      <c r="J76" s="36" t="s">
        <v>16</v>
      </c>
      <c r="K76" s="15">
        <f t="shared" si="12"/>
        <v>14</v>
      </c>
      <c r="L76" s="85" t="s">
        <v>19</v>
      </c>
      <c r="M76" s="500">
        <v>554</v>
      </c>
      <c r="N76" s="191">
        <f t="shared" si="13"/>
        <v>636</v>
      </c>
      <c r="Q76" s="1"/>
      <c r="R76" s="52"/>
      <c r="S76" s="28"/>
      <c r="T76" s="28"/>
      <c r="U76" s="28"/>
      <c r="V76" s="28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 x14ac:dyDescent="0.15">
      <c r="H77" s="48">
        <v>0</v>
      </c>
      <c r="I77" s="92">
        <v>11</v>
      </c>
      <c r="J77" s="36" t="s">
        <v>17</v>
      </c>
      <c r="K77" s="4"/>
      <c r="L77" s="130" t="s">
        <v>62</v>
      </c>
      <c r="M77" s="353">
        <v>48517</v>
      </c>
      <c r="N77" s="196">
        <f>SUM(H90)</f>
        <v>53199</v>
      </c>
      <c r="Q77" s="1"/>
      <c r="R77" s="52"/>
      <c r="S77" s="28"/>
      <c r="T77" s="28"/>
      <c r="U77" s="28"/>
      <c r="V77" s="28"/>
      <c r="W77" s="1"/>
      <c r="X77" s="1"/>
      <c r="Y77" s="1"/>
      <c r="Z77" s="1"/>
      <c r="AA77" s="1"/>
      <c r="AB77" s="1"/>
      <c r="AC77" s="1"/>
      <c r="AD77" s="1"/>
      <c r="AE77" s="1"/>
    </row>
    <row r="78" spans="3:31" x14ac:dyDescent="0.15">
      <c r="H78" s="47">
        <v>0</v>
      </c>
      <c r="I78" s="92">
        <v>12</v>
      </c>
      <c r="J78" s="36" t="s">
        <v>18</v>
      </c>
      <c r="M78" s="53"/>
      <c r="Q78" s="1"/>
      <c r="R78" s="52"/>
      <c r="S78" s="28"/>
      <c r="T78" s="28"/>
      <c r="U78" s="28"/>
      <c r="V78" s="28"/>
      <c r="W78" s="1"/>
      <c r="X78" s="1"/>
      <c r="Y78" s="1"/>
      <c r="Z78" s="1"/>
      <c r="AA78" s="1"/>
      <c r="AB78" s="1"/>
      <c r="AC78" s="1"/>
      <c r="AD78" s="1"/>
      <c r="AE78" s="1"/>
    </row>
    <row r="79" spans="3:31" x14ac:dyDescent="0.15">
      <c r="H79" s="99">
        <v>0</v>
      </c>
      <c r="I79" s="92">
        <v>18</v>
      </c>
      <c r="J79" s="36" t="s">
        <v>22</v>
      </c>
      <c r="Q79" s="1"/>
      <c r="R79" s="52"/>
      <c r="S79" s="28"/>
      <c r="T79" s="28"/>
      <c r="U79" s="28"/>
      <c r="V79" s="28"/>
      <c r="W79" s="1"/>
      <c r="X79" s="1"/>
      <c r="Y79" s="1"/>
      <c r="Z79" s="1"/>
      <c r="AA79" s="1"/>
      <c r="AB79" s="1"/>
      <c r="AC79" s="1"/>
      <c r="AD79" s="1"/>
      <c r="AE79" s="1"/>
    </row>
    <row r="80" spans="3:31" x14ac:dyDescent="0.15">
      <c r="H80" s="138">
        <v>0</v>
      </c>
      <c r="I80" s="92">
        <v>20</v>
      </c>
      <c r="J80" s="36" t="s">
        <v>24</v>
      </c>
      <c r="Q80" s="1"/>
      <c r="R80" s="52"/>
      <c r="S80" s="28"/>
      <c r="T80" s="28"/>
      <c r="U80" s="28"/>
      <c r="V80" s="28"/>
      <c r="W80" s="1"/>
      <c r="X80" s="1"/>
      <c r="Y80" s="1"/>
      <c r="Z80" s="1"/>
      <c r="AA80" s="1"/>
      <c r="AB80" s="1"/>
      <c r="AC80" s="1"/>
      <c r="AD80" s="1"/>
      <c r="AE80" s="1"/>
    </row>
    <row r="81" spans="8:31" x14ac:dyDescent="0.15">
      <c r="H81" s="47">
        <v>0</v>
      </c>
      <c r="I81" s="92">
        <v>21</v>
      </c>
      <c r="J81" s="36" t="s">
        <v>72</v>
      </c>
      <c r="Q81" s="1"/>
      <c r="R81" s="52"/>
      <c r="S81" s="28"/>
      <c r="T81" s="28"/>
      <c r="U81" s="28"/>
      <c r="V81" s="28"/>
      <c r="W81" s="1"/>
      <c r="X81" s="1"/>
      <c r="Y81" s="1"/>
      <c r="Z81" s="1"/>
      <c r="AA81" s="1"/>
      <c r="AB81" s="1"/>
      <c r="AC81" s="1"/>
      <c r="AD81" s="1"/>
      <c r="AE81" s="1"/>
    </row>
    <row r="82" spans="8:31" x14ac:dyDescent="0.15">
      <c r="H82" s="48">
        <v>0</v>
      </c>
      <c r="I82" s="92">
        <v>22</v>
      </c>
      <c r="J82" s="36" t="s">
        <v>26</v>
      </c>
      <c r="Q82" s="1"/>
      <c r="R82" s="52"/>
      <c r="S82" s="28"/>
      <c r="T82" s="28"/>
      <c r="U82" s="28"/>
      <c r="V82" s="28"/>
      <c r="W82" s="1"/>
      <c r="X82" s="1"/>
      <c r="Y82" s="1"/>
      <c r="Z82" s="1"/>
      <c r="AA82" s="1"/>
      <c r="AB82" s="1"/>
      <c r="AC82" s="1"/>
      <c r="AD82" s="1"/>
      <c r="AE82" s="1"/>
    </row>
    <row r="83" spans="8:31" x14ac:dyDescent="0.15">
      <c r="H83" s="48">
        <v>0</v>
      </c>
      <c r="I83" s="92">
        <v>27</v>
      </c>
      <c r="J83" s="36" t="s">
        <v>31</v>
      </c>
      <c r="Q83" s="1"/>
      <c r="R83" s="52"/>
      <c r="S83" s="28"/>
      <c r="T83" s="28"/>
      <c r="U83" s="28"/>
      <c r="V83" s="28"/>
      <c r="W83" s="1"/>
      <c r="X83" s="1"/>
      <c r="Y83" s="1"/>
      <c r="Z83" s="1"/>
      <c r="AA83" s="1"/>
      <c r="AB83" s="1"/>
      <c r="AC83" s="1"/>
      <c r="AD83" s="1"/>
      <c r="AE83" s="1"/>
    </row>
    <row r="84" spans="8:31" x14ac:dyDescent="0.15">
      <c r="H84" s="48">
        <v>0</v>
      </c>
      <c r="I84" s="92">
        <v>28</v>
      </c>
      <c r="J84" s="36" t="s">
        <v>32</v>
      </c>
      <c r="Q84" s="1"/>
      <c r="R84" s="52"/>
      <c r="S84" s="28"/>
      <c r="T84" s="28"/>
      <c r="U84" s="28"/>
      <c r="V84" s="28"/>
      <c r="W84" s="1"/>
      <c r="X84" s="1"/>
      <c r="Y84" s="1"/>
      <c r="Z84" s="1"/>
      <c r="AA84" s="1"/>
      <c r="AB84" s="1"/>
      <c r="AC84" s="1"/>
      <c r="AD84" s="1"/>
      <c r="AE84" s="1"/>
    </row>
    <row r="85" spans="8:31" x14ac:dyDescent="0.15">
      <c r="H85" s="99">
        <v>0</v>
      </c>
      <c r="I85" s="92">
        <v>29</v>
      </c>
      <c r="J85" s="36" t="s">
        <v>54</v>
      </c>
      <c r="Q85" s="1"/>
      <c r="R85" s="52"/>
      <c r="S85" s="28"/>
      <c r="T85" s="28"/>
      <c r="U85" s="28"/>
      <c r="V85" s="28"/>
      <c r="W85" s="1"/>
      <c r="X85" s="1"/>
      <c r="Y85" s="1"/>
      <c r="Z85" s="1"/>
      <c r="AA85" s="1"/>
      <c r="AB85" s="1"/>
      <c r="AC85" s="1"/>
      <c r="AD85" s="1"/>
      <c r="AE85" s="1"/>
    </row>
    <row r="86" spans="8:31" x14ac:dyDescent="0.15">
      <c r="H86" s="347">
        <v>0</v>
      </c>
      <c r="I86" s="92">
        <v>30</v>
      </c>
      <c r="J86" s="36" t="s">
        <v>33</v>
      </c>
      <c r="Q86" s="1"/>
      <c r="R86" s="52"/>
      <c r="S86" s="28"/>
      <c r="T86" s="28"/>
      <c r="U86" s="28"/>
      <c r="V86" s="28"/>
      <c r="W86" s="1"/>
      <c r="X86" s="1"/>
      <c r="Y86" s="1"/>
      <c r="Z86" s="1"/>
      <c r="AA86" s="1"/>
      <c r="AB86" s="1"/>
      <c r="AC86" s="1"/>
      <c r="AD86" s="1"/>
      <c r="AE86" s="1"/>
    </row>
    <row r="87" spans="8:31" x14ac:dyDescent="0.15">
      <c r="H87" s="48">
        <v>0</v>
      </c>
      <c r="I87" s="92">
        <v>32</v>
      </c>
      <c r="J87" s="36" t="s">
        <v>35</v>
      </c>
      <c r="Q87" s="1"/>
      <c r="R87" s="52"/>
      <c r="S87" s="28"/>
      <c r="T87" s="28"/>
      <c r="U87" s="28"/>
      <c r="V87" s="28"/>
      <c r="W87" s="1"/>
      <c r="X87" s="1"/>
      <c r="Y87" s="1"/>
      <c r="Z87" s="1"/>
      <c r="AA87" s="1"/>
      <c r="AB87" s="1"/>
      <c r="AC87" s="1"/>
      <c r="AD87" s="1"/>
      <c r="AE87" s="1"/>
    </row>
    <row r="88" spans="8:31" x14ac:dyDescent="0.15">
      <c r="H88" s="48">
        <v>0</v>
      </c>
      <c r="I88" s="92">
        <v>35</v>
      </c>
      <c r="J88" s="36" t="s">
        <v>36</v>
      </c>
      <c r="Q88" s="1"/>
      <c r="R88" s="52"/>
      <c r="S88" s="33"/>
      <c r="T88" s="33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 x14ac:dyDescent="0.15">
      <c r="H89" s="48">
        <v>0</v>
      </c>
      <c r="I89" s="92">
        <v>39</v>
      </c>
      <c r="J89" s="36" t="s">
        <v>39</v>
      </c>
      <c r="Q89" s="1"/>
      <c r="R89" s="52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 x14ac:dyDescent="0.15">
      <c r="H90" s="133">
        <f>SUM(H50:H89)</f>
        <v>53199</v>
      </c>
      <c r="I90" s="92"/>
      <c r="J90" s="4" t="s">
        <v>48</v>
      </c>
      <c r="Q90" s="1"/>
      <c r="R90" s="124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 x14ac:dyDescent="0.15">
      <c r="Q91" s="1"/>
      <c r="R91" s="124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 x14ac:dyDescent="0.15">
      <c r="Q92" s="1"/>
      <c r="R92" s="124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 x14ac:dyDescent="0.15">
      <c r="Q93" s="1"/>
      <c r="R93" s="124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 x14ac:dyDescent="0.15">
      <c r="Q94" s="1"/>
      <c r="R94" s="124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 x14ac:dyDescent="0.15">
      <c r="Q95" s="1"/>
      <c r="R95" s="124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53"/>
  </sheetPr>
  <dimension ref="A1:AD91"/>
  <sheetViews>
    <sheetView zoomScaleNormal="100" workbookViewId="0">
      <selection activeCell="A4" sqref="A4"/>
    </sheetView>
  </sheetViews>
  <sheetFormatPr defaultRowHeight="13.5" customHeight="1" x14ac:dyDescent="0.15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style="1" customWidth="1"/>
    <col min="14" max="14" width="14.25" style="1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 x14ac:dyDescent="0.2">
      <c r="H1" s="184" t="s">
        <v>102</v>
      </c>
      <c r="I1" t="s">
        <v>49</v>
      </c>
      <c r="J1" s="50"/>
      <c r="K1" s="1"/>
      <c r="L1" s="51"/>
      <c r="N1" s="51"/>
      <c r="O1" s="52"/>
      <c r="Q1" s="1"/>
      <c r="R1" s="12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 x14ac:dyDescent="0.15">
      <c r="H2" s="348" t="s">
        <v>190</v>
      </c>
      <c r="I2" s="4"/>
      <c r="J2" s="209" t="s">
        <v>102</v>
      </c>
      <c r="K2" s="90"/>
      <c r="L2" s="376" t="s">
        <v>184</v>
      </c>
      <c r="N2" s="52"/>
      <c r="O2" s="2"/>
      <c r="Q2" s="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</row>
    <row r="3" spans="8:30" ht="13.5" customHeight="1" x14ac:dyDescent="0.15">
      <c r="H3" s="25" t="s">
        <v>100</v>
      </c>
      <c r="I3" s="4"/>
      <c r="J3" s="161" t="s">
        <v>9</v>
      </c>
      <c r="K3" s="90"/>
      <c r="L3" s="377" t="s">
        <v>100</v>
      </c>
      <c r="N3" s="52"/>
      <c r="O3" s="2"/>
      <c r="Q3" s="1"/>
      <c r="R3" s="52"/>
      <c r="S3" s="28"/>
      <c r="T3" s="28"/>
      <c r="U3" s="28"/>
      <c r="V3" s="28"/>
      <c r="W3" s="1"/>
      <c r="X3" s="1"/>
      <c r="Y3" s="1"/>
      <c r="Z3" s="1"/>
      <c r="AA3" s="1"/>
      <c r="AB3" s="1"/>
      <c r="AC3" s="1"/>
      <c r="AD3" s="1"/>
    </row>
    <row r="4" spans="8:30" ht="13.5" customHeight="1" x14ac:dyDescent="0.15">
      <c r="H4" s="100">
        <v>31228</v>
      </c>
      <c r="I4" s="92">
        <v>33</v>
      </c>
      <c r="J4" s="184" t="s">
        <v>0</v>
      </c>
      <c r="K4" s="136">
        <f>SUM(I4)</f>
        <v>33</v>
      </c>
      <c r="L4" s="369">
        <v>66466</v>
      </c>
      <c r="M4" s="108"/>
      <c r="N4" s="106"/>
      <c r="O4" s="2"/>
      <c r="Q4" s="1"/>
      <c r="R4" s="52"/>
      <c r="S4" s="28"/>
      <c r="T4" s="28"/>
      <c r="U4" s="28"/>
      <c r="V4" s="28"/>
      <c r="W4" s="1"/>
      <c r="X4" s="1"/>
      <c r="Y4" s="1"/>
      <c r="Z4" s="1"/>
      <c r="AA4" s="1"/>
      <c r="AB4" s="1"/>
      <c r="AC4" s="1"/>
      <c r="AD4" s="1"/>
    </row>
    <row r="5" spans="8:30" ht="13.5" customHeight="1" x14ac:dyDescent="0.15">
      <c r="H5" s="99">
        <v>10980</v>
      </c>
      <c r="I5" s="92">
        <v>9</v>
      </c>
      <c r="J5" s="410" t="s">
        <v>172</v>
      </c>
      <c r="K5" s="136">
        <f t="shared" ref="K5:K13" si="0">SUM(I5)</f>
        <v>9</v>
      </c>
      <c r="L5" s="370">
        <v>8437</v>
      </c>
      <c r="M5" s="108"/>
      <c r="N5" s="106"/>
      <c r="O5" s="2"/>
      <c r="Q5" s="1"/>
      <c r="R5" s="52"/>
      <c r="S5" s="28"/>
      <c r="T5" s="28"/>
      <c r="U5" s="28"/>
      <c r="V5" s="28"/>
      <c r="W5" s="1"/>
      <c r="X5" s="1"/>
      <c r="Y5" s="1"/>
      <c r="Z5" s="1"/>
      <c r="AA5" s="1"/>
      <c r="AB5" s="1"/>
      <c r="AC5" s="1"/>
      <c r="AD5" s="1"/>
    </row>
    <row r="6" spans="8:30" ht="13.5" customHeight="1" x14ac:dyDescent="0.15">
      <c r="H6" s="99">
        <v>9790</v>
      </c>
      <c r="I6" s="92">
        <v>34</v>
      </c>
      <c r="J6" s="184" t="s">
        <v>1</v>
      </c>
      <c r="K6" s="136">
        <f t="shared" si="0"/>
        <v>34</v>
      </c>
      <c r="L6" s="370">
        <v>9396</v>
      </c>
      <c r="M6" s="108"/>
      <c r="N6" s="101"/>
      <c r="O6" s="2"/>
      <c r="Q6" s="1"/>
      <c r="R6" s="52"/>
      <c r="S6" s="28"/>
      <c r="T6" s="28"/>
      <c r="U6" s="28"/>
      <c r="V6" s="28"/>
      <c r="W6" s="1"/>
      <c r="X6" s="1"/>
      <c r="Y6" s="1"/>
      <c r="Z6" s="1"/>
      <c r="AA6" s="1"/>
      <c r="AB6" s="1"/>
      <c r="AC6" s="1"/>
      <c r="AD6" s="1"/>
    </row>
    <row r="7" spans="8:30" ht="13.5" customHeight="1" x14ac:dyDescent="0.15">
      <c r="H7" s="99">
        <v>9656</v>
      </c>
      <c r="I7" s="92">
        <v>13</v>
      </c>
      <c r="J7" s="184" t="s">
        <v>7</v>
      </c>
      <c r="K7" s="136">
        <f t="shared" si="0"/>
        <v>13</v>
      </c>
      <c r="L7" s="370">
        <v>10914</v>
      </c>
      <c r="M7" s="108"/>
      <c r="O7" s="2"/>
      <c r="Q7" s="1"/>
      <c r="R7" s="52"/>
      <c r="S7" s="28"/>
      <c r="T7" s="28"/>
      <c r="U7" s="28"/>
      <c r="V7" s="28"/>
      <c r="W7" s="1"/>
      <c r="X7" s="1"/>
      <c r="Y7" s="1"/>
      <c r="Z7" s="1"/>
      <c r="AA7" s="1"/>
      <c r="AB7" s="1"/>
      <c r="AC7" s="1"/>
      <c r="AD7" s="1"/>
    </row>
    <row r="8" spans="8:30" ht="13.5" customHeight="1" x14ac:dyDescent="0.15">
      <c r="H8" s="99">
        <v>4590</v>
      </c>
      <c r="I8" s="92">
        <v>24</v>
      </c>
      <c r="J8" s="184" t="s">
        <v>28</v>
      </c>
      <c r="K8" s="136">
        <f t="shared" si="0"/>
        <v>24</v>
      </c>
      <c r="L8" s="370">
        <v>7652</v>
      </c>
      <c r="M8" s="108"/>
      <c r="N8" s="106"/>
      <c r="O8" s="2"/>
      <c r="Q8" s="1"/>
      <c r="R8" s="52"/>
      <c r="S8" s="28"/>
      <c r="T8" s="28"/>
      <c r="U8" s="28"/>
      <c r="V8" s="28"/>
      <c r="W8" s="1"/>
      <c r="X8" s="1"/>
      <c r="Y8" s="1"/>
      <c r="Z8" s="1"/>
      <c r="AA8" s="1"/>
      <c r="AB8" s="1"/>
      <c r="AC8" s="1"/>
      <c r="AD8" s="1"/>
    </row>
    <row r="9" spans="8:30" ht="13.5" customHeight="1" x14ac:dyDescent="0.15">
      <c r="H9" s="99">
        <v>4509</v>
      </c>
      <c r="I9" s="92">
        <v>36</v>
      </c>
      <c r="J9" s="184" t="s">
        <v>5</v>
      </c>
      <c r="K9" s="136">
        <f t="shared" si="0"/>
        <v>36</v>
      </c>
      <c r="L9" s="370">
        <v>3330</v>
      </c>
      <c r="M9" s="108"/>
      <c r="O9" s="2"/>
      <c r="Q9" s="1"/>
      <c r="R9" s="52"/>
      <c r="S9" s="28"/>
      <c r="T9" s="28"/>
      <c r="U9" s="28"/>
      <c r="V9" s="28"/>
      <c r="W9" s="1"/>
      <c r="X9" s="1"/>
      <c r="Y9" s="1"/>
      <c r="Z9" s="1"/>
      <c r="AA9" s="1"/>
      <c r="AB9" s="1"/>
      <c r="AC9" s="1"/>
      <c r="AD9" s="1"/>
    </row>
    <row r="10" spans="8:30" ht="13.5" customHeight="1" x14ac:dyDescent="0.15">
      <c r="H10" s="99">
        <v>3224</v>
      </c>
      <c r="I10" s="92">
        <v>25</v>
      </c>
      <c r="J10" s="184" t="s">
        <v>29</v>
      </c>
      <c r="K10" s="136">
        <f t="shared" si="0"/>
        <v>25</v>
      </c>
      <c r="L10" s="370">
        <v>3542</v>
      </c>
      <c r="M10" s="108"/>
      <c r="O10" s="2"/>
      <c r="Q10" s="1"/>
      <c r="R10" s="52"/>
      <c r="S10" s="28"/>
      <c r="T10" s="28"/>
      <c r="U10" s="28"/>
      <c r="V10" s="28"/>
      <c r="W10" s="1"/>
      <c r="X10" s="1"/>
      <c r="Y10" s="1"/>
      <c r="Z10" s="1"/>
      <c r="AA10" s="1"/>
      <c r="AB10" s="1"/>
      <c r="AC10" s="1"/>
      <c r="AD10" s="1"/>
    </row>
    <row r="11" spans="8:30" ht="13.5" customHeight="1" x14ac:dyDescent="0.15">
      <c r="H11" s="99">
        <v>1937</v>
      </c>
      <c r="I11" s="92">
        <v>16</v>
      </c>
      <c r="J11" s="184" t="s">
        <v>3</v>
      </c>
      <c r="K11" s="136">
        <f t="shared" si="0"/>
        <v>16</v>
      </c>
      <c r="L11" s="370">
        <v>726</v>
      </c>
      <c r="M11" s="108"/>
      <c r="O11" s="2"/>
      <c r="Q11" s="1"/>
      <c r="R11" s="52"/>
      <c r="S11" s="28"/>
      <c r="T11" s="28"/>
      <c r="U11" s="28"/>
      <c r="V11" s="28"/>
      <c r="W11" s="1"/>
      <c r="X11" s="1"/>
      <c r="Y11" s="1"/>
      <c r="Z11" s="1"/>
      <c r="AA11" s="1"/>
      <c r="AB11" s="1"/>
      <c r="AC11" s="1"/>
      <c r="AD11" s="1"/>
    </row>
    <row r="12" spans="8:30" ht="13.5" customHeight="1" x14ac:dyDescent="0.15">
      <c r="H12" s="99">
        <v>1754</v>
      </c>
      <c r="I12" s="92">
        <v>1</v>
      </c>
      <c r="J12" s="184" t="s">
        <v>4</v>
      </c>
      <c r="K12" s="136">
        <f t="shared" si="0"/>
        <v>1</v>
      </c>
      <c r="L12" s="370">
        <v>1430</v>
      </c>
      <c r="M12" s="108"/>
      <c r="O12" s="1"/>
      <c r="Q12" s="1"/>
      <c r="R12" s="52"/>
      <c r="S12" s="28"/>
      <c r="T12" s="28"/>
      <c r="U12" s="102"/>
      <c r="V12" s="28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 x14ac:dyDescent="0.2">
      <c r="H13" s="191">
        <v>1331</v>
      </c>
      <c r="I13" s="153">
        <v>12</v>
      </c>
      <c r="J13" s="255" t="s">
        <v>18</v>
      </c>
      <c r="K13" s="208">
        <f t="shared" si="0"/>
        <v>12</v>
      </c>
      <c r="L13" s="378">
        <v>2847</v>
      </c>
      <c r="M13" s="109"/>
      <c r="N13" s="110"/>
      <c r="O13" s="1"/>
      <c r="Q13" s="1"/>
      <c r="R13" s="52"/>
      <c r="S13" s="28"/>
      <c r="T13" s="28"/>
      <c r="U13" s="28"/>
      <c r="V13" s="28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 x14ac:dyDescent="0.15">
      <c r="H14" s="460">
        <v>1298</v>
      </c>
      <c r="I14" s="256">
        <v>38</v>
      </c>
      <c r="J14" s="484" t="s">
        <v>38</v>
      </c>
      <c r="K14" s="90" t="s">
        <v>8</v>
      </c>
      <c r="L14" s="379">
        <v>131851</v>
      </c>
      <c r="N14" s="52"/>
      <c r="O14" s="1"/>
      <c r="Q14" s="1"/>
      <c r="R14" s="52"/>
      <c r="S14" s="28"/>
      <c r="T14" s="28"/>
      <c r="U14" s="28"/>
      <c r="V14" s="28"/>
      <c r="W14" s="1"/>
      <c r="X14" s="1"/>
      <c r="Y14" s="1"/>
      <c r="Z14" s="1"/>
      <c r="AA14" s="1"/>
      <c r="AB14" s="1"/>
      <c r="AC14" s="1"/>
      <c r="AD14" s="1"/>
    </row>
    <row r="15" spans="8:30" ht="13.5" customHeight="1" x14ac:dyDescent="0.15">
      <c r="H15" s="99">
        <v>1171</v>
      </c>
      <c r="I15" s="92">
        <v>26</v>
      </c>
      <c r="J15" s="184" t="s">
        <v>30</v>
      </c>
      <c r="K15" s="56"/>
      <c r="L15" s="28"/>
      <c r="N15" s="58"/>
      <c r="O15" s="1"/>
      <c r="Q15" s="1"/>
      <c r="R15" s="52"/>
      <c r="S15" s="28"/>
      <c r="T15" s="28"/>
      <c r="U15" s="28"/>
      <c r="V15" s="28"/>
      <c r="W15" s="1"/>
      <c r="X15" s="1"/>
      <c r="Y15" s="1"/>
      <c r="Z15" s="1"/>
      <c r="AA15" s="1"/>
      <c r="AB15" s="1"/>
      <c r="AC15" s="1"/>
      <c r="AD15" s="1"/>
    </row>
    <row r="16" spans="8:30" ht="13.5" customHeight="1" x14ac:dyDescent="0.15">
      <c r="H16" s="99">
        <v>1102</v>
      </c>
      <c r="I16" s="92">
        <v>17</v>
      </c>
      <c r="J16" s="184" t="s">
        <v>21</v>
      </c>
      <c r="K16" s="56"/>
      <c r="Q16" s="1"/>
      <c r="R16" s="52"/>
      <c r="S16" s="28"/>
      <c r="T16" s="28"/>
      <c r="U16" s="28"/>
      <c r="V16" s="28"/>
      <c r="W16" s="1"/>
      <c r="X16" s="1"/>
      <c r="Y16" s="1"/>
      <c r="Z16" s="1"/>
      <c r="AA16" s="1"/>
      <c r="AB16" s="1"/>
      <c r="AC16" s="1"/>
      <c r="AD16" s="1"/>
    </row>
    <row r="17" spans="1:30" ht="13.5" customHeight="1" x14ac:dyDescent="0.15">
      <c r="H17" s="99">
        <v>1002</v>
      </c>
      <c r="I17" s="92">
        <v>20</v>
      </c>
      <c r="J17" s="184" t="s">
        <v>24</v>
      </c>
      <c r="K17" s="49"/>
      <c r="L17" s="28"/>
      <c r="Q17" s="1"/>
      <c r="R17" s="52"/>
      <c r="S17" s="28"/>
      <c r="T17" s="28"/>
      <c r="U17" s="28"/>
      <c r="V17" s="28"/>
      <c r="W17" s="1"/>
      <c r="X17" s="1"/>
      <c r="Y17" s="1"/>
      <c r="Z17" s="1"/>
      <c r="AA17" s="1"/>
      <c r="AB17" s="1"/>
      <c r="AC17" s="1"/>
      <c r="AD17" s="1"/>
    </row>
    <row r="18" spans="1:30" ht="13.5" customHeight="1" x14ac:dyDescent="0.15">
      <c r="H18" s="138">
        <v>735</v>
      </c>
      <c r="I18" s="92">
        <v>40</v>
      </c>
      <c r="J18" s="184" t="s">
        <v>2</v>
      </c>
      <c r="K18" s="49"/>
      <c r="L18" s="28"/>
      <c r="Q18" s="1"/>
      <c r="R18" s="52"/>
      <c r="S18" s="28"/>
      <c r="T18" s="28"/>
      <c r="U18" s="28"/>
      <c r="V18" s="28"/>
      <c r="W18" s="1"/>
      <c r="X18" s="1"/>
      <c r="Y18" s="1"/>
      <c r="Z18" s="1"/>
      <c r="AA18" s="1"/>
      <c r="AB18" s="1"/>
      <c r="AC18" s="1"/>
      <c r="AD18" s="1"/>
    </row>
    <row r="19" spans="1:30" ht="13.5" customHeight="1" x14ac:dyDescent="0.15">
      <c r="H19" s="100">
        <v>627</v>
      </c>
      <c r="I19" s="92">
        <v>6</v>
      </c>
      <c r="J19" s="184" t="s">
        <v>13</v>
      </c>
      <c r="K19" s="1"/>
      <c r="L19" s="58" t="s">
        <v>70</v>
      </c>
      <c r="M19" s="105" t="s">
        <v>63</v>
      </c>
      <c r="N19" s="46" t="s">
        <v>75</v>
      </c>
      <c r="Q19" s="1"/>
      <c r="R19" s="52"/>
      <c r="S19" s="28"/>
      <c r="T19" s="28"/>
      <c r="U19" s="28"/>
      <c r="V19" s="28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 x14ac:dyDescent="0.2">
      <c r="H20" s="99">
        <v>584</v>
      </c>
      <c r="I20" s="92">
        <v>21</v>
      </c>
      <c r="J20" s="184" t="s">
        <v>25</v>
      </c>
      <c r="K20" s="136">
        <f>SUM(I4)</f>
        <v>33</v>
      </c>
      <c r="L20" s="184" t="s">
        <v>0</v>
      </c>
      <c r="M20" s="380">
        <v>27827</v>
      </c>
      <c r="N20" s="100">
        <f>SUM(H4)</f>
        <v>31228</v>
      </c>
      <c r="Q20" s="1"/>
      <c r="R20" s="52"/>
      <c r="S20" s="28"/>
      <c r="T20" s="28"/>
      <c r="U20" s="28"/>
      <c r="V20" s="28"/>
      <c r="W20" s="1"/>
      <c r="X20" s="1"/>
      <c r="Y20" s="1"/>
      <c r="Z20" s="1"/>
      <c r="AA20" s="1"/>
      <c r="AB20" s="1"/>
      <c r="AC20" s="1"/>
      <c r="AD20" s="1"/>
    </row>
    <row r="21" spans="1:30" ht="13.5" customHeight="1" x14ac:dyDescent="0.15">
      <c r="A21" s="66" t="s">
        <v>46</v>
      </c>
      <c r="B21" s="67" t="s">
        <v>53</v>
      </c>
      <c r="C21" s="67" t="s">
        <v>187</v>
      </c>
      <c r="D21" s="67" t="s">
        <v>180</v>
      </c>
      <c r="E21" s="67" t="s">
        <v>51</v>
      </c>
      <c r="F21" s="67" t="s">
        <v>50</v>
      </c>
      <c r="G21" s="68" t="s">
        <v>52</v>
      </c>
      <c r="H21" s="99">
        <v>502</v>
      </c>
      <c r="I21" s="92">
        <v>31</v>
      </c>
      <c r="J21" s="92" t="s">
        <v>158</v>
      </c>
      <c r="K21" s="136">
        <f t="shared" ref="K21:K29" si="1">SUM(I5)</f>
        <v>9</v>
      </c>
      <c r="L21" s="410" t="s">
        <v>171</v>
      </c>
      <c r="M21" s="381">
        <v>10409</v>
      </c>
      <c r="N21" s="100">
        <f t="shared" ref="N21:N29" si="2">SUM(H5)</f>
        <v>10980</v>
      </c>
      <c r="Q21" s="1"/>
      <c r="R21" s="52"/>
      <c r="S21" s="28"/>
      <c r="T21" s="28"/>
      <c r="U21" s="28"/>
      <c r="V21" s="28"/>
      <c r="W21" s="1"/>
      <c r="X21" s="1"/>
      <c r="Y21" s="1"/>
      <c r="Z21" s="1"/>
      <c r="AA21" s="1"/>
      <c r="AB21" s="1"/>
      <c r="AC21" s="1"/>
      <c r="AD21" s="1"/>
    </row>
    <row r="22" spans="1:30" ht="13.5" customHeight="1" x14ac:dyDescent="0.15">
      <c r="A22" s="69">
        <v>1</v>
      </c>
      <c r="B22" s="184" t="s">
        <v>0</v>
      </c>
      <c r="C22" s="47">
        <f>SUM(H4)</f>
        <v>31228</v>
      </c>
      <c r="D22" s="111">
        <f>SUM(L4)</f>
        <v>66466</v>
      </c>
      <c r="E22" s="63">
        <f t="shared" ref="E22:E31" si="3">SUM(N20/M20*100)</f>
        <v>112.22194271750459</v>
      </c>
      <c r="F22" s="59">
        <f t="shared" ref="F22:F32" si="4">SUM(C22/D22*100)</f>
        <v>46.983420094484394</v>
      </c>
      <c r="G22" s="70"/>
      <c r="H22" s="347">
        <v>425</v>
      </c>
      <c r="I22" s="92">
        <v>22</v>
      </c>
      <c r="J22" s="184" t="s">
        <v>26</v>
      </c>
      <c r="K22" s="136">
        <f t="shared" si="1"/>
        <v>34</v>
      </c>
      <c r="L22" s="184" t="s">
        <v>1</v>
      </c>
      <c r="M22" s="381">
        <v>9334</v>
      </c>
      <c r="N22" s="100">
        <f t="shared" si="2"/>
        <v>9790</v>
      </c>
      <c r="Q22" s="1"/>
      <c r="R22" s="52"/>
      <c r="S22" s="28"/>
      <c r="T22" s="28"/>
      <c r="U22" s="28"/>
      <c r="V22" s="28"/>
      <c r="W22" s="1"/>
      <c r="X22" s="1"/>
      <c r="Y22" s="1"/>
      <c r="Z22" s="1"/>
      <c r="AA22" s="1"/>
      <c r="AB22" s="1"/>
      <c r="AC22" s="1"/>
      <c r="AD22" s="1"/>
    </row>
    <row r="23" spans="1:30" ht="13.5" customHeight="1" x14ac:dyDescent="0.15">
      <c r="A23" s="69">
        <v>2</v>
      </c>
      <c r="B23" s="410" t="s">
        <v>171</v>
      </c>
      <c r="C23" s="47">
        <f t="shared" ref="C23:C31" si="5">SUM(H5)</f>
        <v>10980</v>
      </c>
      <c r="D23" s="111">
        <f t="shared" ref="D23:D31" si="6">SUM(L5)</f>
        <v>8437</v>
      </c>
      <c r="E23" s="63">
        <f t="shared" si="3"/>
        <v>105.48563742914784</v>
      </c>
      <c r="F23" s="59">
        <f t="shared" si="4"/>
        <v>130.14104539528267</v>
      </c>
      <c r="G23" s="70"/>
      <c r="H23" s="99">
        <v>407</v>
      </c>
      <c r="I23" s="92">
        <v>18</v>
      </c>
      <c r="J23" s="184" t="s">
        <v>22</v>
      </c>
      <c r="K23" s="136">
        <f t="shared" si="1"/>
        <v>13</v>
      </c>
      <c r="L23" s="184" t="s">
        <v>7</v>
      </c>
      <c r="M23" s="381">
        <v>10380</v>
      </c>
      <c r="N23" s="100">
        <f t="shared" si="2"/>
        <v>9656</v>
      </c>
      <c r="Q23" s="1"/>
      <c r="R23" s="52"/>
      <c r="S23" s="28"/>
      <c r="T23" s="28"/>
      <c r="U23" s="28"/>
      <c r="V23" s="28"/>
      <c r="W23" s="1"/>
      <c r="X23" s="1"/>
      <c r="Y23" s="1"/>
      <c r="Z23" s="1"/>
      <c r="AA23" s="1"/>
      <c r="AB23" s="1"/>
      <c r="AC23" s="1"/>
      <c r="AD23" s="1"/>
    </row>
    <row r="24" spans="1:30" ht="13.5" customHeight="1" x14ac:dyDescent="0.15">
      <c r="A24" s="69">
        <v>3</v>
      </c>
      <c r="B24" s="184" t="s">
        <v>1</v>
      </c>
      <c r="C24" s="47">
        <f t="shared" si="5"/>
        <v>9790</v>
      </c>
      <c r="D24" s="111">
        <f t="shared" si="6"/>
        <v>9396</v>
      </c>
      <c r="E24" s="63">
        <f t="shared" si="3"/>
        <v>104.88536533104778</v>
      </c>
      <c r="F24" s="59">
        <f t="shared" si="4"/>
        <v>104.19327373350362</v>
      </c>
      <c r="G24" s="70"/>
      <c r="H24" s="347">
        <v>254</v>
      </c>
      <c r="I24" s="92">
        <v>14</v>
      </c>
      <c r="J24" s="184" t="s">
        <v>19</v>
      </c>
      <c r="K24" s="136">
        <f t="shared" si="1"/>
        <v>24</v>
      </c>
      <c r="L24" s="184" t="s">
        <v>28</v>
      </c>
      <c r="M24" s="381">
        <v>5354</v>
      </c>
      <c r="N24" s="100">
        <f t="shared" si="2"/>
        <v>4590</v>
      </c>
      <c r="Q24" s="1"/>
      <c r="R24" s="52"/>
      <c r="S24" s="28"/>
      <c r="T24" s="28"/>
      <c r="U24" s="28"/>
      <c r="V24" s="28"/>
      <c r="W24" s="1"/>
      <c r="X24" s="1"/>
      <c r="Y24" s="1"/>
      <c r="Z24" s="1"/>
      <c r="AA24" s="1"/>
      <c r="AB24" s="1"/>
      <c r="AC24" s="1"/>
      <c r="AD24" s="1"/>
    </row>
    <row r="25" spans="1:30" ht="13.5" customHeight="1" x14ac:dyDescent="0.15">
      <c r="A25" s="69">
        <v>4</v>
      </c>
      <c r="B25" s="184" t="s">
        <v>7</v>
      </c>
      <c r="C25" s="47">
        <f t="shared" si="5"/>
        <v>9656</v>
      </c>
      <c r="D25" s="111">
        <f t="shared" si="6"/>
        <v>10914</v>
      </c>
      <c r="E25" s="63">
        <f t="shared" si="3"/>
        <v>93.02504816955684</v>
      </c>
      <c r="F25" s="59">
        <f t="shared" si="4"/>
        <v>88.473520249221181</v>
      </c>
      <c r="G25" s="70"/>
      <c r="H25" s="99">
        <v>94</v>
      </c>
      <c r="I25" s="92">
        <v>11</v>
      </c>
      <c r="J25" s="184" t="s">
        <v>17</v>
      </c>
      <c r="K25" s="136">
        <f t="shared" si="1"/>
        <v>36</v>
      </c>
      <c r="L25" s="184" t="s">
        <v>5</v>
      </c>
      <c r="M25" s="381">
        <v>7475</v>
      </c>
      <c r="N25" s="100">
        <f t="shared" si="2"/>
        <v>4509</v>
      </c>
      <c r="Q25" s="1"/>
      <c r="R25" s="52"/>
      <c r="S25" s="28"/>
      <c r="T25" s="28"/>
      <c r="U25" s="28"/>
      <c r="V25" s="28"/>
      <c r="W25" s="1"/>
      <c r="X25" s="1"/>
      <c r="Y25" s="1"/>
      <c r="Z25" s="1"/>
      <c r="AA25" s="1"/>
      <c r="AB25" s="1"/>
      <c r="AC25" s="1"/>
      <c r="AD25" s="1"/>
    </row>
    <row r="26" spans="1:30" ht="13.5" customHeight="1" x14ac:dyDescent="0.15">
      <c r="A26" s="69">
        <v>5</v>
      </c>
      <c r="B26" s="184" t="s">
        <v>28</v>
      </c>
      <c r="C26" s="47">
        <f t="shared" si="5"/>
        <v>4590</v>
      </c>
      <c r="D26" s="111">
        <f t="shared" si="6"/>
        <v>7652</v>
      </c>
      <c r="E26" s="63">
        <f t="shared" si="3"/>
        <v>85.730295106462464</v>
      </c>
      <c r="F26" s="59">
        <f t="shared" si="4"/>
        <v>59.984317825405121</v>
      </c>
      <c r="G26" s="80"/>
      <c r="H26" s="99">
        <v>63</v>
      </c>
      <c r="I26" s="92">
        <v>2</v>
      </c>
      <c r="J26" s="184" t="s">
        <v>6</v>
      </c>
      <c r="K26" s="136">
        <f t="shared" si="1"/>
        <v>25</v>
      </c>
      <c r="L26" s="184" t="s">
        <v>29</v>
      </c>
      <c r="M26" s="381">
        <v>3830</v>
      </c>
      <c r="N26" s="100">
        <f t="shared" si="2"/>
        <v>3224</v>
      </c>
      <c r="Q26" s="1"/>
      <c r="R26" s="52"/>
      <c r="S26" s="28"/>
      <c r="T26" s="28"/>
      <c r="U26" s="28"/>
      <c r="V26" s="28"/>
      <c r="W26" s="1"/>
      <c r="X26" s="1"/>
      <c r="Y26" s="1"/>
      <c r="Z26" s="1"/>
      <c r="AA26" s="1"/>
      <c r="AB26" s="1"/>
      <c r="AC26" s="1"/>
      <c r="AD26" s="1"/>
    </row>
    <row r="27" spans="1:30" ht="13.5" customHeight="1" x14ac:dyDescent="0.15">
      <c r="A27" s="69">
        <v>6</v>
      </c>
      <c r="B27" s="184" t="s">
        <v>5</v>
      </c>
      <c r="C27" s="47">
        <f t="shared" si="5"/>
        <v>4509</v>
      </c>
      <c r="D27" s="111">
        <f t="shared" si="6"/>
        <v>3330</v>
      </c>
      <c r="E27" s="63">
        <f t="shared" si="3"/>
        <v>60.321070234113719</v>
      </c>
      <c r="F27" s="59">
        <f t="shared" si="4"/>
        <v>135.40540540540539</v>
      </c>
      <c r="G27" s="84"/>
      <c r="H27" s="99">
        <v>30</v>
      </c>
      <c r="I27" s="92">
        <v>39</v>
      </c>
      <c r="J27" s="184" t="s">
        <v>39</v>
      </c>
      <c r="K27" s="136">
        <f t="shared" si="1"/>
        <v>16</v>
      </c>
      <c r="L27" s="184" t="s">
        <v>3</v>
      </c>
      <c r="M27" s="381">
        <v>479</v>
      </c>
      <c r="N27" s="100">
        <f t="shared" si="2"/>
        <v>1937</v>
      </c>
      <c r="Q27" s="1"/>
      <c r="R27" s="52"/>
      <c r="S27" s="28"/>
      <c r="T27" s="28"/>
      <c r="U27" s="28"/>
      <c r="V27" s="28"/>
      <c r="W27" s="1"/>
      <c r="X27" s="1"/>
      <c r="Y27" s="1"/>
      <c r="Z27" s="1"/>
      <c r="AA27" s="1"/>
      <c r="AB27" s="1"/>
      <c r="AC27" s="1"/>
      <c r="AD27" s="1"/>
    </row>
    <row r="28" spans="1:30" ht="13.5" customHeight="1" x14ac:dyDescent="0.15">
      <c r="A28" s="69">
        <v>7</v>
      </c>
      <c r="B28" s="184" t="s">
        <v>29</v>
      </c>
      <c r="C28" s="47">
        <f t="shared" si="5"/>
        <v>3224</v>
      </c>
      <c r="D28" s="111">
        <f t="shared" si="6"/>
        <v>3542</v>
      </c>
      <c r="E28" s="63">
        <f t="shared" si="3"/>
        <v>84.177545691906005</v>
      </c>
      <c r="F28" s="59">
        <f t="shared" si="4"/>
        <v>91.022021456804069</v>
      </c>
      <c r="G28" s="70"/>
      <c r="H28" s="347">
        <v>24</v>
      </c>
      <c r="I28" s="92">
        <v>29</v>
      </c>
      <c r="J28" s="184" t="s">
        <v>96</v>
      </c>
      <c r="K28" s="136">
        <f t="shared" si="1"/>
        <v>1</v>
      </c>
      <c r="L28" s="184" t="s">
        <v>4</v>
      </c>
      <c r="M28" s="381">
        <v>2412</v>
      </c>
      <c r="N28" s="100">
        <f t="shared" si="2"/>
        <v>1754</v>
      </c>
      <c r="Q28" s="1"/>
      <c r="R28" s="52"/>
      <c r="S28" s="28"/>
      <c r="T28" s="28"/>
      <c r="U28" s="28"/>
      <c r="V28" s="28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 x14ac:dyDescent="0.2">
      <c r="A29" s="69">
        <v>8</v>
      </c>
      <c r="B29" s="184" t="s">
        <v>3</v>
      </c>
      <c r="C29" s="47">
        <f t="shared" si="5"/>
        <v>1937</v>
      </c>
      <c r="D29" s="111">
        <f t="shared" si="6"/>
        <v>726</v>
      </c>
      <c r="E29" s="63">
        <f t="shared" si="3"/>
        <v>404.38413361169097</v>
      </c>
      <c r="F29" s="59">
        <f t="shared" si="4"/>
        <v>266.80440771349862</v>
      </c>
      <c r="G29" s="81"/>
      <c r="H29" s="99">
        <v>17</v>
      </c>
      <c r="I29" s="92">
        <v>27</v>
      </c>
      <c r="J29" s="184" t="s">
        <v>31</v>
      </c>
      <c r="K29" s="208">
        <f t="shared" si="1"/>
        <v>12</v>
      </c>
      <c r="L29" s="255" t="s">
        <v>18</v>
      </c>
      <c r="M29" s="382">
        <v>2822</v>
      </c>
      <c r="N29" s="100">
        <f t="shared" si="2"/>
        <v>1331</v>
      </c>
      <c r="Q29" s="1"/>
      <c r="R29" s="52"/>
      <c r="S29" s="28"/>
      <c r="T29" s="28"/>
      <c r="U29" s="28"/>
      <c r="V29" s="28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 x14ac:dyDescent="0.15">
      <c r="A30" s="69">
        <v>9</v>
      </c>
      <c r="B30" s="184" t="s">
        <v>4</v>
      </c>
      <c r="C30" s="47">
        <f t="shared" si="5"/>
        <v>1754</v>
      </c>
      <c r="D30" s="111">
        <f t="shared" si="6"/>
        <v>1430</v>
      </c>
      <c r="E30" s="63">
        <f t="shared" si="3"/>
        <v>72.719734660033168</v>
      </c>
      <c r="F30" s="59">
        <f t="shared" si="4"/>
        <v>122.65734265734265</v>
      </c>
      <c r="G30" s="80"/>
      <c r="H30" s="99">
        <v>14</v>
      </c>
      <c r="I30" s="92">
        <v>5</v>
      </c>
      <c r="J30" s="184" t="s">
        <v>12</v>
      </c>
      <c r="K30" s="130"/>
      <c r="L30" s="392" t="s">
        <v>109</v>
      </c>
      <c r="M30" s="383">
        <v>91770</v>
      </c>
      <c r="N30" s="100">
        <f>SUM(H44)</f>
        <v>87363</v>
      </c>
      <c r="Q30" s="1"/>
      <c r="R30" s="52"/>
      <c r="S30" s="28"/>
      <c r="T30" s="28"/>
      <c r="U30" s="28"/>
      <c r="V30" s="28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 x14ac:dyDescent="0.2">
      <c r="A31" s="82">
        <v>10</v>
      </c>
      <c r="B31" s="255" t="s">
        <v>18</v>
      </c>
      <c r="C31" s="47">
        <f t="shared" si="5"/>
        <v>1331</v>
      </c>
      <c r="D31" s="111">
        <f t="shared" si="6"/>
        <v>2847</v>
      </c>
      <c r="E31" s="64">
        <f t="shared" si="3"/>
        <v>47.165131112686041</v>
      </c>
      <c r="F31" s="71">
        <f t="shared" si="4"/>
        <v>46.750965929048121</v>
      </c>
      <c r="G31" s="83"/>
      <c r="H31" s="99">
        <v>12</v>
      </c>
      <c r="I31" s="92">
        <v>15</v>
      </c>
      <c r="J31" s="184" t="s">
        <v>20</v>
      </c>
      <c r="K31" s="49"/>
      <c r="L31" s="251"/>
      <c r="Q31" s="1"/>
      <c r="R31" s="52"/>
      <c r="S31" s="28"/>
      <c r="T31" s="28"/>
      <c r="U31" s="28"/>
      <c r="V31" s="28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 x14ac:dyDescent="0.2">
      <c r="A32" s="73"/>
      <c r="B32" s="74" t="s">
        <v>58</v>
      </c>
      <c r="C32" s="75">
        <f>SUM(H44)</f>
        <v>87363</v>
      </c>
      <c r="D32" s="75">
        <f>SUM(L14)</f>
        <v>131851</v>
      </c>
      <c r="E32" s="76">
        <f>SUM(N30/M30*100)</f>
        <v>95.197777051323968</v>
      </c>
      <c r="F32" s="71">
        <f t="shared" si="4"/>
        <v>66.258883133233724</v>
      </c>
      <c r="G32" s="79"/>
      <c r="H32" s="100">
        <v>2</v>
      </c>
      <c r="I32" s="92">
        <v>4</v>
      </c>
      <c r="J32" s="184" t="s">
        <v>11</v>
      </c>
      <c r="K32" s="49"/>
      <c r="L32" s="250"/>
      <c r="Q32" s="1"/>
      <c r="R32" s="52"/>
      <c r="S32" s="28"/>
      <c r="T32" s="28"/>
      <c r="U32" s="28"/>
      <c r="V32" s="28"/>
      <c r="W32" s="1"/>
      <c r="X32" s="1"/>
      <c r="Y32" s="1"/>
      <c r="Z32" s="1"/>
      <c r="AA32" s="1"/>
      <c r="AB32" s="1"/>
      <c r="AC32" s="1"/>
      <c r="AD32" s="1"/>
    </row>
    <row r="33" spans="3:30" ht="13.5" customHeight="1" x14ac:dyDescent="0.15">
      <c r="H33" s="347">
        <v>1</v>
      </c>
      <c r="I33" s="92">
        <v>23</v>
      </c>
      <c r="J33" s="184" t="s">
        <v>27</v>
      </c>
      <c r="K33" s="49"/>
      <c r="L33" s="250"/>
      <c r="Q33" s="1"/>
      <c r="R33" s="52"/>
      <c r="S33" s="28"/>
      <c r="T33" s="28"/>
      <c r="U33" s="28"/>
      <c r="V33" s="28"/>
      <c r="W33" s="1"/>
      <c r="X33" s="1"/>
      <c r="Y33" s="1"/>
      <c r="Z33" s="1"/>
      <c r="AA33" s="1"/>
      <c r="AB33" s="1"/>
      <c r="AC33" s="1"/>
      <c r="AD33" s="1"/>
    </row>
    <row r="34" spans="3:30" ht="13.5" customHeight="1" x14ac:dyDescent="0.15">
      <c r="C34" s="11"/>
      <c r="D34" s="11"/>
      <c r="H34" s="138">
        <v>0</v>
      </c>
      <c r="I34" s="92">
        <v>3</v>
      </c>
      <c r="J34" s="184" t="s">
        <v>10</v>
      </c>
      <c r="K34" s="49"/>
      <c r="L34" s="250"/>
      <c r="Q34" s="1"/>
      <c r="R34" s="52"/>
      <c r="S34" s="28"/>
      <c r="T34" s="28"/>
      <c r="U34" s="28"/>
      <c r="V34" s="28"/>
      <c r="W34" s="1"/>
      <c r="X34" s="1"/>
      <c r="Y34" s="1"/>
      <c r="Z34" s="1"/>
      <c r="AA34" s="1"/>
      <c r="AB34" s="1"/>
      <c r="AC34" s="1"/>
      <c r="AD34" s="1"/>
    </row>
    <row r="35" spans="3:30" ht="13.5" customHeight="1" x14ac:dyDescent="0.15">
      <c r="H35" s="100">
        <v>0</v>
      </c>
      <c r="I35" s="92">
        <v>7</v>
      </c>
      <c r="J35" s="184" t="s">
        <v>14</v>
      </c>
      <c r="K35" s="49"/>
      <c r="L35" s="250"/>
      <c r="Q35" s="1"/>
      <c r="R35" s="52"/>
      <c r="S35" s="28"/>
      <c r="T35" s="28"/>
      <c r="U35" s="28"/>
      <c r="V35" s="28"/>
      <c r="W35" s="1"/>
      <c r="X35" s="1"/>
      <c r="Y35" s="1"/>
      <c r="Z35" s="1"/>
      <c r="AA35" s="1"/>
      <c r="AB35" s="1"/>
      <c r="AC35" s="1"/>
      <c r="AD35" s="1"/>
    </row>
    <row r="36" spans="3:30" ht="13.5" customHeight="1" x14ac:dyDescent="0.15">
      <c r="H36" s="99">
        <v>0</v>
      </c>
      <c r="I36" s="92">
        <v>8</v>
      </c>
      <c r="J36" s="184" t="s">
        <v>15</v>
      </c>
      <c r="K36" s="49"/>
      <c r="L36" s="250"/>
      <c r="Q36" s="1"/>
      <c r="R36" s="52"/>
      <c r="S36" s="28"/>
      <c r="T36" s="28"/>
      <c r="U36" s="28"/>
      <c r="V36" s="28"/>
      <c r="W36" s="1"/>
      <c r="X36" s="1"/>
      <c r="Y36" s="1"/>
      <c r="Z36" s="1"/>
      <c r="AA36" s="1"/>
      <c r="AB36" s="1"/>
      <c r="AC36" s="1"/>
      <c r="AD36" s="1"/>
    </row>
    <row r="37" spans="3:30" ht="13.5" customHeight="1" x14ac:dyDescent="0.15">
      <c r="H37" s="99">
        <v>0</v>
      </c>
      <c r="I37" s="92">
        <v>10</v>
      </c>
      <c r="J37" s="184" t="s">
        <v>16</v>
      </c>
      <c r="K37" s="49"/>
      <c r="L37" s="28"/>
      <c r="Q37" s="1"/>
      <c r="R37" s="52"/>
      <c r="S37" s="28"/>
      <c r="T37" s="28"/>
      <c r="U37" s="28"/>
      <c r="V37" s="102"/>
      <c r="W37" s="1"/>
      <c r="X37" s="1"/>
      <c r="Y37" s="1"/>
      <c r="Z37" s="1"/>
      <c r="AA37" s="1"/>
      <c r="AB37" s="1"/>
      <c r="AC37" s="1"/>
      <c r="AD37" s="1"/>
    </row>
    <row r="38" spans="3:30" ht="13.5" customHeight="1" x14ac:dyDescent="0.15">
      <c r="H38" s="347">
        <v>0</v>
      </c>
      <c r="I38" s="92">
        <v>19</v>
      </c>
      <c r="J38" s="184" t="s">
        <v>23</v>
      </c>
      <c r="K38" s="49"/>
      <c r="L38" s="28"/>
      <c r="Q38" s="1"/>
      <c r="R38" s="52"/>
      <c r="S38" s="28"/>
      <c r="T38" s="28"/>
      <c r="U38" s="28"/>
      <c r="V38" s="28"/>
      <c r="W38" s="1"/>
      <c r="X38" s="1"/>
      <c r="Y38" s="1"/>
      <c r="Z38" s="1"/>
      <c r="AA38" s="1"/>
      <c r="AB38" s="1"/>
      <c r="AC38" s="1"/>
      <c r="AD38" s="1"/>
    </row>
    <row r="39" spans="3:30" ht="13.5" customHeight="1" x14ac:dyDescent="0.15">
      <c r="H39" s="99">
        <v>0</v>
      </c>
      <c r="I39" s="92">
        <v>28</v>
      </c>
      <c r="J39" s="184" t="s">
        <v>32</v>
      </c>
      <c r="K39" s="49"/>
      <c r="L39" s="28"/>
      <c r="Q39" s="1"/>
      <c r="R39" s="52"/>
      <c r="S39" s="28"/>
      <c r="T39" s="28"/>
      <c r="U39" s="28"/>
      <c r="V39" s="28"/>
      <c r="W39" s="1"/>
      <c r="X39" s="1"/>
      <c r="Y39" s="1"/>
      <c r="Z39" s="1"/>
      <c r="AA39" s="1"/>
      <c r="AB39" s="1"/>
      <c r="AC39" s="1"/>
      <c r="AD39" s="1"/>
    </row>
    <row r="40" spans="3:30" ht="13.5" customHeight="1" x14ac:dyDescent="0.15">
      <c r="H40" s="99">
        <v>0</v>
      </c>
      <c r="I40" s="92">
        <v>30</v>
      </c>
      <c r="J40" s="184" t="s">
        <v>33</v>
      </c>
      <c r="K40" s="49"/>
      <c r="L40" s="28"/>
      <c r="Q40" s="1"/>
      <c r="R40" s="52"/>
      <c r="S40" s="28"/>
      <c r="T40" s="28"/>
      <c r="U40" s="28"/>
      <c r="V40" s="28"/>
      <c r="W40" s="1"/>
      <c r="X40" s="1"/>
      <c r="Y40" s="1"/>
      <c r="Z40" s="1"/>
      <c r="AA40" s="1"/>
      <c r="AB40" s="1"/>
      <c r="AC40" s="1"/>
      <c r="AD40" s="1"/>
    </row>
    <row r="41" spans="3:30" ht="13.5" customHeight="1" x14ac:dyDescent="0.15">
      <c r="H41" s="99">
        <v>0</v>
      </c>
      <c r="I41" s="92">
        <v>32</v>
      </c>
      <c r="J41" s="184" t="s">
        <v>35</v>
      </c>
      <c r="K41" s="49"/>
      <c r="L41" s="28"/>
      <c r="Q41" s="1"/>
      <c r="R41" s="52"/>
      <c r="S41" s="28"/>
      <c r="T41" s="28"/>
      <c r="U41" s="28"/>
      <c r="V41" s="28"/>
      <c r="W41" s="1"/>
      <c r="X41" s="1"/>
      <c r="Y41" s="1"/>
      <c r="Z41" s="1"/>
      <c r="AA41" s="1"/>
      <c r="AB41" s="1"/>
      <c r="AC41" s="1"/>
      <c r="AD41" s="1"/>
    </row>
    <row r="42" spans="3:30" ht="13.5" customHeight="1" x14ac:dyDescent="0.15">
      <c r="H42" s="99">
        <v>0</v>
      </c>
      <c r="I42" s="92">
        <v>35</v>
      </c>
      <c r="J42" s="184" t="s">
        <v>36</v>
      </c>
      <c r="K42" s="49"/>
      <c r="L42" s="28"/>
      <c r="Q42" s="1"/>
      <c r="R42" s="52"/>
      <c r="S42" s="28"/>
      <c r="T42" s="28"/>
      <c r="U42" s="28"/>
      <c r="V42" s="28"/>
      <c r="W42" s="1"/>
      <c r="X42" s="1"/>
      <c r="Y42" s="1"/>
      <c r="Z42" s="1"/>
      <c r="AA42" s="1"/>
      <c r="AB42" s="1"/>
      <c r="AC42" s="1"/>
      <c r="AD42" s="1"/>
    </row>
    <row r="43" spans="3:30" ht="13.5" customHeight="1" x14ac:dyDescent="0.15">
      <c r="H43" s="99">
        <v>0</v>
      </c>
      <c r="I43" s="92">
        <v>37</v>
      </c>
      <c r="J43" s="184" t="s">
        <v>37</v>
      </c>
      <c r="K43" s="49"/>
      <c r="L43" s="28"/>
      <c r="Q43" s="1"/>
      <c r="R43" s="52"/>
      <c r="S43" s="33"/>
      <c r="T43" s="33"/>
      <c r="U43" s="33"/>
      <c r="V43" s="33"/>
      <c r="W43" s="1"/>
      <c r="X43" s="1"/>
      <c r="Y43" s="1"/>
      <c r="Z43" s="1"/>
      <c r="AA43" s="1"/>
      <c r="AB43" s="1"/>
      <c r="AC43" s="1"/>
      <c r="AD43" s="1"/>
    </row>
    <row r="44" spans="3:30" ht="13.5" customHeight="1" x14ac:dyDescent="0.15">
      <c r="H44" s="133">
        <f>SUM(H4:H43)</f>
        <v>87363</v>
      </c>
      <c r="I44" s="4"/>
      <c r="J44" s="183" t="s">
        <v>107</v>
      </c>
      <c r="K44" s="62"/>
      <c r="L44" s="1"/>
      <c r="Q44" s="1"/>
      <c r="R44" s="52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 x14ac:dyDescent="0.15">
      <c r="K45" s="1"/>
      <c r="L45" s="1"/>
      <c r="O45" s="1"/>
      <c r="Q45" s="1"/>
      <c r="R45" s="122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 x14ac:dyDescent="0.15">
      <c r="K46" s="1"/>
      <c r="L46" s="1"/>
      <c r="Q46" s="1"/>
      <c r="R46" s="51"/>
      <c r="S46" s="119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</row>
    <row r="47" spans="3:30" ht="13.5" customHeight="1" x14ac:dyDescent="0.2">
      <c r="I47" t="s">
        <v>49</v>
      </c>
      <c r="J47" s="50"/>
      <c r="K47" s="1"/>
      <c r="L47" s="51"/>
      <c r="N47" s="51"/>
      <c r="Q47" s="1"/>
      <c r="R47" s="52"/>
      <c r="S47" s="28"/>
      <c r="T47" s="28"/>
      <c r="U47" s="28"/>
      <c r="V47" s="28"/>
      <c r="W47" s="1"/>
      <c r="X47" s="1"/>
      <c r="Y47" s="1"/>
      <c r="Z47" s="1"/>
      <c r="AA47" s="1"/>
      <c r="AB47" s="1"/>
      <c r="AC47" s="1"/>
      <c r="AD47" s="1"/>
    </row>
    <row r="48" spans="3:30" ht="13.5" customHeight="1" x14ac:dyDescent="0.15">
      <c r="H48" s="210" t="s">
        <v>187</v>
      </c>
      <c r="I48" s="4"/>
      <c r="J48" s="205" t="s">
        <v>105</v>
      </c>
      <c r="K48" s="90"/>
      <c r="L48" s="355" t="s">
        <v>184</v>
      </c>
      <c r="N48" s="52"/>
      <c r="Q48" s="1"/>
      <c r="R48" s="52"/>
      <c r="S48" s="28"/>
      <c r="T48" s="28"/>
      <c r="U48" s="28"/>
      <c r="V48" s="28"/>
      <c r="W48" s="1"/>
      <c r="X48" s="1"/>
      <c r="Y48" s="1"/>
      <c r="Z48" s="1"/>
      <c r="AA48" s="1"/>
      <c r="AB48" s="1"/>
      <c r="AC48" s="1"/>
      <c r="AD48" s="1"/>
    </row>
    <row r="49" spans="1:30" ht="13.5" customHeight="1" x14ac:dyDescent="0.15">
      <c r="H49" s="8" t="s">
        <v>100</v>
      </c>
      <c r="I49" s="4"/>
      <c r="J49" s="161" t="s">
        <v>9</v>
      </c>
      <c r="K49" s="112"/>
      <c r="L49" s="107" t="s">
        <v>100</v>
      </c>
      <c r="N49" s="52"/>
      <c r="Q49" s="1"/>
      <c r="R49" s="52"/>
      <c r="S49" s="28"/>
      <c r="T49" s="28"/>
      <c r="U49" s="28"/>
      <c r="V49" s="28"/>
      <c r="W49" s="1"/>
      <c r="X49" s="1"/>
      <c r="Y49" s="1"/>
      <c r="Z49" s="1"/>
      <c r="AA49" s="1"/>
      <c r="AB49" s="1"/>
      <c r="AC49" s="1"/>
      <c r="AD49" s="1"/>
    </row>
    <row r="50" spans="1:30" ht="13.5" customHeight="1" x14ac:dyDescent="0.15">
      <c r="H50" s="100">
        <v>237908</v>
      </c>
      <c r="I50" s="184">
        <v>17</v>
      </c>
      <c r="J50" s="183" t="s">
        <v>21</v>
      </c>
      <c r="K50" s="139">
        <f>SUM(I50)</f>
        <v>17</v>
      </c>
      <c r="L50" s="356">
        <v>57774</v>
      </c>
      <c r="M50" s="87"/>
      <c r="N50" s="52"/>
      <c r="O50" s="28"/>
      <c r="Q50" s="1"/>
      <c r="R50" s="52"/>
      <c r="S50" s="28"/>
      <c r="T50" s="28"/>
      <c r="U50" s="28"/>
      <c r="V50" s="28"/>
      <c r="W50" s="1"/>
      <c r="X50" s="1"/>
      <c r="Y50" s="1"/>
      <c r="Z50" s="1"/>
      <c r="AA50" s="1"/>
      <c r="AB50" s="1"/>
      <c r="AC50" s="1"/>
      <c r="AD50" s="1"/>
    </row>
    <row r="51" spans="1:30" ht="13.5" customHeight="1" x14ac:dyDescent="0.15">
      <c r="H51" s="99">
        <v>81547</v>
      </c>
      <c r="I51" s="184">
        <v>36</v>
      </c>
      <c r="J51" s="184" t="s">
        <v>5</v>
      </c>
      <c r="K51" s="139">
        <f t="shared" ref="K51:K59" si="7">SUM(I51)</f>
        <v>36</v>
      </c>
      <c r="L51" s="356">
        <v>52516</v>
      </c>
      <c r="M51" s="87"/>
      <c r="N51" s="52"/>
      <c r="O51" s="28"/>
      <c r="Q51" s="1"/>
      <c r="R51" s="52"/>
      <c r="S51" s="28"/>
      <c r="T51" s="28"/>
      <c r="U51" s="28"/>
      <c r="V51" s="28"/>
      <c r="W51" s="1"/>
      <c r="X51" s="1"/>
      <c r="Y51" s="1"/>
      <c r="Z51" s="1"/>
      <c r="AA51" s="1"/>
      <c r="AB51" s="1"/>
      <c r="AC51" s="1"/>
      <c r="AD51" s="1"/>
    </row>
    <row r="52" spans="1:30" ht="13.5" customHeight="1" x14ac:dyDescent="0.15">
      <c r="H52" s="99">
        <v>20252</v>
      </c>
      <c r="I52" s="184">
        <v>16</v>
      </c>
      <c r="J52" s="183" t="s">
        <v>3</v>
      </c>
      <c r="K52" s="139">
        <f t="shared" si="7"/>
        <v>16</v>
      </c>
      <c r="L52" s="356">
        <v>20105</v>
      </c>
      <c r="M52" s="87"/>
      <c r="N52" s="52"/>
      <c r="O52" s="28"/>
      <c r="Q52" s="1"/>
      <c r="R52" s="52"/>
      <c r="S52" s="28"/>
      <c r="T52" s="28"/>
      <c r="U52" s="28"/>
      <c r="V52" s="28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 x14ac:dyDescent="0.2">
      <c r="H53" s="99">
        <v>17103</v>
      </c>
      <c r="I53" s="184">
        <v>26</v>
      </c>
      <c r="J53" s="183" t="s">
        <v>30</v>
      </c>
      <c r="K53" s="139">
        <f t="shared" si="7"/>
        <v>26</v>
      </c>
      <c r="L53" s="356">
        <v>18137</v>
      </c>
      <c r="M53" s="87"/>
      <c r="N53" s="52"/>
      <c r="O53" s="1"/>
      <c r="Q53" s="1"/>
      <c r="R53" s="52"/>
      <c r="S53" s="28"/>
      <c r="T53" s="28"/>
      <c r="U53" s="28"/>
      <c r="V53" s="28"/>
      <c r="W53" s="1"/>
      <c r="X53" s="1"/>
      <c r="Y53" s="1"/>
      <c r="Z53" s="1"/>
      <c r="AA53" s="1"/>
      <c r="AB53" s="1"/>
      <c r="AC53" s="1"/>
      <c r="AD53" s="1"/>
    </row>
    <row r="54" spans="1:30" ht="13.5" customHeight="1" x14ac:dyDescent="0.15">
      <c r="A54" s="66" t="s">
        <v>46</v>
      </c>
      <c r="B54" s="67" t="s">
        <v>53</v>
      </c>
      <c r="C54" s="67" t="s">
        <v>187</v>
      </c>
      <c r="D54" s="67" t="s">
        <v>180</v>
      </c>
      <c r="E54" s="67" t="s">
        <v>51</v>
      </c>
      <c r="F54" s="67" t="s">
        <v>50</v>
      </c>
      <c r="G54" s="68" t="s">
        <v>52</v>
      </c>
      <c r="H54" s="99">
        <v>14042</v>
      </c>
      <c r="I54" s="184">
        <v>33</v>
      </c>
      <c r="J54" s="183" t="s">
        <v>0</v>
      </c>
      <c r="K54" s="139">
        <f t="shared" si="7"/>
        <v>33</v>
      </c>
      <c r="L54" s="356">
        <v>16120</v>
      </c>
      <c r="M54" s="87"/>
      <c r="N54" s="52"/>
      <c r="O54" s="1"/>
      <c r="Q54" s="1"/>
      <c r="R54" s="52"/>
      <c r="S54" s="28"/>
      <c r="T54" s="28"/>
      <c r="U54" s="28"/>
      <c r="V54" s="28"/>
      <c r="W54" s="1"/>
      <c r="X54" s="1"/>
      <c r="Y54" s="1"/>
      <c r="Z54" s="1"/>
      <c r="AA54" s="1"/>
      <c r="AB54" s="1"/>
      <c r="AC54" s="1"/>
      <c r="AD54" s="1"/>
    </row>
    <row r="55" spans="1:30" ht="13.5" customHeight="1" x14ac:dyDescent="0.15">
      <c r="A55" s="69">
        <v>1</v>
      </c>
      <c r="B55" s="183" t="s">
        <v>21</v>
      </c>
      <c r="C55" s="47">
        <f>SUM(H50)</f>
        <v>237908</v>
      </c>
      <c r="D55" s="6">
        <f t="shared" ref="D55:D64" si="8">SUM(L50)</f>
        <v>57774</v>
      </c>
      <c r="E55" s="59">
        <f>SUM(N66/M66*100)</f>
        <v>76.929146079623351</v>
      </c>
      <c r="F55" s="59">
        <f t="shared" ref="F55:F65" si="9">SUM(C55/D55*100)</f>
        <v>411.79077093502264</v>
      </c>
      <c r="G55" s="70"/>
      <c r="H55" s="99">
        <v>13787</v>
      </c>
      <c r="I55" s="184">
        <v>24</v>
      </c>
      <c r="J55" s="183" t="s">
        <v>28</v>
      </c>
      <c r="K55" s="139">
        <f t="shared" si="7"/>
        <v>24</v>
      </c>
      <c r="L55" s="356">
        <v>14020</v>
      </c>
      <c r="M55" s="87"/>
      <c r="N55" s="52"/>
      <c r="O55" s="1"/>
      <c r="Q55" s="1"/>
      <c r="R55" s="52"/>
      <c r="S55" s="28"/>
      <c r="T55" s="28"/>
      <c r="U55" s="28"/>
      <c r="V55" s="28"/>
      <c r="W55" s="1"/>
      <c r="X55" s="1"/>
      <c r="Y55" s="1"/>
      <c r="Z55" s="1"/>
      <c r="AA55" s="1"/>
      <c r="AB55" s="1"/>
      <c r="AC55" s="1"/>
      <c r="AD55" s="1"/>
    </row>
    <row r="56" spans="1:30" ht="13.5" customHeight="1" x14ac:dyDescent="0.15">
      <c r="A56" s="69">
        <v>2</v>
      </c>
      <c r="B56" s="184" t="s">
        <v>5</v>
      </c>
      <c r="C56" s="47">
        <f t="shared" ref="C56:C64" si="10">SUM(H51)</f>
        <v>81547</v>
      </c>
      <c r="D56" s="6">
        <f t="shared" si="8"/>
        <v>52516</v>
      </c>
      <c r="E56" s="59">
        <f t="shared" ref="E56:E65" si="11">SUM(N67/M67*100)</f>
        <v>98.985227534806938</v>
      </c>
      <c r="F56" s="59">
        <f t="shared" si="9"/>
        <v>155.28029552898164</v>
      </c>
      <c r="G56" s="70"/>
      <c r="H56" s="99">
        <v>10430</v>
      </c>
      <c r="I56" s="183">
        <v>25</v>
      </c>
      <c r="J56" s="183" t="s">
        <v>29</v>
      </c>
      <c r="K56" s="139">
        <f t="shared" si="7"/>
        <v>25</v>
      </c>
      <c r="L56" s="356">
        <v>10063</v>
      </c>
      <c r="M56" s="87"/>
      <c r="N56" s="52"/>
      <c r="O56" s="1"/>
      <c r="Q56" s="1"/>
      <c r="R56" s="52"/>
      <c r="S56" s="28"/>
      <c r="T56" s="28"/>
      <c r="U56" s="28"/>
      <c r="V56" s="28"/>
      <c r="W56" s="1"/>
      <c r="X56" s="1"/>
      <c r="Y56" s="1"/>
      <c r="Z56" s="1"/>
      <c r="AA56" s="1"/>
      <c r="AB56" s="1"/>
      <c r="AC56" s="1"/>
      <c r="AD56" s="1"/>
    </row>
    <row r="57" spans="1:30" ht="13.5" customHeight="1" x14ac:dyDescent="0.15">
      <c r="A57" s="69">
        <v>3</v>
      </c>
      <c r="B57" s="183" t="s">
        <v>3</v>
      </c>
      <c r="C57" s="47">
        <f t="shared" si="10"/>
        <v>20252</v>
      </c>
      <c r="D57" s="6">
        <f t="shared" si="8"/>
        <v>20105</v>
      </c>
      <c r="E57" s="59">
        <f t="shared" si="11"/>
        <v>111.29918663442515</v>
      </c>
      <c r="F57" s="59">
        <f t="shared" si="9"/>
        <v>100.73116140263616</v>
      </c>
      <c r="G57" s="70"/>
      <c r="H57" s="99">
        <v>10372</v>
      </c>
      <c r="I57" s="184">
        <v>40</v>
      </c>
      <c r="J57" s="183" t="s">
        <v>2</v>
      </c>
      <c r="K57" s="139">
        <f t="shared" si="7"/>
        <v>40</v>
      </c>
      <c r="L57" s="356">
        <v>13115</v>
      </c>
      <c r="M57" s="87"/>
      <c r="N57" s="52"/>
      <c r="O57" s="1"/>
      <c r="Q57" s="1"/>
      <c r="R57" s="52"/>
      <c r="S57" s="28"/>
      <c r="T57" s="28"/>
      <c r="U57" s="28"/>
      <c r="V57" s="28"/>
      <c r="W57" s="1"/>
      <c r="X57" s="1"/>
      <c r="Y57" s="1"/>
      <c r="Z57" s="1"/>
      <c r="AA57" s="1"/>
      <c r="AB57" s="1"/>
      <c r="AC57" s="1"/>
      <c r="AD57" s="1"/>
    </row>
    <row r="58" spans="1:30" ht="13.5" customHeight="1" x14ac:dyDescent="0.15">
      <c r="A58" s="69">
        <v>4</v>
      </c>
      <c r="B58" s="183" t="s">
        <v>30</v>
      </c>
      <c r="C58" s="47">
        <f t="shared" si="10"/>
        <v>17103</v>
      </c>
      <c r="D58" s="6">
        <f t="shared" si="8"/>
        <v>18137</v>
      </c>
      <c r="E58" s="59">
        <f t="shared" si="11"/>
        <v>108.57668867445405</v>
      </c>
      <c r="F58" s="59">
        <f t="shared" si="9"/>
        <v>94.298946904118651</v>
      </c>
      <c r="G58" s="70"/>
      <c r="H58" s="463">
        <v>9885</v>
      </c>
      <c r="I58" s="255">
        <v>38</v>
      </c>
      <c r="J58" s="186" t="s">
        <v>38</v>
      </c>
      <c r="K58" s="139">
        <f t="shared" si="7"/>
        <v>38</v>
      </c>
      <c r="L58" s="354">
        <v>8635</v>
      </c>
      <c r="M58" s="87"/>
      <c r="N58" s="52"/>
      <c r="O58" s="1"/>
      <c r="Q58" s="1"/>
      <c r="R58" s="52"/>
      <c r="S58" s="28"/>
      <c r="T58" s="28"/>
      <c r="U58" s="28"/>
      <c r="V58" s="28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 x14ac:dyDescent="0.2">
      <c r="A59" s="69">
        <v>5</v>
      </c>
      <c r="B59" s="183" t="s">
        <v>0</v>
      </c>
      <c r="C59" s="47">
        <f t="shared" si="10"/>
        <v>14042</v>
      </c>
      <c r="D59" s="6">
        <f t="shared" si="8"/>
        <v>16120</v>
      </c>
      <c r="E59" s="59">
        <f t="shared" si="11"/>
        <v>198.55769230769232</v>
      </c>
      <c r="F59" s="59">
        <f t="shared" si="9"/>
        <v>87.109181141439208</v>
      </c>
      <c r="G59" s="80"/>
      <c r="H59" s="463">
        <v>6918</v>
      </c>
      <c r="I59" s="255">
        <v>37</v>
      </c>
      <c r="J59" s="186" t="s">
        <v>37</v>
      </c>
      <c r="K59" s="139">
        <f t="shared" si="7"/>
        <v>37</v>
      </c>
      <c r="L59" s="354">
        <v>4579</v>
      </c>
      <c r="M59" s="87"/>
      <c r="N59" s="52"/>
      <c r="O59" s="1"/>
      <c r="Q59" s="1"/>
      <c r="R59" s="52"/>
      <c r="S59" s="28"/>
      <c r="T59" s="28"/>
      <c r="U59" s="28"/>
      <c r="V59" s="28"/>
      <c r="W59" s="1"/>
      <c r="X59" s="1"/>
      <c r="Y59" s="1"/>
      <c r="Z59" s="1"/>
      <c r="AA59" s="1"/>
      <c r="AB59" s="1"/>
      <c r="AC59" s="1"/>
      <c r="AD59" s="1"/>
    </row>
    <row r="60" spans="1:30" ht="13.5" customHeight="1" x14ac:dyDescent="0.15">
      <c r="A60" s="69">
        <v>6</v>
      </c>
      <c r="B60" s="183" t="s">
        <v>28</v>
      </c>
      <c r="C60" s="47">
        <f t="shared" si="10"/>
        <v>13787</v>
      </c>
      <c r="D60" s="6">
        <f t="shared" si="8"/>
        <v>14020</v>
      </c>
      <c r="E60" s="59">
        <f t="shared" si="11"/>
        <v>94.470330272714818</v>
      </c>
      <c r="F60" s="59">
        <f t="shared" si="9"/>
        <v>98.338088445078469</v>
      </c>
      <c r="G60" s="70"/>
      <c r="H60" s="501">
        <v>2796</v>
      </c>
      <c r="I60" s="257">
        <v>1</v>
      </c>
      <c r="J60" s="257" t="s">
        <v>4</v>
      </c>
      <c r="K60" s="90" t="s">
        <v>8</v>
      </c>
      <c r="L60" s="358">
        <v>234360</v>
      </c>
      <c r="O60" s="1"/>
      <c r="Q60" s="1"/>
      <c r="R60" s="52"/>
      <c r="S60" s="28"/>
      <c r="T60" s="28"/>
      <c r="U60" s="28"/>
      <c r="V60" s="28"/>
      <c r="W60" s="1"/>
      <c r="X60" s="1"/>
      <c r="Y60" s="1"/>
      <c r="Z60" s="1"/>
      <c r="AA60" s="1"/>
      <c r="AB60" s="1"/>
      <c r="AC60" s="1"/>
      <c r="AD60" s="1"/>
    </row>
    <row r="61" spans="1:30" ht="13.5" customHeight="1" x14ac:dyDescent="0.15">
      <c r="A61" s="69">
        <v>7</v>
      </c>
      <c r="B61" s="183" t="s">
        <v>29</v>
      </c>
      <c r="C61" s="47">
        <f t="shared" si="10"/>
        <v>10430</v>
      </c>
      <c r="D61" s="6">
        <f t="shared" si="8"/>
        <v>10063</v>
      </c>
      <c r="E61" s="59">
        <f t="shared" si="11"/>
        <v>113.83977297533289</v>
      </c>
      <c r="F61" s="59">
        <f t="shared" si="9"/>
        <v>103.64702375037265</v>
      </c>
      <c r="G61" s="70"/>
      <c r="H61" s="99">
        <v>2403</v>
      </c>
      <c r="I61" s="183">
        <v>15</v>
      </c>
      <c r="J61" s="183" t="s">
        <v>20</v>
      </c>
      <c r="K61" s="56"/>
      <c r="L61" s="28"/>
      <c r="N61" s="58"/>
      <c r="O61" s="1"/>
      <c r="Q61" s="1"/>
      <c r="R61" s="52"/>
      <c r="S61" s="28"/>
      <c r="T61" s="28"/>
      <c r="U61" s="28"/>
      <c r="V61" s="28"/>
      <c r="W61" s="1"/>
      <c r="X61" s="1"/>
      <c r="Y61" s="1"/>
      <c r="Z61" s="1"/>
      <c r="AA61" s="1"/>
      <c r="AB61" s="1"/>
      <c r="AC61" s="1"/>
      <c r="AD61" s="1"/>
    </row>
    <row r="62" spans="1:30" ht="13.5" customHeight="1" x14ac:dyDescent="0.15">
      <c r="A62" s="69">
        <v>8</v>
      </c>
      <c r="B62" s="183" t="s">
        <v>2</v>
      </c>
      <c r="C62" s="47">
        <f t="shared" si="10"/>
        <v>10372</v>
      </c>
      <c r="D62" s="6">
        <f t="shared" si="8"/>
        <v>13115</v>
      </c>
      <c r="E62" s="59">
        <f t="shared" si="11"/>
        <v>96.907409137624967</v>
      </c>
      <c r="F62" s="59">
        <f t="shared" si="9"/>
        <v>79.085017155928327</v>
      </c>
      <c r="G62" s="81"/>
      <c r="H62" s="99">
        <v>2352</v>
      </c>
      <c r="I62" s="184">
        <v>30</v>
      </c>
      <c r="J62" s="183" t="s">
        <v>99</v>
      </c>
      <c r="K62" s="56"/>
      <c r="Q62" s="1"/>
      <c r="R62" s="52"/>
      <c r="S62" s="28"/>
      <c r="T62" s="28"/>
      <c r="U62" s="28"/>
      <c r="V62" s="28"/>
      <c r="W62" s="1"/>
      <c r="X62" s="1"/>
      <c r="Y62" s="1"/>
      <c r="Z62" s="1"/>
      <c r="AA62" s="1"/>
      <c r="AB62" s="1"/>
      <c r="AC62" s="1"/>
      <c r="AD62" s="1"/>
    </row>
    <row r="63" spans="1:30" ht="13.5" customHeight="1" x14ac:dyDescent="0.15">
      <c r="A63" s="69">
        <v>9</v>
      </c>
      <c r="B63" s="186" t="s">
        <v>38</v>
      </c>
      <c r="C63" s="47">
        <f t="shared" si="10"/>
        <v>9885</v>
      </c>
      <c r="D63" s="6">
        <f t="shared" si="8"/>
        <v>8635</v>
      </c>
      <c r="E63" s="59">
        <f t="shared" si="11"/>
        <v>122.08225268618007</v>
      </c>
      <c r="F63" s="59">
        <f t="shared" si="9"/>
        <v>114.47596988998264</v>
      </c>
      <c r="G63" s="80"/>
      <c r="H63" s="99">
        <v>2207</v>
      </c>
      <c r="I63" s="184">
        <v>34</v>
      </c>
      <c r="J63" s="183" t="s">
        <v>1</v>
      </c>
      <c r="K63" s="49"/>
      <c r="L63" s="28"/>
      <c r="Q63" s="1"/>
      <c r="R63" s="52"/>
      <c r="S63" s="28"/>
      <c r="T63" s="28"/>
      <c r="U63" s="28"/>
      <c r="V63" s="28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 x14ac:dyDescent="0.2">
      <c r="A64" s="82">
        <v>10</v>
      </c>
      <c r="B64" s="186" t="s">
        <v>37</v>
      </c>
      <c r="C64" s="47">
        <f t="shared" si="10"/>
        <v>6918</v>
      </c>
      <c r="D64" s="6">
        <f t="shared" si="8"/>
        <v>4579</v>
      </c>
      <c r="E64" s="65">
        <f t="shared" si="11"/>
        <v>81.734404536862002</v>
      </c>
      <c r="F64" s="59">
        <f t="shared" si="9"/>
        <v>151.08102205721775</v>
      </c>
      <c r="G64" s="83"/>
      <c r="H64" s="138">
        <v>1703</v>
      </c>
      <c r="I64" s="183">
        <v>39</v>
      </c>
      <c r="J64" s="183" t="s">
        <v>39</v>
      </c>
      <c r="K64" s="49"/>
      <c r="L64" s="28"/>
      <c r="Q64" s="1"/>
      <c r="R64" s="52"/>
      <c r="S64" s="28"/>
      <c r="T64" s="28"/>
      <c r="U64" s="28"/>
      <c r="V64" s="28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 x14ac:dyDescent="0.2">
      <c r="A65" s="73"/>
      <c r="B65" s="74" t="s">
        <v>58</v>
      </c>
      <c r="C65" s="75">
        <f>SUM(H90)</f>
        <v>438933</v>
      </c>
      <c r="D65" s="75">
        <f>SUM(L60)</f>
        <v>234360</v>
      </c>
      <c r="E65" s="78">
        <f t="shared" si="11"/>
        <v>87.214473056747735</v>
      </c>
      <c r="F65" s="78">
        <f t="shared" si="9"/>
        <v>187.29006656426012</v>
      </c>
      <c r="G65" s="79"/>
      <c r="H65" s="100">
        <v>1443</v>
      </c>
      <c r="I65" s="184">
        <v>35</v>
      </c>
      <c r="J65" s="183" t="s">
        <v>36</v>
      </c>
      <c r="K65" s="1"/>
      <c r="L65" s="219" t="s">
        <v>105</v>
      </c>
      <c r="M65" s="158" t="s">
        <v>76</v>
      </c>
      <c r="N65" t="s">
        <v>75</v>
      </c>
      <c r="Q65" s="1"/>
      <c r="R65" s="52"/>
      <c r="S65" s="28"/>
      <c r="T65" s="28"/>
      <c r="U65" s="28"/>
      <c r="V65" s="28"/>
      <c r="W65" s="1"/>
      <c r="X65" s="1"/>
      <c r="Y65" s="1"/>
      <c r="Z65" s="1"/>
      <c r="AA65" s="1"/>
      <c r="AB65" s="1"/>
      <c r="AC65" s="1"/>
      <c r="AD65" s="1"/>
    </row>
    <row r="66" spans="1:30" ht="13.5" customHeight="1" x14ac:dyDescent="0.15">
      <c r="H66" s="347">
        <v>1363</v>
      </c>
      <c r="I66" s="184">
        <v>14</v>
      </c>
      <c r="J66" s="183" t="s">
        <v>19</v>
      </c>
      <c r="K66" s="132">
        <f>SUM(I50)</f>
        <v>17</v>
      </c>
      <c r="L66" s="183" t="s">
        <v>21</v>
      </c>
      <c r="M66" s="368">
        <v>309256</v>
      </c>
      <c r="N66" s="100">
        <f>SUM(H50)</f>
        <v>237908</v>
      </c>
      <c r="Q66" s="1"/>
      <c r="R66" s="52"/>
      <c r="S66" s="28"/>
      <c r="T66" s="28"/>
      <c r="U66" s="28"/>
      <c r="V66" s="28"/>
      <c r="W66" s="1"/>
      <c r="X66" s="1"/>
      <c r="Y66" s="1"/>
      <c r="Z66" s="1"/>
      <c r="AA66" s="1"/>
      <c r="AB66" s="1"/>
      <c r="AC66" s="1"/>
      <c r="AD66" s="1"/>
    </row>
    <row r="67" spans="1:30" ht="13.5" customHeight="1" x14ac:dyDescent="0.15">
      <c r="H67" s="99">
        <v>1279</v>
      </c>
      <c r="I67" s="184">
        <v>29</v>
      </c>
      <c r="J67" s="183" t="s">
        <v>96</v>
      </c>
      <c r="K67" s="132">
        <f t="shared" ref="K67:K75" si="12">SUM(I51)</f>
        <v>36</v>
      </c>
      <c r="L67" s="184" t="s">
        <v>5</v>
      </c>
      <c r="M67" s="366">
        <v>82383</v>
      </c>
      <c r="N67" s="100">
        <f t="shared" ref="N67:N75" si="13">SUM(H51)</f>
        <v>81547</v>
      </c>
      <c r="Q67" s="1"/>
      <c r="R67" s="52"/>
      <c r="S67" s="28"/>
      <c r="T67" s="28"/>
      <c r="U67" s="28"/>
      <c r="V67" s="28"/>
      <c r="W67" s="1"/>
      <c r="X67" s="1"/>
      <c r="Y67" s="1"/>
      <c r="Z67" s="1"/>
      <c r="AA67" s="1"/>
      <c r="AB67" s="1"/>
      <c r="AC67" s="1"/>
      <c r="AD67" s="1"/>
    </row>
    <row r="68" spans="1:30" ht="13.5" customHeight="1" x14ac:dyDescent="0.15">
      <c r="C68" s="28"/>
      <c r="D68" s="1"/>
      <c r="H68" s="99">
        <v>567</v>
      </c>
      <c r="I68" s="183">
        <v>21</v>
      </c>
      <c r="J68" s="183" t="s">
        <v>25</v>
      </c>
      <c r="K68" s="132">
        <f t="shared" si="12"/>
        <v>16</v>
      </c>
      <c r="L68" s="183" t="s">
        <v>3</v>
      </c>
      <c r="M68" s="366">
        <v>18196</v>
      </c>
      <c r="N68" s="100">
        <f t="shared" si="13"/>
        <v>20252</v>
      </c>
      <c r="Q68" s="1"/>
      <c r="R68" s="52"/>
      <c r="S68" s="28"/>
      <c r="T68" s="28"/>
      <c r="U68" s="28"/>
      <c r="V68" s="28"/>
      <c r="W68" s="1"/>
      <c r="X68" s="1"/>
      <c r="Y68" s="1"/>
      <c r="Z68" s="1"/>
      <c r="AA68" s="1"/>
      <c r="AB68" s="1"/>
      <c r="AC68" s="1"/>
      <c r="AD68" s="1"/>
    </row>
    <row r="69" spans="1:30" ht="13.5" customHeight="1" x14ac:dyDescent="0.15">
      <c r="H69" s="99">
        <v>270</v>
      </c>
      <c r="I69" s="183">
        <v>13</v>
      </c>
      <c r="J69" s="183" t="s">
        <v>7</v>
      </c>
      <c r="K69" s="132">
        <f t="shared" si="12"/>
        <v>26</v>
      </c>
      <c r="L69" s="183" t="s">
        <v>30</v>
      </c>
      <c r="M69" s="366">
        <v>15752</v>
      </c>
      <c r="N69" s="100">
        <f t="shared" si="13"/>
        <v>17103</v>
      </c>
      <c r="Q69" s="1"/>
      <c r="R69" s="52"/>
      <c r="S69" s="28"/>
      <c r="T69" s="28"/>
      <c r="U69" s="28"/>
      <c r="V69" s="28"/>
      <c r="W69" s="1"/>
      <c r="X69" s="1"/>
      <c r="Y69" s="1"/>
      <c r="Z69" s="1"/>
      <c r="AA69" s="1"/>
      <c r="AB69" s="1"/>
      <c r="AC69" s="1"/>
      <c r="AD69" s="1"/>
    </row>
    <row r="70" spans="1:30" ht="13.5" customHeight="1" x14ac:dyDescent="0.15">
      <c r="H70" s="99">
        <v>100</v>
      </c>
      <c r="I70" s="183">
        <v>23</v>
      </c>
      <c r="J70" s="183" t="s">
        <v>27</v>
      </c>
      <c r="K70" s="132">
        <f t="shared" si="12"/>
        <v>33</v>
      </c>
      <c r="L70" s="183" t="s">
        <v>0</v>
      </c>
      <c r="M70" s="366">
        <v>7072</v>
      </c>
      <c r="N70" s="100">
        <f t="shared" si="13"/>
        <v>14042</v>
      </c>
      <c r="Q70" s="1"/>
      <c r="R70" s="52"/>
      <c r="S70" s="28"/>
      <c r="T70" s="28"/>
      <c r="U70" s="28"/>
      <c r="V70" s="28"/>
      <c r="W70" s="1"/>
      <c r="X70" s="1"/>
      <c r="Y70" s="1"/>
      <c r="Z70" s="1"/>
      <c r="AA70" s="1"/>
      <c r="AB70" s="1"/>
      <c r="AC70" s="1"/>
      <c r="AD70" s="1"/>
    </row>
    <row r="71" spans="1:30" ht="13.5" customHeight="1" x14ac:dyDescent="0.15">
      <c r="H71" s="99">
        <v>79</v>
      </c>
      <c r="I71" s="183">
        <v>27</v>
      </c>
      <c r="J71" s="183" t="s">
        <v>31</v>
      </c>
      <c r="K71" s="132">
        <f t="shared" si="12"/>
        <v>24</v>
      </c>
      <c r="L71" s="183" t="s">
        <v>28</v>
      </c>
      <c r="M71" s="366">
        <v>14594</v>
      </c>
      <c r="N71" s="100">
        <f t="shared" si="13"/>
        <v>13787</v>
      </c>
      <c r="Q71" s="1"/>
      <c r="R71" s="52"/>
      <c r="S71" s="28"/>
      <c r="T71" s="28"/>
      <c r="U71" s="28"/>
      <c r="V71" s="28"/>
      <c r="W71" s="1"/>
      <c r="X71" s="1"/>
      <c r="Y71" s="1"/>
      <c r="Z71" s="1"/>
      <c r="AA71" s="1"/>
      <c r="AB71" s="1"/>
      <c r="AC71" s="1"/>
      <c r="AD71" s="1"/>
    </row>
    <row r="72" spans="1:30" ht="13.5" customHeight="1" x14ac:dyDescent="0.15">
      <c r="H72" s="222">
        <v>42</v>
      </c>
      <c r="I72" s="183">
        <v>28</v>
      </c>
      <c r="J72" s="183" t="s">
        <v>32</v>
      </c>
      <c r="K72" s="132">
        <f t="shared" si="12"/>
        <v>25</v>
      </c>
      <c r="L72" s="183" t="s">
        <v>29</v>
      </c>
      <c r="M72" s="366">
        <v>9162</v>
      </c>
      <c r="N72" s="100">
        <f t="shared" si="13"/>
        <v>10430</v>
      </c>
      <c r="Q72" s="1"/>
      <c r="R72" s="52"/>
      <c r="S72" s="28"/>
      <c r="T72" s="28"/>
      <c r="U72" s="28"/>
      <c r="V72" s="28"/>
      <c r="W72" s="1"/>
      <c r="X72" s="1"/>
      <c r="Y72" s="1"/>
      <c r="Z72" s="1"/>
      <c r="AA72" s="1"/>
      <c r="AB72" s="1"/>
      <c r="AC72" s="1"/>
      <c r="AD72" s="1"/>
    </row>
    <row r="73" spans="1:30" ht="13.5" customHeight="1" x14ac:dyDescent="0.15">
      <c r="H73" s="99">
        <v>28</v>
      </c>
      <c r="I73" s="183">
        <v>9</v>
      </c>
      <c r="J73" s="395" t="s">
        <v>172</v>
      </c>
      <c r="K73" s="132">
        <f t="shared" si="12"/>
        <v>40</v>
      </c>
      <c r="L73" s="183" t="s">
        <v>2</v>
      </c>
      <c r="M73" s="366">
        <v>10703</v>
      </c>
      <c r="N73" s="100">
        <f t="shared" si="13"/>
        <v>10372</v>
      </c>
      <c r="Q73" s="1"/>
      <c r="R73" s="52"/>
      <c r="S73" s="28"/>
      <c r="T73" s="28"/>
      <c r="U73" s="28"/>
      <c r="V73" s="28"/>
      <c r="W73" s="1"/>
      <c r="X73" s="1"/>
      <c r="Y73" s="1"/>
      <c r="Z73" s="1"/>
      <c r="AA73" s="1"/>
      <c r="AB73" s="1"/>
      <c r="AC73" s="1"/>
      <c r="AD73" s="1"/>
    </row>
    <row r="74" spans="1:30" ht="13.5" customHeight="1" x14ac:dyDescent="0.15">
      <c r="H74" s="347">
        <v>28</v>
      </c>
      <c r="I74" s="183">
        <v>11</v>
      </c>
      <c r="J74" s="183" t="s">
        <v>17</v>
      </c>
      <c r="K74" s="132">
        <f t="shared" si="12"/>
        <v>38</v>
      </c>
      <c r="L74" s="186" t="s">
        <v>38</v>
      </c>
      <c r="M74" s="367">
        <v>8097</v>
      </c>
      <c r="N74" s="100">
        <f t="shared" si="13"/>
        <v>9885</v>
      </c>
      <c r="Q74" s="1"/>
      <c r="R74" s="52"/>
      <c r="S74" s="28"/>
      <c r="T74" s="28"/>
      <c r="U74" s="28"/>
      <c r="V74" s="28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 x14ac:dyDescent="0.2">
      <c r="H75" s="99">
        <v>25</v>
      </c>
      <c r="I75" s="183">
        <v>4</v>
      </c>
      <c r="J75" s="183" t="s">
        <v>11</v>
      </c>
      <c r="K75" s="132">
        <f t="shared" si="12"/>
        <v>37</v>
      </c>
      <c r="L75" s="186" t="s">
        <v>37</v>
      </c>
      <c r="M75" s="367">
        <v>8464</v>
      </c>
      <c r="N75" s="191">
        <f t="shared" si="13"/>
        <v>6918</v>
      </c>
      <c r="Q75" s="1"/>
      <c r="R75" s="52"/>
      <c r="S75" s="28"/>
      <c r="T75" s="28"/>
      <c r="U75" s="28"/>
      <c r="V75" s="28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 x14ac:dyDescent="0.15">
      <c r="H76" s="99">
        <v>2</v>
      </c>
      <c r="I76" s="183">
        <v>2</v>
      </c>
      <c r="J76" s="183" t="s">
        <v>6</v>
      </c>
      <c r="K76" s="4"/>
      <c r="L76" s="392" t="s">
        <v>109</v>
      </c>
      <c r="M76" s="399">
        <v>503280</v>
      </c>
      <c r="N76" s="196">
        <f>SUM(H90)</f>
        <v>438933</v>
      </c>
      <c r="Q76" s="1"/>
      <c r="R76" s="52"/>
      <c r="S76" s="28"/>
      <c r="T76" s="28"/>
      <c r="U76" s="28"/>
      <c r="V76" s="28"/>
      <c r="W76" s="1"/>
      <c r="X76" s="1"/>
      <c r="Y76" s="1"/>
      <c r="Z76" s="1"/>
      <c r="AA76" s="1"/>
      <c r="AB76" s="1"/>
      <c r="AC76" s="1"/>
      <c r="AD76" s="1"/>
    </row>
    <row r="77" spans="1:30" ht="13.5" customHeight="1" x14ac:dyDescent="0.15">
      <c r="H77" s="347">
        <v>2</v>
      </c>
      <c r="I77" s="183">
        <v>18</v>
      </c>
      <c r="J77" s="183" t="s">
        <v>22</v>
      </c>
      <c r="K77" s="49"/>
      <c r="L77" s="32"/>
      <c r="Q77" s="1"/>
      <c r="R77" s="52"/>
      <c r="S77" s="28"/>
      <c r="T77" s="28"/>
      <c r="U77" s="28"/>
      <c r="V77" s="28"/>
      <c r="W77" s="1"/>
      <c r="X77" s="1"/>
      <c r="Y77" s="1"/>
      <c r="Z77" s="1"/>
      <c r="AA77" s="1"/>
      <c r="AB77" s="1"/>
      <c r="AC77" s="1"/>
      <c r="AD77" s="1"/>
    </row>
    <row r="78" spans="1:30" ht="13.5" customHeight="1" x14ac:dyDescent="0.15">
      <c r="H78" s="100">
        <v>0</v>
      </c>
      <c r="I78" s="183">
        <v>3</v>
      </c>
      <c r="J78" s="183" t="s">
        <v>10</v>
      </c>
      <c r="K78" s="49"/>
      <c r="L78" s="32"/>
      <c r="Q78" s="1"/>
      <c r="R78" s="52"/>
      <c r="S78" s="28"/>
      <c r="T78" s="28"/>
      <c r="U78" s="28"/>
      <c r="V78" s="28"/>
      <c r="W78" s="1"/>
      <c r="X78" s="1"/>
      <c r="Y78" s="1"/>
      <c r="Z78" s="1"/>
      <c r="AA78" s="1"/>
      <c r="AB78" s="1"/>
      <c r="AC78" s="1"/>
      <c r="AD78" s="1"/>
    </row>
    <row r="79" spans="1:30" ht="13.5" customHeight="1" x14ac:dyDescent="0.15">
      <c r="H79" s="99">
        <v>0</v>
      </c>
      <c r="I79" s="183">
        <v>5</v>
      </c>
      <c r="J79" s="183" t="s">
        <v>12</v>
      </c>
      <c r="K79" s="49"/>
      <c r="L79" s="32"/>
      <c r="Q79" s="1"/>
      <c r="R79" s="52"/>
      <c r="S79" s="28"/>
      <c r="T79" s="28"/>
      <c r="U79" s="28"/>
      <c r="V79" s="28"/>
      <c r="W79" s="1"/>
      <c r="X79" s="1"/>
      <c r="Y79" s="1"/>
      <c r="Z79" s="1"/>
      <c r="AA79" s="1"/>
      <c r="AB79" s="1"/>
      <c r="AC79" s="1"/>
      <c r="AD79" s="1"/>
    </row>
    <row r="80" spans="1:30" ht="13.5" customHeight="1" x14ac:dyDescent="0.15">
      <c r="H80" s="138">
        <v>0</v>
      </c>
      <c r="I80" s="183">
        <v>6</v>
      </c>
      <c r="J80" s="183" t="s">
        <v>13</v>
      </c>
      <c r="K80" s="49"/>
      <c r="L80" s="32"/>
      <c r="Q80" s="1"/>
      <c r="R80" s="52"/>
      <c r="S80" s="28"/>
      <c r="T80" s="28"/>
      <c r="U80" s="28"/>
      <c r="V80" s="28"/>
      <c r="W80" s="1"/>
      <c r="X80" s="1"/>
      <c r="Y80" s="1"/>
      <c r="Z80" s="1"/>
      <c r="AA80" s="1"/>
      <c r="AB80" s="1"/>
      <c r="AC80" s="1"/>
      <c r="AD80" s="1"/>
    </row>
    <row r="81" spans="8:30" ht="13.5" customHeight="1" x14ac:dyDescent="0.15">
      <c r="H81" s="100">
        <v>0</v>
      </c>
      <c r="I81" s="183">
        <v>7</v>
      </c>
      <c r="J81" s="183" t="s">
        <v>14</v>
      </c>
      <c r="K81" s="49"/>
      <c r="L81" s="32"/>
      <c r="Q81" s="1"/>
      <c r="R81" s="52"/>
      <c r="S81" s="28"/>
      <c r="T81" s="28"/>
      <c r="U81" s="28"/>
      <c r="V81" s="28"/>
      <c r="W81" s="1"/>
      <c r="X81" s="1"/>
      <c r="Y81" s="1"/>
      <c r="Z81" s="1"/>
      <c r="AA81" s="1"/>
      <c r="AB81" s="1"/>
      <c r="AC81" s="1"/>
      <c r="AD81" s="1"/>
    </row>
    <row r="82" spans="8:30" ht="13.5" customHeight="1" x14ac:dyDescent="0.15">
      <c r="H82" s="99">
        <v>0</v>
      </c>
      <c r="I82" s="183">
        <v>8</v>
      </c>
      <c r="J82" s="183" t="s">
        <v>15</v>
      </c>
      <c r="K82" s="49"/>
      <c r="L82" s="32"/>
      <c r="Q82" s="1"/>
      <c r="R82" s="52"/>
      <c r="S82" s="28"/>
      <c r="T82" s="28"/>
      <c r="U82" s="28"/>
      <c r="V82" s="28"/>
      <c r="W82" s="1"/>
      <c r="X82" s="1"/>
      <c r="Y82" s="1"/>
      <c r="Z82" s="1"/>
      <c r="AA82" s="1"/>
      <c r="AB82" s="1"/>
      <c r="AC82" s="1"/>
      <c r="AD82" s="1"/>
    </row>
    <row r="83" spans="8:30" ht="13.5" customHeight="1" x14ac:dyDescent="0.15">
      <c r="H83" s="99">
        <v>0</v>
      </c>
      <c r="I83" s="183">
        <v>10</v>
      </c>
      <c r="J83" s="183" t="s">
        <v>16</v>
      </c>
      <c r="K83" s="49"/>
      <c r="L83" s="32"/>
      <c r="Q83" s="1"/>
      <c r="R83" s="52"/>
      <c r="S83" s="28"/>
      <c r="T83" s="28"/>
      <c r="U83" s="28"/>
      <c r="V83" s="28"/>
      <c r="W83" s="1"/>
      <c r="X83" s="1"/>
      <c r="Y83" s="1"/>
      <c r="Z83" s="1"/>
      <c r="AA83" s="1"/>
      <c r="AB83" s="1"/>
      <c r="AC83" s="1"/>
      <c r="AD83" s="1"/>
    </row>
    <row r="84" spans="8:30" ht="13.5" customHeight="1" x14ac:dyDescent="0.15">
      <c r="H84" s="99">
        <v>0</v>
      </c>
      <c r="I84" s="184">
        <v>12</v>
      </c>
      <c r="J84" s="184" t="s">
        <v>18</v>
      </c>
      <c r="K84" s="49"/>
      <c r="L84" s="32"/>
      <c r="Q84" s="1"/>
      <c r="R84" s="52"/>
      <c r="S84" s="28"/>
      <c r="T84" s="28"/>
      <c r="U84" s="28"/>
      <c r="V84" s="28"/>
      <c r="W84" s="1"/>
      <c r="X84" s="1"/>
      <c r="Y84" s="1"/>
      <c r="Z84" s="1"/>
      <c r="AA84" s="1"/>
      <c r="AB84" s="1"/>
      <c r="AC84" s="1"/>
      <c r="AD84" s="1"/>
    </row>
    <row r="85" spans="8:30" ht="13.5" customHeight="1" x14ac:dyDescent="0.15">
      <c r="H85" s="99">
        <v>0</v>
      </c>
      <c r="I85" s="183">
        <v>19</v>
      </c>
      <c r="J85" s="183" t="s">
        <v>23</v>
      </c>
      <c r="K85" s="49"/>
      <c r="L85" s="32"/>
      <c r="Q85" s="1"/>
      <c r="R85" s="52"/>
      <c r="S85" s="28"/>
      <c r="T85" s="28"/>
      <c r="U85" s="28"/>
      <c r="V85" s="28"/>
      <c r="W85" s="1"/>
      <c r="X85" s="1"/>
      <c r="Y85" s="1"/>
      <c r="Z85" s="1"/>
      <c r="AA85" s="1"/>
      <c r="AB85" s="1"/>
      <c r="AC85" s="1"/>
      <c r="AD85" s="1"/>
    </row>
    <row r="86" spans="8:30" ht="13.5" customHeight="1" x14ac:dyDescent="0.15">
      <c r="H86" s="99">
        <v>0</v>
      </c>
      <c r="I86" s="183">
        <v>20</v>
      </c>
      <c r="J86" s="183" t="s">
        <v>24</v>
      </c>
      <c r="K86" s="49"/>
      <c r="L86" s="32"/>
      <c r="Q86" s="1"/>
      <c r="R86" s="52"/>
      <c r="S86" s="28"/>
      <c r="T86" s="28"/>
      <c r="U86" s="28"/>
      <c r="V86" s="28"/>
      <c r="W86" s="1"/>
      <c r="X86" s="1"/>
      <c r="Y86" s="1"/>
      <c r="Z86" s="1"/>
      <c r="AA86" s="1"/>
      <c r="AB86" s="1"/>
      <c r="AC86" s="1"/>
      <c r="AD86" s="1"/>
    </row>
    <row r="87" spans="8:30" ht="13.5" customHeight="1" x14ac:dyDescent="0.15">
      <c r="H87" s="99">
        <v>0</v>
      </c>
      <c r="I87" s="183">
        <v>22</v>
      </c>
      <c r="J87" s="183" t="s">
        <v>26</v>
      </c>
      <c r="K87" s="49"/>
      <c r="L87" s="28"/>
      <c r="Q87" s="1"/>
      <c r="R87" s="52"/>
      <c r="S87" s="33"/>
      <c r="T87" s="33"/>
      <c r="U87" s="33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 x14ac:dyDescent="0.15">
      <c r="H88" s="347">
        <v>0</v>
      </c>
      <c r="I88" s="183">
        <v>31</v>
      </c>
      <c r="J88" s="183" t="s">
        <v>34</v>
      </c>
      <c r="K88" s="49"/>
      <c r="L88" s="28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 x14ac:dyDescent="0.15">
      <c r="H89" s="99">
        <v>0</v>
      </c>
      <c r="I89" s="183">
        <v>32</v>
      </c>
      <c r="J89" s="183" t="s">
        <v>35</v>
      </c>
      <c r="K89" s="49"/>
      <c r="L89" s="28"/>
    </row>
    <row r="90" spans="8:30" ht="13.5" customHeight="1" x14ac:dyDescent="0.15">
      <c r="H90" s="133">
        <f>SUM(H50:H89)</f>
        <v>438933</v>
      </c>
      <c r="I90" s="4"/>
      <c r="J90" s="7" t="s">
        <v>48</v>
      </c>
      <c r="K90" s="62"/>
      <c r="L90" s="1"/>
    </row>
    <row r="91" spans="8:30" ht="13.5" customHeight="1" x14ac:dyDescent="0.15">
      <c r="K91" s="1"/>
      <c r="L91" s="1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C66B5-3D3E-478F-9DD4-3A1B022C4ED5}">
  <sheetPr>
    <tabColor rgb="FFCC99FF"/>
  </sheetPr>
  <dimension ref="A1:U109"/>
  <sheetViews>
    <sheetView zoomScaleNormal="100" workbookViewId="0">
      <selection activeCell="A4" sqref="A4"/>
    </sheetView>
  </sheetViews>
  <sheetFormatPr defaultRowHeight="13.5" x14ac:dyDescent="0.15"/>
  <cols>
    <col min="1" max="1" width="6.125" style="475" customWidth="1"/>
    <col min="2" max="2" width="19.375" style="475" customWidth="1"/>
    <col min="3" max="4" width="13.25" style="475" customWidth="1"/>
    <col min="5" max="6" width="11.875" style="475" customWidth="1"/>
    <col min="7" max="7" width="17.875" style="475" customWidth="1"/>
    <col min="8" max="8" width="3.75" style="475" customWidth="1"/>
    <col min="9" max="9" width="18.5" style="31" customWidth="1"/>
    <col min="10" max="10" width="12.875" style="475" customWidth="1"/>
    <col min="11" max="11" width="5.5" style="475" customWidth="1"/>
    <col min="12" max="12" width="4.25" style="475" customWidth="1"/>
    <col min="13" max="13" width="17.25" style="475" customWidth="1"/>
    <col min="14" max="14" width="17.625" style="475" customWidth="1"/>
    <col min="15" max="15" width="3.75" style="27" customWidth="1"/>
    <col min="16" max="16" width="18" style="475" customWidth="1"/>
    <col min="17" max="17" width="13.875" style="475" customWidth="1"/>
    <col min="18" max="18" width="11.5" style="475" customWidth="1"/>
    <col min="19" max="19" width="14" style="475" customWidth="1"/>
    <col min="20" max="16384" width="9" style="475"/>
  </cols>
  <sheetData>
    <row r="1" spans="1:19" ht="22.5" customHeight="1" x14ac:dyDescent="0.15">
      <c r="A1" s="551" t="s">
        <v>202</v>
      </c>
      <c r="B1" s="552"/>
      <c r="C1" s="552"/>
      <c r="D1" s="552"/>
      <c r="E1" s="552"/>
      <c r="F1" s="552"/>
      <c r="G1" s="552"/>
      <c r="I1" s="483"/>
      <c r="J1" s="504"/>
      <c r="M1" s="17"/>
      <c r="N1" s="475" t="s">
        <v>187</v>
      </c>
      <c r="O1" s="521"/>
      <c r="P1" s="53"/>
      <c r="Q1" s="332" t="s">
        <v>180</v>
      </c>
    </row>
    <row r="2" spans="1:19" ht="13.5" customHeight="1" x14ac:dyDescent="0.15">
      <c r="A2" s="1"/>
      <c r="B2" s="1"/>
      <c r="C2" s="1"/>
      <c r="D2" s="1"/>
      <c r="E2" s="1"/>
      <c r="F2" s="1"/>
      <c r="G2" s="1"/>
      <c r="H2" s="4"/>
      <c r="I2" s="161" t="s">
        <v>9</v>
      </c>
      <c r="J2" s="9" t="s">
        <v>68</v>
      </c>
      <c r="K2" s="4" t="s">
        <v>44</v>
      </c>
      <c r="L2" s="4"/>
      <c r="M2" s="9" t="s">
        <v>9</v>
      </c>
      <c r="N2" s="522"/>
      <c r="O2" s="100"/>
      <c r="P2" s="92"/>
      <c r="Q2" s="522"/>
      <c r="R2" s="519"/>
      <c r="S2" s="520"/>
    </row>
    <row r="3" spans="1:19" ht="13.5" customHeight="1" x14ac:dyDescent="0.15">
      <c r="A3" s="1"/>
      <c r="B3" s="1"/>
      <c r="C3" s="1"/>
      <c r="D3" s="1"/>
      <c r="E3" s="1"/>
      <c r="F3" s="1"/>
      <c r="H3" s="92">
        <v>17</v>
      </c>
      <c r="I3" s="183" t="s">
        <v>21</v>
      </c>
      <c r="J3" s="14">
        <v>313249</v>
      </c>
      <c r="K3" s="226">
        <v>1</v>
      </c>
      <c r="L3" s="4">
        <f>SUM(H3)</f>
        <v>17</v>
      </c>
      <c r="M3" s="183" t="s">
        <v>21</v>
      </c>
      <c r="N3" s="14">
        <f>SUM(J3)</f>
        <v>313249</v>
      </c>
      <c r="O3" s="4">
        <f>SUM(H3)</f>
        <v>17</v>
      </c>
      <c r="P3" s="183" t="s">
        <v>21</v>
      </c>
      <c r="Q3" s="227">
        <v>68214</v>
      </c>
      <c r="R3" s="519"/>
      <c r="S3" s="520"/>
    </row>
    <row r="4" spans="1:19" ht="13.5" customHeight="1" x14ac:dyDescent="0.15">
      <c r="H4" s="92">
        <v>26</v>
      </c>
      <c r="I4" s="183" t="s">
        <v>30</v>
      </c>
      <c r="J4" s="14">
        <v>130974</v>
      </c>
      <c r="K4" s="226">
        <v>2</v>
      </c>
      <c r="L4" s="4">
        <f t="shared" ref="L4:L12" si="0">SUM(H4)</f>
        <v>26</v>
      </c>
      <c r="M4" s="183" t="s">
        <v>30</v>
      </c>
      <c r="N4" s="14">
        <f t="shared" ref="N4:N12" si="1">SUM(J4)</f>
        <v>130974</v>
      </c>
      <c r="O4" s="4">
        <f t="shared" ref="O4:O12" si="2">SUM(H4)</f>
        <v>26</v>
      </c>
      <c r="P4" s="183" t="s">
        <v>30</v>
      </c>
      <c r="Q4" s="97">
        <v>150266</v>
      </c>
      <c r="R4" s="519"/>
      <c r="S4" s="520"/>
    </row>
    <row r="5" spans="1:19" ht="13.5" customHeight="1" x14ac:dyDescent="0.15">
      <c r="H5" s="92">
        <v>36</v>
      </c>
      <c r="I5" s="184" t="s">
        <v>5</v>
      </c>
      <c r="J5" s="14">
        <v>130128</v>
      </c>
      <c r="K5" s="226">
        <v>3</v>
      </c>
      <c r="L5" s="4">
        <f t="shared" si="0"/>
        <v>36</v>
      </c>
      <c r="M5" s="184" t="s">
        <v>5</v>
      </c>
      <c r="N5" s="14">
        <f t="shared" si="1"/>
        <v>130128</v>
      </c>
      <c r="O5" s="4">
        <f t="shared" si="2"/>
        <v>36</v>
      </c>
      <c r="P5" s="184" t="s">
        <v>5</v>
      </c>
      <c r="Q5" s="97">
        <v>92636</v>
      </c>
      <c r="S5" s="53"/>
    </row>
    <row r="6" spans="1:19" ht="13.5" customHeight="1" x14ac:dyDescent="0.15">
      <c r="H6" s="92">
        <v>31</v>
      </c>
      <c r="I6" s="183" t="s">
        <v>64</v>
      </c>
      <c r="J6" s="14">
        <v>97660</v>
      </c>
      <c r="K6" s="226">
        <v>4</v>
      </c>
      <c r="L6" s="4">
        <f t="shared" si="0"/>
        <v>31</v>
      </c>
      <c r="M6" s="183" t="s">
        <v>64</v>
      </c>
      <c r="N6" s="14">
        <f t="shared" si="1"/>
        <v>97660</v>
      </c>
      <c r="O6" s="4">
        <f t="shared" si="2"/>
        <v>31</v>
      </c>
      <c r="P6" s="183" t="s">
        <v>64</v>
      </c>
      <c r="Q6" s="97">
        <v>92927</v>
      </c>
    </row>
    <row r="7" spans="1:19" ht="13.5" customHeight="1" x14ac:dyDescent="0.15">
      <c r="H7" s="92">
        <v>33</v>
      </c>
      <c r="I7" s="183" t="s">
        <v>0</v>
      </c>
      <c r="J7" s="14">
        <v>77449</v>
      </c>
      <c r="K7" s="226">
        <v>5</v>
      </c>
      <c r="L7" s="4">
        <f t="shared" si="0"/>
        <v>33</v>
      </c>
      <c r="M7" s="183" t="s">
        <v>0</v>
      </c>
      <c r="N7" s="14">
        <f t="shared" si="1"/>
        <v>77449</v>
      </c>
      <c r="O7" s="4">
        <f t="shared" si="2"/>
        <v>33</v>
      </c>
      <c r="P7" s="183" t="s">
        <v>0</v>
      </c>
      <c r="Q7" s="97">
        <v>124267</v>
      </c>
    </row>
    <row r="8" spans="1:19" ht="13.5" customHeight="1" x14ac:dyDescent="0.15">
      <c r="H8" s="92">
        <v>16</v>
      </c>
      <c r="I8" s="183" t="s">
        <v>3</v>
      </c>
      <c r="J8" s="98">
        <v>74597</v>
      </c>
      <c r="K8" s="226">
        <v>6</v>
      </c>
      <c r="L8" s="4">
        <f t="shared" si="0"/>
        <v>16</v>
      </c>
      <c r="M8" s="183" t="s">
        <v>3</v>
      </c>
      <c r="N8" s="14">
        <f t="shared" si="1"/>
        <v>74597</v>
      </c>
      <c r="O8" s="4">
        <f t="shared" si="2"/>
        <v>16</v>
      </c>
      <c r="P8" s="183" t="s">
        <v>3</v>
      </c>
      <c r="Q8" s="97">
        <v>62191</v>
      </c>
    </row>
    <row r="9" spans="1:19" ht="13.5" customHeight="1" x14ac:dyDescent="0.15">
      <c r="H9" s="153">
        <v>34</v>
      </c>
      <c r="I9" s="186" t="s">
        <v>1</v>
      </c>
      <c r="J9" s="253">
        <v>73543</v>
      </c>
      <c r="K9" s="226">
        <v>7</v>
      </c>
      <c r="L9" s="4">
        <f t="shared" si="0"/>
        <v>34</v>
      </c>
      <c r="M9" s="186" t="s">
        <v>1</v>
      </c>
      <c r="N9" s="14">
        <f t="shared" si="1"/>
        <v>73543</v>
      </c>
      <c r="O9" s="4">
        <f t="shared" si="2"/>
        <v>34</v>
      </c>
      <c r="P9" s="186" t="s">
        <v>1</v>
      </c>
      <c r="Q9" s="97">
        <v>71240</v>
      </c>
    </row>
    <row r="10" spans="1:19" ht="13.5" customHeight="1" x14ac:dyDescent="0.15">
      <c r="H10" s="351">
        <v>40</v>
      </c>
      <c r="I10" s="184" t="s">
        <v>2</v>
      </c>
      <c r="J10" s="14">
        <v>70808</v>
      </c>
      <c r="K10" s="226">
        <v>8</v>
      </c>
      <c r="L10" s="4">
        <f t="shared" si="0"/>
        <v>40</v>
      </c>
      <c r="M10" s="184" t="s">
        <v>2</v>
      </c>
      <c r="N10" s="14">
        <f t="shared" si="1"/>
        <v>70808</v>
      </c>
      <c r="O10" s="4">
        <f t="shared" si="2"/>
        <v>40</v>
      </c>
      <c r="P10" s="184" t="s">
        <v>2</v>
      </c>
      <c r="Q10" s="97">
        <v>88378</v>
      </c>
    </row>
    <row r="11" spans="1:19" ht="13.5" customHeight="1" x14ac:dyDescent="0.15">
      <c r="H11" s="153">
        <v>2</v>
      </c>
      <c r="I11" s="186" t="s">
        <v>6</v>
      </c>
      <c r="J11" s="14">
        <v>60550</v>
      </c>
      <c r="K11" s="226">
        <v>9</v>
      </c>
      <c r="L11" s="4">
        <f t="shared" si="0"/>
        <v>2</v>
      </c>
      <c r="M11" s="186" t="s">
        <v>6</v>
      </c>
      <c r="N11" s="14">
        <f t="shared" si="1"/>
        <v>60550</v>
      </c>
      <c r="O11" s="4">
        <f t="shared" si="2"/>
        <v>2</v>
      </c>
      <c r="P11" s="186" t="s">
        <v>6</v>
      </c>
      <c r="Q11" s="97">
        <v>48231</v>
      </c>
    </row>
    <row r="12" spans="1:19" ht="13.5" customHeight="1" thickBot="1" x14ac:dyDescent="0.2">
      <c r="H12" s="323">
        <v>13</v>
      </c>
      <c r="I12" s="465" t="s">
        <v>7</v>
      </c>
      <c r="J12" s="502">
        <v>60521</v>
      </c>
      <c r="K12" s="225">
        <v>10</v>
      </c>
      <c r="L12" s="4">
        <f t="shared" si="0"/>
        <v>13</v>
      </c>
      <c r="M12" s="465" t="s">
        <v>7</v>
      </c>
      <c r="N12" s="129">
        <f t="shared" si="1"/>
        <v>60521</v>
      </c>
      <c r="O12" s="15">
        <f t="shared" si="2"/>
        <v>13</v>
      </c>
      <c r="P12" s="465" t="s">
        <v>7</v>
      </c>
      <c r="Q12" s="228">
        <v>40008</v>
      </c>
    </row>
    <row r="13" spans="1:19" ht="13.5" customHeight="1" thickTop="1" thickBot="1" x14ac:dyDescent="0.2">
      <c r="H13" s="137">
        <v>38</v>
      </c>
      <c r="I13" s="200" t="s">
        <v>38</v>
      </c>
      <c r="J13" s="471">
        <v>49684</v>
      </c>
      <c r="K13" s="117"/>
      <c r="L13" s="86"/>
      <c r="M13" s="187"/>
      <c r="N13" s="398">
        <f>SUM(J43)</f>
        <v>1446026</v>
      </c>
      <c r="O13" s="4"/>
      <c r="P13" s="322" t="s">
        <v>8</v>
      </c>
      <c r="Q13" s="230">
        <v>1179599</v>
      </c>
    </row>
    <row r="14" spans="1:19" ht="13.5" customHeight="1" x14ac:dyDescent="0.15">
      <c r="B14" s="21"/>
      <c r="G14" s="1"/>
      <c r="H14" s="92">
        <v>25</v>
      </c>
      <c r="I14" s="183" t="s">
        <v>29</v>
      </c>
      <c r="J14" s="14">
        <v>45852</v>
      </c>
      <c r="K14" s="117"/>
      <c r="L14" s="28"/>
      <c r="N14" s="475" t="s">
        <v>59</v>
      </c>
      <c r="O14" s="475"/>
    </row>
    <row r="15" spans="1:19" ht="13.5" customHeight="1" x14ac:dyDescent="0.15">
      <c r="H15" s="92">
        <v>24</v>
      </c>
      <c r="I15" s="184" t="s">
        <v>28</v>
      </c>
      <c r="J15" s="469">
        <v>43385</v>
      </c>
      <c r="K15" s="117"/>
      <c r="L15" s="28"/>
      <c r="M15" s="1" t="s">
        <v>188</v>
      </c>
      <c r="N15" s="16"/>
      <c r="O15" s="475"/>
      <c r="P15" s="475" t="s">
        <v>189</v>
      </c>
      <c r="Q15" s="96" t="s">
        <v>203</v>
      </c>
    </row>
    <row r="16" spans="1:19" ht="13.5" customHeight="1" x14ac:dyDescent="0.15">
      <c r="B16" s="1"/>
      <c r="C16" s="16"/>
      <c r="D16" s="1"/>
      <c r="E16" s="19"/>
      <c r="F16" s="1"/>
      <c r="H16" s="92">
        <v>1</v>
      </c>
      <c r="I16" s="183" t="s">
        <v>4</v>
      </c>
      <c r="J16" s="14">
        <v>29852</v>
      </c>
      <c r="K16" s="117"/>
      <c r="L16" s="4">
        <f>SUM(L3)</f>
        <v>17</v>
      </c>
      <c r="M16" s="14">
        <f>SUM(N3)</f>
        <v>313249</v>
      </c>
      <c r="N16" s="183" t="s">
        <v>21</v>
      </c>
      <c r="O16" s="4">
        <f>SUM(O3)</f>
        <v>17</v>
      </c>
      <c r="P16" s="14">
        <f>SUM(M16)</f>
        <v>313249</v>
      </c>
      <c r="Q16" s="327">
        <v>308012</v>
      </c>
      <c r="R16" s="87"/>
    </row>
    <row r="17" spans="2:20" ht="13.5" customHeight="1" x14ac:dyDescent="0.15">
      <c r="B17" s="1"/>
      <c r="C17" s="16"/>
      <c r="D17" s="1"/>
      <c r="E17" s="19"/>
      <c r="F17" s="1"/>
      <c r="H17" s="92">
        <v>37</v>
      </c>
      <c r="I17" s="183" t="s">
        <v>37</v>
      </c>
      <c r="J17" s="14">
        <v>29773</v>
      </c>
      <c r="K17" s="117"/>
      <c r="L17" s="4">
        <f t="shared" ref="L17:L25" si="3">SUM(L4)</f>
        <v>26</v>
      </c>
      <c r="M17" s="14">
        <f t="shared" ref="M17:M25" si="4">SUM(N4)</f>
        <v>130974</v>
      </c>
      <c r="N17" s="183" t="s">
        <v>30</v>
      </c>
      <c r="O17" s="4">
        <f t="shared" ref="O17:O25" si="5">SUM(O4)</f>
        <v>26</v>
      </c>
      <c r="P17" s="14">
        <f t="shared" ref="P17:P25" si="6">SUM(M17)</f>
        <v>130974</v>
      </c>
      <c r="Q17" s="328">
        <v>138690</v>
      </c>
      <c r="R17" s="87"/>
      <c r="S17" s="46"/>
    </row>
    <row r="18" spans="2:20" ht="13.5" customHeight="1" x14ac:dyDescent="0.15">
      <c r="B18" s="1"/>
      <c r="C18" s="16"/>
      <c r="D18" s="1"/>
      <c r="E18" s="19"/>
      <c r="F18" s="1"/>
      <c r="H18" s="92">
        <v>3</v>
      </c>
      <c r="I18" s="183" t="s">
        <v>10</v>
      </c>
      <c r="J18" s="14">
        <v>25382</v>
      </c>
      <c r="K18" s="117"/>
      <c r="L18" s="4">
        <f t="shared" si="3"/>
        <v>36</v>
      </c>
      <c r="M18" s="14">
        <f t="shared" si="4"/>
        <v>130128</v>
      </c>
      <c r="N18" s="184" t="s">
        <v>5</v>
      </c>
      <c r="O18" s="4">
        <f t="shared" si="5"/>
        <v>36</v>
      </c>
      <c r="P18" s="14">
        <f t="shared" si="6"/>
        <v>130128</v>
      </c>
      <c r="Q18" s="328">
        <v>135002</v>
      </c>
      <c r="R18" s="87"/>
      <c r="S18" s="127"/>
    </row>
    <row r="19" spans="2:20" ht="13.5" customHeight="1" x14ac:dyDescent="0.15">
      <c r="B19" s="1"/>
      <c r="C19" s="16"/>
      <c r="D19" s="1"/>
      <c r="E19" s="19"/>
      <c r="F19" s="1"/>
      <c r="H19" s="92">
        <v>9</v>
      </c>
      <c r="I19" s="395" t="s">
        <v>171</v>
      </c>
      <c r="J19" s="253">
        <v>24114</v>
      </c>
      <c r="L19" s="4">
        <f t="shared" si="3"/>
        <v>31</v>
      </c>
      <c r="M19" s="14">
        <f t="shared" si="4"/>
        <v>97660</v>
      </c>
      <c r="N19" s="183" t="s">
        <v>64</v>
      </c>
      <c r="O19" s="4">
        <f t="shared" si="5"/>
        <v>31</v>
      </c>
      <c r="P19" s="14">
        <f t="shared" si="6"/>
        <v>97660</v>
      </c>
      <c r="Q19" s="328">
        <v>91736</v>
      </c>
      <c r="R19" s="87"/>
      <c r="S19" s="140"/>
    </row>
    <row r="20" spans="2:20" ht="13.5" customHeight="1" x14ac:dyDescent="0.15">
      <c r="B20" s="20"/>
      <c r="C20" s="16"/>
      <c r="D20" s="1"/>
      <c r="E20" s="19"/>
      <c r="F20" s="1"/>
      <c r="H20" s="92">
        <v>14</v>
      </c>
      <c r="I20" s="183" t="s">
        <v>19</v>
      </c>
      <c r="J20" s="14">
        <v>17365</v>
      </c>
      <c r="L20" s="4">
        <f t="shared" si="3"/>
        <v>33</v>
      </c>
      <c r="M20" s="14">
        <f t="shared" si="4"/>
        <v>77449</v>
      </c>
      <c r="N20" s="183" t="s">
        <v>0</v>
      </c>
      <c r="O20" s="4">
        <f t="shared" si="5"/>
        <v>33</v>
      </c>
      <c r="P20" s="14">
        <f t="shared" si="6"/>
        <v>77449</v>
      </c>
      <c r="Q20" s="328">
        <v>82161</v>
      </c>
      <c r="R20" s="87"/>
      <c r="S20" s="140"/>
    </row>
    <row r="21" spans="2:20" ht="13.5" customHeight="1" x14ac:dyDescent="0.15">
      <c r="B21" s="20"/>
      <c r="C21" s="16"/>
      <c r="D21" s="1"/>
      <c r="E21" s="19"/>
      <c r="F21" s="1"/>
      <c r="H21" s="92">
        <v>22</v>
      </c>
      <c r="I21" s="183" t="s">
        <v>26</v>
      </c>
      <c r="J21" s="253">
        <v>15370</v>
      </c>
      <c r="L21" s="4">
        <f t="shared" si="3"/>
        <v>16</v>
      </c>
      <c r="M21" s="14">
        <f t="shared" si="4"/>
        <v>74597</v>
      </c>
      <c r="N21" s="183" t="s">
        <v>3</v>
      </c>
      <c r="O21" s="4">
        <f t="shared" si="5"/>
        <v>16</v>
      </c>
      <c r="P21" s="14">
        <f t="shared" si="6"/>
        <v>74597</v>
      </c>
      <c r="Q21" s="328">
        <v>70013</v>
      </c>
      <c r="R21" s="87"/>
      <c r="S21" s="30"/>
    </row>
    <row r="22" spans="2:20" ht="13.5" customHeight="1" x14ac:dyDescent="0.15">
      <c r="B22" s="1"/>
      <c r="C22" s="16"/>
      <c r="D22" s="1"/>
      <c r="E22" s="19"/>
      <c r="F22" s="1"/>
      <c r="H22" s="92">
        <v>11</v>
      </c>
      <c r="I22" s="183" t="s">
        <v>17</v>
      </c>
      <c r="J22" s="253">
        <v>14565</v>
      </c>
      <c r="K22" s="16"/>
      <c r="L22" s="4">
        <f t="shared" si="3"/>
        <v>34</v>
      </c>
      <c r="M22" s="14">
        <f t="shared" si="4"/>
        <v>73543</v>
      </c>
      <c r="N22" s="186" t="s">
        <v>1</v>
      </c>
      <c r="O22" s="4">
        <f t="shared" si="5"/>
        <v>34</v>
      </c>
      <c r="P22" s="14">
        <f t="shared" si="6"/>
        <v>73543</v>
      </c>
      <c r="Q22" s="328">
        <v>76386</v>
      </c>
      <c r="R22" s="87"/>
    </row>
    <row r="23" spans="2:20" ht="13.5" customHeight="1" x14ac:dyDescent="0.15">
      <c r="B23" s="20"/>
      <c r="C23" s="16"/>
      <c r="D23" s="1"/>
      <c r="E23" s="19"/>
      <c r="F23" s="1"/>
      <c r="H23" s="92">
        <v>21</v>
      </c>
      <c r="I23" s="395" t="s">
        <v>163</v>
      </c>
      <c r="J23" s="14">
        <v>11994</v>
      </c>
      <c r="K23" s="16"/>
      <c r="L23" s="4">
        <f t="shared" si="3"/>
        <v>40</v>
      </c>
      <c r="M23" s="14">
        <f t="shared" si="4"/>
        <v>70808</v>
      </c>
      <c r="N23" s="184" t="s">
        <v>2</v>
      </c>
      <c r="O23" s="4">
        <f t="shared" si="5"/>
        <v>40</v>
      </c>
      <c r="P23" s="14">
        <f t="shared" si="6"/>
        <v>70808</v>
      </c>
      <c r="Q23" s="328">
        <v>67744</v>
      </c>
      <c r="R23" s="87"/>
      <c r="S23" s="46"/>
    </row>
    <row r="24" spans="2:20" ht="13.5" customHeight="1" x14ac:dyDescent="0.15">
      <c r="B24" s="1"/>
      <c r="C24" s="16"/>
      <c r="D24" s="1"/>
      <c r="E24" s="19"/>
      <c r="F24" s="1"/>
      <c r="H24" s="92">
        <v>35</v>
      </c>
      <c r="I24" s="183" t="s">
        <v>36</v>
      </c>
      <c r="J24" s="152">
        <v>9299</v>
      </c>
      <c r="K24" s="16"/>
      <c r="L24" s="4">
        <f t="shared" si="3"/>
        <v>2</v>
      </c>
      <c r="M24" s="14">
        <f t="shared" si="4"/>
        <v>60550</v>
      </c>
      <c r="N24" s="186" t="s">
        <v>6</v>
      </c>
      <c r="O24" s="4">
        <f t="shared" si="5"/>
        <v>2</v>
      </c>
      <c r="P24" s="14">
        <f t="shared" si="6"/>
        <v>60550</v>
      </c>
      <c r="Q24" s="328">
        <v>57879</v>
      </c>
      <c r="R24" s="87"/>
      <c r="S24" s="127"/>
    </row>
    <row r="25" spans="2:20" ht="13.5" customHeight="1" thickBot="1" x14ac:dyDescent="0.2">
      <c r="B25" s="1"/>
      <c r="C25" s="16"/>
      <c r="D25" s="1"/>
      <c r="E25" s="19"/>
      <c r="F25" s="1"/>
      <c r="H25" s="92">
        <v>30</v>
      </c>
      <c r="I25" s="183" t="s">
        <v>33</v>
      </c>
      <c r="J25" s="14">
        <v>8372</v>
      </c>
      <c r="K25" s="16"/>
      <c r="L25" s="15">
        <f t="shared" si="3"/>
        <v>13</v>
      </c>
      <c r="M25" s="129">
        <f t="shared" si="4"/>
        <v>60521</v>
      </c>
      <c r="N25" s="465" t="s">
        <v>7</v>
      </c>
      <c r="O25" s="15">
        <f t="shared" si="5"/>
        <v>13</v>
      </c>
      <c r="P25" s="129">
        <f t="shared" si="6"/>
        <v>60521</v>
      </c>
      <c r="Q25" s="329">
        <v>52772</v>
      </c>
      <c r="R25" s="142" t="s">
        <v>73</v>
      </c>
      <c r="S25" s="30"/>
      <c r="T25" s="30"/>
    </row>
    <row r="26" spans="2:20" ht="13.5" customHeight="1" thickTop="1" x14ac:dyDescent="0.15">
      <c r="B26" s="1"/>
      <c r="C26" s="1"/>
      <c r="D26" s="1"/>
      <c r="E26" s="1"/>
      <c r="F26" s="1"/>
      <c r="H26" s="92">
        <v>15</v>
      </c>
      <c r="I26" s="183" t="s">
        <v>20</v>
      </c>
      <c r="J26" s="14">
        <v>7860</v>
      </c>
      <c r="K26" s="16"/>
      <c r="L26" s="130"/>
      <c r="M26" s="185">
        <f>SUM(J43-(M16+M17+M18+M19+M20+M21+M22+M23+M24+M25))</f>
        <v>356547</v>
      </c>
      <c r="N26" s="254" t="s">
        <v>45</v>
      </c>
      <c r="O26" s="131"/>
      <c r="P26" s="185">
        <f>SUM(M26)</f>
        <v>356547</v>
      </c>
      <c r="Q26" s="185"/>
      <c r="R26" s="201">
        <v>1450989</v>
      </c>
      <c r="T26" s="30"/>
    </row>
    <row r="27" spans="2:20" ht="13.5" customHeight="1" x14ac:dyDescent="0.15">
      <c r="H27" s="92">
        <v>29</v>
      </c>
      <c r="I27" s="183" t="s">
        <v>54</v>
      </c>
      <c r="J27" s="14">
        <v>4945</v>
      </c>
      <c r="K27" s="16"/>
      <c r="M27" s="53" t="s">
        <v>182</v>
      </c>
      <c r="N27" s="53"/>
      <c r="O27" s="125"/>
      <c r="P27" s="126" t="s">
        <v>183</v>
      </c>
    </row>
    <row r="28" spans="2:20" ht="13.5" customHeight="1" x14ac:dyDescent="0.15">
      <c r="G28" s="18"/>
      <c r="H28" s="92">
        <v>27</v>
      </c>
      <c r="I28" s="183" t="s">
        <v>31</v>
      </c>
      <c r="J28" s="152">
        <v>3322</v>
      </c>
      <c r="K28" s="16"/>
      <c r="M28" s="97">
        <f t="shared" ref="M28:M37" si="7">SUM(Q3)</f>
        <v>68214</v>
      </c>
      <c r="N28" s="183" t="s">
        <v>21</v>
      </c>
      <c r="O28" s="4">
        <f>SUM(L3)</f>
        <v>17</v>
      </c>
      <c r="P28" s="97">
        <f t="shared" ref="P28:P37" si="8">SUM(Q3)</f>
        <v>68214</v>
      </c>
    </row>
    <row r="29" spans="2:20" ht="13.5" customHeight="1" x14ac:dyDescent="0.15">
      <c r="H29" s="92">
        <v>20</v>
      </c>
      <c r="I29" s="183" t="s">
        <v>24</v>
      </c>
      <c r="J29" s="98">
        <v>2854</v>
      </c>
      <c r="K29" s="16"/>
      <c r="M29" s="97">
        <f t="shared" si="7"/>
        <v>150266</v>
      </c>
      <c r="N29" s="183" t="s">
        <v>30</v>
      </c>
      <c r="O29" s="4">
        <f t="shared" ref="O29:O37" si="9">SUM(L4)</f>
        <v>26</v>
      </c>
      <c r="P29" s="97">
        <f t="shared" si="8"/>
        <v>150266</v>
      </c>
    </row>
    <row r="30" spans="2:20" ht="13.5" customHeight="1" x14ac:dyDescent="0.15">
      <c r="H30" s="92">
        <v>10</v>
      </c>
      <c r="I30" s="183" t="s">
        <v>16</v>
      </c>
      <c r="J30" s="14">
        <v>2780</v>
      </c>
      <c r="K30" s="16"/>
      <c r="M30" s="97">
        <f t="shared" si="7"/>
        <v>92636</v>
      </c>
      <c r="N30" s="184" t="s">
        <v>5</v>
      </c>
      <c r="O30" s="4">
        <f t="shared" si="9"/>
        <v>36</v>
      </c>
      <c r="P30" s="97">
        <f t="shared" si="8"/>
        <v>92636</v>
      </c>
    </row>
    <row r="31" spans="2:20" ht="13.5" customHeight="1" x14ac:dyDescent="0.15">
      <c r="H31" s="92">
        <v>39</v>
      </c>
      <c r="I31" s="183" t="s">
        <v>39</v>
      </c>
      <c r="J31" s="14">
        <v>2500</v>
      </c>
      <c r="K31" s="16"/>
      <c r="M31" s="97">
        <f t="shared" si="7"/>
        <v>92927</v>
      </c>
      <c r="N31" s="183" t="s">
        <v>64</v>
      </c>
      <c r="O31" s="4">
        <f t="shared" si="9"/>
        <v>31</v>
      </c>
      <c r="P31" s="97">
        <f t="shared" si="8"/>
        <v>92927</v>
      </c>
    </row>
    <row r="32" spans="2:20" ht="13.5" customHeight="1" x14ac:dyDescent="0.15">
      <c r="H32" s="92">
        <v>12</v>
      </c>
      <c r="I32" s="183" t="s">
        <v>18</v>
      </c>
      <c r="J32" s="14">
        <v>1582</v>
      </c>
      <c r="K32" s="16"/>
      <c r="M32" s="97">
        <f t="shared" si="7"/>
        <v>124267</v>
      </c>
      <c r="N32" s="183" t="s">
        <v>0</v>
      </c>
      <c r="O32" s="4">
        <f t="shared" si="9"/>
        <v>33</v>
      </c>
      <c r="P32" s="97">
        <f t="shared" si="8"/>
        <v>124267</v>
      </c>
      <c r="S32" s="11"/>
    </row>
    <row r="33" spans="8:21" ht="13.5" customHeight="1" x14ac:dyDescent="0.15">
      <c r="H33" s="92">
        <v>6</v>
      </c>
      <c r="I33" s="183" t="s">
        <v>13</v>
      </c>
      <c r="J33" s="14">
        <v>1220</v>
      </c>
      <c r="K33" s="16"/>
      <c r="M33" s="97">
        <f t="shared" si="7"/>
        <v>62191</v>
      </c>
      <c r="N33" s="183" t="s">
        <v>3</v>
      </c>
      <c r="O33" s="4">
        <f t="shared" si="9"/>
        <v>16</v>
      </c>
      <c r="P33" s="97">
        <f t="shared" si="8"/>
        <v>62191</v>
      </c>
      <c r="S33" s="30"/>
      <c r="T33" s="30"/>
    </row>
    <row r="34" spans="8:21" ht="13.5" customHeight="1" x14ac:dyDescent="0.15">
      <c r="H34" s="92">
        <v>4</v>
      </c>
      <c r="I34" s="183" t="s">
        <v>11</v>
      </c>
      <c r="J34" s="253">
        <v>1062</v>
      </c>
      <c r="K34" s="16"/>
      <c r="M34" s="97">
        <f t="shared" si="7"/>
        <v>71240</v>
      </c>
      <c r="N34" s="186" t="s">
        <v>1</v>
      </c>
      <c r="O34" s="4">
        <f t="shared" si="9"/>
        <v>34</v>
      </c>
      <c r="P34" s="97">
        <f t="shared" si="8"/>
        <v>71240</v>
      </c>
      <c r="S34" s="30"/>
      <c r="T34" s="30"/>
    </row>
    <row r="35" spans="8:21" ht="13.5" customHeight="1" x14ac:dyDescent="0.15">
      <c r="H35" s="92">
        <v>23</v>
      </c>
      <c r="I35" s="183" t="s">
        <v>27</v>
      </c>
      <c r="J35" s="14">
        <v>1034</v>
      </c>
      <c r="K35" s="16"/>
      <c r="M35" s="97">
        <f t="shared" si="7"/>
        <v>88378</v>
      </c>
      <c r="N35" s="184" t="s">
        <v>2</v>
      </c>
      <c r="O35" s="4">
        <f t="shared" si="9"/>
        <v>40</v>
      </c>
      <c r="P35" s="97">
        <f t="shared" si="8"/>
        <v>88378</v>
      </c>
      <c r="S35" s="30"/>
    </row>
    <row r="36" spans="8:21" ht="13.5" customHeight="1" x14ac:dyDescent="0.15">
      <c r="H36" s="92">
        <v>18</v>
      </c>
      <c r="I36" s="183" t="s">
        <v>22</v>
      </c>
      <c r="J36" s="14">
        <v>664</v>
      </c>
      <c r="K36" s="16"/>
      <c r="M36" s="97">
        <f t="shared" si="7"/>
        <v>48231</v>
      </c>
      <c r="N36" s="186" t="s">
        <v>6</v>
      </c>
      <c r="O36" s="4">
        <f t="shared" si="9"/>
        <v>2</v>
      </c>
      <c r="P36" s="97">
        <f t="shared" si="8"/>
        <v>48231</v>
      </c>
      <c r="S36" s="30"/>
    </row>
    <row r="37" spans="8:21" ht="13.5" customHeight="1" thickBot="1" x14ac:dyDescent="0.2">
      <c r="H37" s="92">
        <v>32</v>
      </c>
      <c r="I37" s="183" t="s">
        <v>35</v>
      </c>
      <c r="J37" s="152">
        <v>624</v>
      </c>
      <c r="K37" s="16"/>
      <c r="M37" s="128">
        <f t="shared" si="7"/>
        <v>40008</v>
      </c>
      <c r="N37" s="465" t="s">
        <v>7</v>
      </c>
      <c r="O37" s="15">
        <f t="shared" si="9"/>
        <v>13</v>
      </c>
      <c r="P37" s="128">
        <f t="shared" si="8"/>
        <v>40008</v>
      </c>
      <c r="S37" s="30"/>
    </row>
    <row r="38" spans="8:21" ht="13.5" customHeight="1" thickTop="1" x14ac:dyDescent="0.15">
      <c r="H38" s="92">
        <v>19</v>
      </c>
      <c r="I38" s="183" t="s">
        <v>23</v>
      </c>
      <c r="J38" s="14">
        <v>492</v>
      </c>
      <c r="K38" s="16"/>
      <c r="M38" s="404">
        <f>SUM(Q13-(Q3+Q4+Q5+Q6+Q7+Q8+Q9+Q10+Q11+Q12))</f>
        <v>341241</v>
      </c>
      <c r="N38" s="405" t="s">
        <v>169</v>
      </c>
      <c r="O38" s="406"/>
      <c r="P38" s="407">
        <f>SUM(M38)</f>
        <v>341241</v>
      </c>
      <c r="U38" s="30"/>
    </row>
    <row r="39" spans="8:21" ht="13.5" customHeight="1" x14ac:dyDescent="0.15">
      <c r="H39" s="92">
        <v>7</v>
      </c>
      <c r="I39" s="183" t="s">
        <v>14</v>
      </c>
      <c r="J39" s="253">
        <v>211</v>
      </c>
      <c r="K39" s="16"/>
      <c r="P39" s="30"/>
    </row>
    <row r="40" spans="8:21" ht="13.5" customHeight="1" x14ac:dyDescent="0.15">
      <c r="H40" s="92">
        <v>28</v>
      </c>
      <c r="I40" s="183" t="s">
        <v>32</v>
      </c>
      <c r="J40" s="14">
        <v>203</v>
      </c>
      <c r="K40" s="16"/>
    </row>
    <row r="41" spans="8:21" ht="13.5" customHeight="1" x14ac:dyDescent="0.15">
      <c r="H41" s="92">
        <v>5</v>
      </c>
      <c r="I41" s="183" t="s">
        <v>12</v>
      </c>
      <c r="J41" s="253">
        <v>187</v>
      </c>
      <c r="K41" s="16"/>
    </row>
    <row r="42" spans="8:21" ht="13.5" customHeight="1" thickBot="1" x14ac:dyDescent="0.2">
      <c r="H42" s="153">
        <v>8</v>
      </c>
      <c r="I42" s="186" t="s">
        <v>15</v>
      </c>
      <c r="J42" s="129">
        <v>0</v>
      </c>
      <c r="K42" s="16"/>
    </row>
    <row r="43" spans="8:21" ht="13.5" customHeight="1" thickTop="1" x14ac:dyDescent="0.15">
      <c r="H43" s="130"/>
      <c r="I43" s="349" t="s">
        <v>8</v>
      </c>
      <c r="J43" s="350">
        <f>SUM(J3:J42)</f>
        <v>1446026</v>
      </c>
    </row>
    <row r="44" spans="8:21" ht="13.5" customHeight="1" x14ac:dyDescent="0.15"/>
    <row r="45" spans="8:21" ht="13.5" customHeight="1" x14ac:dyDescent="0.15"/>
    <row r="46" spans="8:21" ht="13.5" customHeight="1" x14ac:dyDescent="0.15"/>
    <row r="47" spans="8:21" ht="13.5" customHeight="1" x14ac:dyDescent="0.15"/>
    <row r="48" spans="8:21" ht="13.5" customHeight="1" x14ac:dyDescent="0.15"/>
    <row r="49" spans="1:19" ht="13.5" customHeight="1" x14ac:dyDescent="0.15">
      <c r="I49" s="414"/>
      <c r="J49" s="527"/>
    </row>
    <row r="50" spans="1:19" ht="13.5" customHeight="1" x14ac:dyDescent="0.15">
      <c r="I50" s="489"/>
      <c r="J50" s="29"/>
    </row>
    <row r="51" spans="1:19" ht="13.5" customHeight="1" x14ac:dyDescent="0.15">
      <c r="I51" s="32"/>
      <c r="J51" s="1"/>
      <c r="M51" s="459"/>
      <c r="N51" s="182"/>
    </row>
    <row r="52" spans="1:19" ht="13.5" customHeight="1" x14ac:dyDescent="0.15">
      <c r="A52" s="36" t="s">
        <v>46</v>
      </c>
      <c r="B52" s="24" t="s">
        <v>9</v>
      </c>
      <c r="C52" s="9" t="s">
        <v>187</v>
      </c>
      <c r="D52" s="9" t="s">
        <v>180</v>
      </c>
      <c r="E52" s="26" t="s">
        <v>43</v>
      </c>
      <c r="F52" s="25" t="s">
        <v>42</v>
      </c>
      <c r="G52" s="330" t="s">
        <v>191</v>
      </c>
      <c r="I52" s="414"/>
      <c r="J52" s="527"/>
      <c r="N52" s="487"/>
      <c r="S52" s="488"/>
    </row>
    <row r="53" spans="1:19" ht="13.5" customHeight="1" x14ac:dyDescent="0.15">
      <c r="A53" s="10">
        <v>1</v>
      </c>
      <c r="B53" s="183" t="s">
        <v>21</v>
      </c>
      <c r="C53" s="14">
        <f t="shared" ref="C53:C62" si="10">SUM(J3)</f>
        <v>313249</v>
      </c>
      <c r="D53" s="98">
        <f t="shared" ref="D53:D63" si="11">SUM(Q3)</f>
        <v>68214</v>
      </c>
      <c r="E53" s="95">
        <f t="shared" ref="E53:E62" si="12">SUM(P16/Q16*100)</f>
        <v>101.70025843148969</v>
      </c>
      <c r="F53" s="22">
        <f t="shared" ref="F53:F63" si="13">SUM(C53/D53*100)</f>
        <v>459.21511713138062</v>
      </c>
      <c r="G53" s="23"/>
      <c r="I53" s="414"/>
      <c r="J53" s="527"/>
    </row>
    <row r="54" spans="1:19" ht="13.5" customHeight="1" x14ac:dyDescent="0.15">
      <c r="A54" s="10">
        <v>2</v>
      </c>
      <c r="B54" s="183" t="s">
        <v>30</v>
      </c>
      <c r="C54" s="14">
        <f t="shared" si="10"/>
        <v>130974</v>
      </c>
      <c r="D54" s="98">
        <f t="shared" si="11"/>
        <v>150266</v>
      </c>
      <c r="E54" s="95">
        <f t="shared" si="12"/>
        <v>94.43651308674022</v>
      </c>
      <c r="F54" s="506">
        <f t="shared" si="13"/>
        <v>87.16143372419576</v>
      </c>
      <c r="G54" s="23"/>
      <c r="I54" s="32"/>
      <c r="J54" s="1"/>
      <c r="M54" s="486"/>
      <c r="N54" s="18"/>
    </row>
    <row r="55" spans="1:19" ht="13.5" customHeight="1" x14ac:dyDescent="0.15">
      <c r="A55" s="10">
        <v>3</v>
      </c>
      <c r="B55" s="184" t="s">
        <v>5</v>
      </c>
      <c r="C55" s="14">
        <f t="shared" si="10"/>
        <v>130128</v>
      </c>
      <c r="D55" s="98">
        <f t="shared" si="11"/>
        <v>92636</v>
      </c>
      <c r="E55" s="95">
        <f t="shared" si="12"/>
        <v>96.389683115805695</v>
      </c>
      <c r="F55" s="22">
        <f t="shared" si="13"/>
        <v>140.47238654518762</v>
      </c>
      <c r="G55" s="23"/>
      <c r="I55" s="553"/>
      <c r="J55" s="554"/>
    </row>
    <row r="56" spans="1:19" ht="13.5" customHeight="1" x14ac:dyDescent="0.15">
      <c r="A56" s="10">
        <v>4</v>
      </c>
      <c r="B56" s="183" t="s">
        <v>64</v>
      </c>
      <c r="C56" s="14">
        <f t="shared" si="10"/>
        <v>97660</v>
      </c>
      <c r="D56" s="98">
        <f t="shared" si="11"/>
        <v>92927</v>
      </c>
      <c r="E56" s="95">
        <f t="shared" si="12"/>
        <v>106.45766111450247</v>
      </c>
      <c r="F56" s="22">
        <f t="shared" si="13"/>
        <v>105.09324523550745</v>
      </c>
      <c r="G56" s="23"/>
      <c r="I56" s="553"/>
      <c r="J56" s="554"/>
    </row>
    <row r="57" spans="1:19" ht="13.5" customHeight="1" x14ac:dyDescent="0.15">
      <c r="A57" s="10">
        <v>5</v>
      </c>
      <c r="B57" s="183" t="s">
        <v>0</v>
      </c>
      <c r="C57" s="14">
        <f t="shared" si="10"/>
        <v>77449</v>
      </c>
      <c r="D57" s="98">
        <f t="shared" si="11"/>
        <v>124267</v>
      </c>
      <c r="E57" s="95">
        <f t="shared" si="12"/>
        <v>94.264918878786773</v>
      </c>
      <c r="F57" s="22">
        <f t="shared" si="13"/>
        <v>62.324671875880163</v>
      </c>
      <c r="G57" s="23"/>
      <c r="I57" s="527"/>
      <c r="J57" s="1"/>
      <c r="P57" s="30"/>
    </row>
    <row r="58" spans="1:19" ht="13.5" customHeight="1" x14ac:dyDescent="0.15">
      <c r="A58" s="10">
        <v>6</v>
      </c>
      <c r="B58" s="183" t="s">
        <v>3</v>
      </c>
      <c r="C58" s="14">
        <f t="shared" si="10"/>
        <v>74597</v>
      </c>
      <c r="D58" s="98">
        <f t="shared" si="11"/>
        <v>62191</v>
      </c>
      <c r="E58" s="95">
        <f t="shared" si="12"/>
        <v>106.54735549112308</v>
      </c>
      <c r="F58" s="22">
        <f t="shared" si="13"/>
        <v>119.94822401955267</v>
      </c>
      <c r="G58" s="23"/>
    </row>
    <row r="59" spans="1:19" ht="13.5" customHeight="1" x14ac:dyDescent="0.15">
      <c r="A59" s="10">
        <v>7</v>
      </c>
      <c r="B59" s="186" t="s">
        <v>1</v>
      </c>
      <c r="C59" s="14">
        <f t="shared" si="10"/>
        <v>73543</v>
      </c>
      <c r="D59" s="98">
        <f t="shared" si="11"/>
        <v>71240</v>
      </c>
      <c r="E59" s="95">
        <f t="shared" si="12"/>
        <v>96.278113790485165</v>
      </c>
      <c r="F59" s="22">
        <f t="shared" si="13"/>
        <v>103.2327344188658</v>
      </c>
      <c r="G59" s="23"/>
    </row>
    <row r="60" spans="1:19" ht="13.5" customHeight="1" x14ac:dyDescent="0.15">
      <c r="A60" s="10">
        <v>8</v>
      </c>
      <c r="B60" s="184" t="s">
        <v>2</v>
      </c>
      <c r="C60" s="14">
        <f t="shared" si="10"/>
        <v>70808</v>
      </c>
      <c r="D60" s="98">
        <f t="shared" si="11"/>
        <v>88378</v>
      </c>
      <c r="E60" s="95">
        <f t="shared" si="12"/>
        <v>104.52290977798772</v>
      </c>
      <c r="F60" s="22">
        <f t="shared" si="13"/>
        <v>80.119486750096186</v>
      </c>
      <c r="G60" s="23"/>
    </row>
    <row r="61" spans="1:19" ht="13.5" customHeight="1" x14ac:dyDescent="0.15">
      <c r="A61" s="10">
        <v>9</v>
      </c>
      <c r="B61" s="186" t="s">
        <v>6</v>
      </c>
      <c r="C61" s="14">
        <f t="shared" si="10"/>
        <v>60550</v>
      </c>
      <c r="D61" s="98">
        <f t="shared" si="11"/>
        <v>48231</v>
      </c>
      <c r="E61" s="95">
        <f t="shared" si="12"/>
        <v>104.61479984104771</v>
      </c>
      <c r="F61" s="22">
        <f t="shared" si="13"/>
        <v>125.54166407497253</v>
      </c>
      <c r="G61" s="23"/>
    </row>
    <row r="62" spans="1:19" ht="13.5" customHeight="1" thickBot="1" x14ac:dyDescent="0.2">
      <c r="A62" s="143">
        <v>10</v>
      </c>
      <c r="B62" s="465" t="s">
        <v>7</v>
      </c>
      <c r="C62" s="129">
        <f t="shared" si="10"/>
        <v>60521</v>
      </c>
      <c r="D62" s="144">
        <f t="shared" si="11"/>
        <v>40008</v>
      </c>
      <c r="E62" s="145">
        <f t="shared" si="12"/>
        <v>114.68392329265519</v>
      </c>
      <c r="F62" s="146">
        <f t="shared" si="13"/>
        <v>151.27224555088983</v>
      </c>
      <c r="G62" s="147"/>
    </row>
    <row r="63" spans="1:19" ht="13.5" customHeight="1" thickTop="1" x14ac:dyDescent="0.15">
      <c r="A63" s="130"/>
      <c r="B63" s="148" t="s">
        <v>74</v>
      </c>
      <c r="C63" s="149">
        <f>SUM(J43)</f>
        <v>1446026</v>
      </c>
      <c r="D63" s="149">
        <f t="shared" si="11"/>
        <v>1179599</v>
      </c>
      <c r="E63" s="150">
        <f>SUM(C63/R26*100)</f>
        <v>99.657957434549814</v>
      </c>
      <c r="F63" s="151">
        <f t="shared" si="13"/>
        <v>122.58623481369517</v>
      </c>
      <c r="G63" s="157">
        <v>66</v>
      </c>
    </row>
    <row r="64" spans="1:19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ref="H3:J42">
    <sortCondition descending="1" ref="J3:J42"/>
  </sortState>
  <mergeCells count="3">
    <mergeCell ref="A1:G1"/>
    <mergeCell ref="I55:I56"/>
    <mergeCell ref="J55:J56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貨物動向目次</vt:lpstr>
      <vt:lpstr>1・面積、会員数 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保管高</vt:lpstr>
      <vt:lpstr>東部・富士</vt:lpstr>
      <vt:lpstr>清水・静岡</vt:lpstr>
      <vt:lpstr>駿遠・西部</vt:lpstr>
      <vt:lpstr>12・東部推移 </vt:lpstr>
      <vt:lpstr>13・富士推移</vt:lpstr>
      <vt:lpstr>14・清水推移</vt:lpstr>
      <vt:lpstr>15・静岡推移 </vt:lpstr>
      <vt:lpstr>16・駿遠推移</vt:lpstr>
      <vt:lpstr>17・西部推移 </vt:lpstr>
      <vt:lpstr>'1・面積、会員数 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駿遠・西部!Print_Area</vt:lpstr>
      <vt:lpstr>清水・静岡!Print_Area</vt:lpstr>
      <vt:lpstr>東部・富士!Print_Area</vt:lpstr>
      <vt:lpstr>保管高!Print_Area</vt:lpstr>
    </vt:vector>
  </TitlesOfParts>
  <Company>静岡県倉庫協会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r_tsukauchi2</cp:lastModifiedBy>
  <cp:lastPrinted>2021-12-08T02:56:59Z</cp:lastPrinted>
  <dcterms:created xsi:type="dcterms:W3CDTF">2004-08-12T01:21:30Z</dcterms:created>
  <dcterms:modified xsi:type="dcterms:W3CDTF">2021-12-10T08:46:09Z</dcterms:modified>
</cp:coreProperties>
</file>